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30"/>
  <workbookPr defaultThemeVersion="166925"/>
  <mc:AlternateContent xmlns:mc="http://schemas.openxmlformats.org/markup-compatibility/2006">
    <mc:Choice Requires="x15">
      <x15ac:absPath xmlns:x15ac="http://schemas.microsoft.com/office/spreadsheetml/2010/11/ac" url="https://d.docs.live.net/99996a2d5edba56b/Classes/UAV Project Documents/Main Campus/Class Working Documents/Project Baseline Initial Copy/"/>
    </mc:Choice>
  </mc:AlternateContent>
  <xr:revisionPtr revIDLastSave="1968" documentId="11_7E371E7B1AD318C847EDD414FB05CF4C889EF8ED" xr6:coauthVersionLast="47" xr6:coauthVersionMax="47" xr10:uidLastSave="{CEF19F2A-B074-4424-9C0C-C0EB9C14A586}"/>
  <bookViews>
    <workbookView minimized="1" xWindow="2540" yWindow="2540" windowWidth="10770" windowHeight="7150" tabRatio="844" firstSheet="10" activeTab="10" xr2:uid="{00000000-000D-0000-FFFF-FFFF00000000}"/>
  </bookViews>
  <sheets>
    <sheet name="QFD" sheetId="2" r:id="rId1"/>
    <sheet name="Feasibility Analysis" sheetId="9" r:id="rId2"/>
    <sheet name="Optical System Feasibility Stud" sheetId="15" r:id="rId3"/>
    <sheet name="TPMs" sheetId="11" r:id="rId4"/>
    <sheet name="Feasibility Analysis - Stakehol" sheetId="3" r:id="rId5"/>
    <sheet name="FMECA" sheetId="4" r:id="rId6"/>
    <sheet name="Sub-System FMECA" sheetId="18" r:id="rId7"/>
    <sheet name="Modified Hughes Pf" sheetId="5" r:id="rId8"/>
    <sheet name="Cause and Effect Matrix" sheetId="6" r:id="rId9"/>
    <sheet name="Reliability Model Chart" sheetId="7" r:id="rId10"/>
    <sheet name="Solar Generator" sheetId="16" r:id="rId11"/>
    <sheet name="Functional Block+Flow Diagrams" sheetId="17" r:id="rId12"/>
    <sheet name="Reliability Model" sheetId="8" r:id="rId13"/>
    <sheet name="AHP Matrix Background" sheetId="12" r:id="rId14"/>
  </sheets>
  <definedNames>
    <definedName name="_xlnm._FilterDatabase" localSheetId="1" hidden="1">'Feasibility Analysis'!$A$1:$G$45</definedName>
    <definedName name="_xlnm.Print_Area" localSheetId="8">'Cause and Effect Matrix'!$A$1:$T$56</definedName>
    <definedName name="_xlnm.Print_Titles" localSheetId="5">FMECA!$2:$9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1" i="18" l="1"/>
  <c r="L10" i="18"/>
  <c r="H11" i="18"/>
  <c r="H10" i="18"/>
  <c r="H10" i="4"/>
  <c r="L24" i="12"/>
  <c r="T25" i="12"/>
  <c r="S7" i="12"/>
  <c r="T38" i="12"/>
  <c r="T32" i="12"/>
  <c r="T26" i="12"/>
  <c r="U26" i="12"/>
  <c r="S20" i="12"/>
  <c r="T14" i="12"/>
  <c r="T8" i="12"/>
  <c r="S25" i="12"/>
  <c r="T17" i="12"/>
  <c r="S13" i="12"/>
  <c r="U36" i="12"/>
  <c r="S36" i="12"/>
  <c r="U35" i="12"/>
  <c r="U30" i="12"/>
  <c r="U29" i="12"/>
  <c r="S24" i="12"/>
  <c r="U18" i="12"/>
  <c r="U17" i="12"/>
  <c r="U12" i="12"/>
  <c r="S12" i="12"/>
  <c r="U6" i="12"/>
  <c r="S6" i="12"/>
  <c r="I9" i="12"/>
  <c r="J8" i="12"/>
  <c r="J7" i="12"/>
  <c r="J6" i="12"/>
  <c r="J5" i="12"/>
  <c r="N3" i="12"/>
  <c r="M3" i="12"/>
  <c r="L3" i="12"/>
  <c r="K3" i="12"/>
  <c r="J3" i="12"/>
  <c r="I34" i="2"/>
  <c r="I35" i="2"/>
  <c r="I36" i="2"/>
  <c r="I37" i="2"/>
  <c r="Q33" i="2"/>
  <c r="W34" i="2"/>
  <c r="W35" i="2"/>
  <c r="W36" i="2"/>
  <c r="W37" i="2"/>
  <c r="W33" i="2"/>
  <c r="U33" i="2"/>
  <c r="U34" i="2"/>
  <c r="U35" i="2"/>
  <c r="U36" i="2"/>
  <c r="U37" i="2"/>
  <c r="S33" i="2"/>
  <c r="S34" i="2"/>
  <c r="S35" i="2"/>
  <c r="S36" i="2"/>
  <c r="S37" i="2"/>
  <c r="Q34" i="2"/>
  <c r="Q35" i="2"/>
  <c r="Q36" i="2"/>
  <c r="Q37" i="2"/>
  <c r="M33" i="2"/>
  <c r="O34" i="2"/>
  <c r="O35" i="2"/>
  <c r="O36" i="2"/>
  <c r="O37" i="2"/>
  <c r="O33" i="2"/>
  <c r="M37" i="2"/>
  <c r="M34" i="2"/>
  <c r="M35" i="2"/>
  <c r="M36" i="2"/>
  <c r="K33" i="2"/>
  <c r="K34" i="2"/>
  <c r="K35" i="2"/>
  <c r="K36" i="2"/>
  <c r="K37" i="2"/>
  <c r="I33" i="2"/>
  <c r="K32" i="2"/>
  <c r="U32" i="2"/>
  <c r="U31" i="2"/>
  <c r="I19" i="2"/>
  <c r="W31" i="2"/>
  <c r="S31" i="2"/>
  <c r="Q31" i="2"/>
  <c r="O31" i="2"/>
  <c r="M31" i="2"/>
  <c r="K31" i="2"/>
  <c r="I31" i="2"/>
  <c r="L126" i="4"/>
  <c r="H126" i="4"/>
  <c r="L125" i="4"/>
  <c r="H125" i="4"/>
  <c r="L124" i="4"/>
  <c r="H124" i="4"/>
  <c r="L123" i="4"/>
  <c r="H123" i="4"/>
  <c r="L122" i="4"/>
  <c r="H122" i="4"/>
  <c r="L121" i="4"/>
  <c r="H121" i="4"/>
  <c r="L120" i="4"/>
  <c r="H120" i="4"/>
  <c r="L119" i="4"/>
  <c r="H119" i="4"/>
  <c r="L118" i="4"/>
  <c r="H118" i="4"/>
  <c r="L108" i="4"/>
  <c r="H108" i="4"/>
  <c r="L107" i="4"/>
  <c r="H107" i="4"/>
  <c r="L106" i="4"/>
  <c r="H106" i="4"/>
  <c r="L105" i="4"/>
  <c r="H105" i="4"/>
  <c r="L104" i="4"/>
  <c r="H104" i="4"/>
  <c r="L103" i="4"/>
  <c r="H103" i="4"/>
  <c r="L102" i="4"/>
  <c r="H102" i="4"/>
  <c r="L101" i="4"/>
  <c r="H101" i="4"/>
  <c r="L100" i="4"/>
  <c r="H100" i="4"/>
  <c r="L222" i="4"/>
  <c r="H222" i="4"/>
  <c r="L221" i="4"/>
  <c r="H221" i="4"/>
  <c r="L220" i="4"/>
  <c r="H220" i="4"/>
  <c r="L198" i="4"/>
  <c r="H198" i="4"/>
  <c r="L197" i="4"/>
  <c r="H197" i="4"/>
  <c r="L80" i="4"/>
  <c r="H80" i="4"/>
  <c r="L79" i="4"/>
  <c r="H79" i="4"/>
  <c r="L78" i="4"/>
  <c r="H78" i="4"/>
  <c r="L77" i="4"/>
  <c r="H77" i="4"/>
  <c r="L76" i="4"/>
  <c r="H76" i="4"/>
  <c r="L75" i="4"/>
  <c r="H75" i="4"/>
  <c r="L181" i="4"/>
  <c r="H181" i="4"/>
  <c r="L180" i="4"/>
  <c r="H180" i="4"/>
  <c r="L179" i="4"/>
  <c r="H179" i="4"/>
  <c r="L178" i="4"/>
  <c r="H178" i="4"/>
  <c r="L177" i="4"/>
  <c r="H177" i="4"/>
  <c r="L176" i="4"/>
  <c r="H176" i="4"/>
  <c r="L219" i="4"/>
  <c r="H219" i="4"/>
  <c r="L218" i="4"/>
  <c r="H218" i="4"/>
  <c r="L217" i="4"/>
  <c r="H217" i="4"/>
  <c r="L152" i="4"/>
  <c r="H152" i="4"/>
  <c r="L151" i="4"/>
  <c r="H151" i="4"/>
  <c r="L150" i="4"/>
  <c r="H150" i="4"/>
  <c r="L149" i="4"/>
  <c r="H149" i="4"/>
  <c r="L148" i="4"/>
  <c r="H148" i="4"/>
  <c r="L147" i="4"/>
  <c r="H147" i="4"/>
  <c r="L175" i="4"/>
  <c r="H175" i="4"/>
  <c r="L174" i="4"/>
  <c r="H174" i="4"/>
  <c r="L173" i="4"/>
  <c r="H173" i="4"/>
  <c r="L172" i="4"/>
  <c r="H172" i="4"/>
  <c r="L171" i="4"/>
  <c r="H171" i="4"/>
  <c r="L170" i="4"/>
  <c r="H170" i="4"/>
  <c r="L99" i="4"/>
  <c r="H99" i="4"/>
  <c r="L98" i="4"/>
  <c r="H98" i="4"/>
  <c r="L97" i="4"/>
  <c r="H97" i="4"/>
  <c r="L96" i="4"/>
  <c r="H96" i="4"/>
  <c r="L95" i="4"/>
  <c r="H95" i="4"/>
  <c r="L94" i="4"/>
  <c r="H94" i="4"/>
  <c r="L216" i="4"/>
  <c r="H216" i="4"/>
  <c r="L215" i="4"/>
  <c r="H215" i="4"/>
  <c r="L214" i="4"/>
  <c r="H214" i="4"/>
  <c r="L213" i="4"/>
  <c r="H213" i="4"/>
  <c r="L212" i="4"/>
  <c r="H212" i="4"/>
  <c r="L211" i="4"/>
  <c r="H211" i="4"/>
  <c r="L210" i="4"/>
  <c r="H210" i="4"/>
  <c r="S8" i="12" l="1"/>
  <c r="U8" i="12"/>
  <c r="AA6" i="12"/>
  <c r="S14" i="12"/>
  <c r="U14" i="12"/>
  <c r="U20" i="12"/>
  <c r="AA18" i="12"/>
  <c r="S26" i="12"/>
  <c r="U32" i="12"/>
  <c r="AA30" i="12"/>
  <c r="U38" i="12"/>
  <c r="S38" i="12"/>
  <c r="AA36" i="12"/>
  <c r="Y13" i="12"/>
  <c r="T20" i="12"/>
  <c r="Y25" i="12"/>
  <c r="Z6" i="12"/>
  <c r="Z7" i="12"/>
  <c r="Z5" i="12"/>
  <c r="Z12" i="12"/>
  <c r="Z13" i="12"/>
  <c r="Z11" i="12"/>
  <c r="Y18" i="12"/>
  <c r="Y19" i="12"/>
  <c r="Y17" i="12"/>
  <c r="AA24" i="12"/>
  <c r="AA25" i="12"/>
  <c r="AA23" i="12"/>
  <c r="Z24" i="12"/>
  <c r="Z25" i="12"/>
  <c r="Z23" i="12"/>
  <c r="Z30" i="12"/>
  <c r="Z31" i="12"/>
  <c r="Z29" i="12"/>
  <c r="Z36" i="12"/>
  <c r="Z37" i="12"/>
  <c r="Z35" i="12"/>
  <c r="J9" i="12"/>
  <c r="K9" i="12"/>
  <c r="L9" i="12"/>
  <c r="M9" i="12"/>
  <c r="M13" i="12" s="1"/>
  <c r="N9" i="12"/>
  <c r="J15" i="12"/>
  <c r="J16" i="12"/>
  <c r="J17" i="12"/>
  <c r="J18" i="12"/>
  <c r="I14" i="12"/>
  <c r="I15" i="12"/>
  <c r="I16" i="12"/>
  <c r="I17" i="12"/>
  <c r="I18" i="12"/>
  <c r="I13" i="12"/>
  <c r="L209" i="4"/>
  <c r="H209" i="4"/>
  <c r="L208" i="4"/>
  <c r="H208" i="4"/>
  <c r="H196" i="4"/>
  <c r="L196" i="4"/>
  <c r="L146" i="4"/>
  <c r="H146" i="4"/>
  <c r="L145" i="4"/>
  <c r="H145" i="4"/>
  <c r="L144" i="4"/>
  <c r="H144" i="4"/>
  <c r="L143" i="4"/>
  <c r="H143" i="4"/>
  <c r="L195" i="4"/>
  <c r="H195" i="4"/>
  <c r="L194" i="4"/>
  <c r="H194" i="4"/>
  <c r="L193" i="4"/>
  <c r="H193" i="4"/>
  <c r="L169" i="4"/>
  <c r="H169" i="4"/>
  <c r="L168" i="4"/>
  <c r="H168" i="4"/>
  <c r="L167" i="4"/>
  <c r="H167" i="4"/>
  <c r="L166" i="4"/>
  <c r="H166" i="4"/>
  <c r="L165" i="4"/>
  <c r="H165" i="4"/>
  <c r="L164" i="4"/>
  <c r="H164" i="4"/>
  <c r="L142" i="4"/>
  <c r="H142" i="4"/>
  <c r="L141" i="4"/>
  <c r="H141" i="4"/>
  <c r="L140" i="4"/>
  <c r="H140" i="4"/>
  <c r="L139" i="4"/>
  <c r="H139" i="4"/>
  <c r="L138" i="4"/>
  <c r="H138" i="4"/>
  <c r="L137" i="4"/>
  <c r="H137" i="4"/>
  <c r="L93" i="4"/>
  <c r="H93" i="4"/>
  <c r="L92" i="4"/>
  <c r="H92" i="4"/>
  <c r="L91" i="4"/>
  <c r="H91" i="4"/>
  <c r="AB25" i="12" l="1"/>
  <c r="AH6" i="12" s="1"/>
  <c r="Z18" i="12"/>
  <c r="AB18" i="12" s="1"/>
  <c r="AG5" i="12" s="1"/>
  <c r="Z19" i="12"/>
  <c r="Z17" i="12"/>
  <c r="Y37" i="12"/>
  <c r="Y35" i="12"/>
  <c r="Y36" i="12"/>
  <c r="AB36" i="12" s="1"/>
  <c r="AJ5" i="12" s="1"/>
  <c r="AA37" i="12"/>
  <c r="AA35" i="12"/>
  <c r="AA31" i="12"/>
  <c r="AA29" i="12"/>
  <c r="Y23" i="12"/>
  <c r="AB23" i="12" s="1"/>
  <c r="AH4" i="12" s="1"/>
  <c r="Y24" i="12"/>
  <c r="AB24" i="12" s="1"/>
  <c r="AH5" i="12" s="1"/>
  <c r="AA19" i="12"/>
  <c r="AA17" i="12"/>
  <c r="AA13" i="12"/>
  <c r="AB13" i="12" s="1"/>
  <c r="AF6" i="12" s="1"/>
  <c r="AA11" i="12"/>
  <c r="AA12" i="12"/>
  <c r="Y11" i="12"/>
  <c r="AB11" i="12" s="1"/>
  <c r="AF4" i="12" s="1"/>
  <c r="Y12" i="12"/>
  <c r="AB12" i="12" s="1"/>
  <c r="AF5" i="12" s="1"/>
  <c r="AA7" i="12"/>
  <c r="AA5" i="12"/>
  <c r="Y7" i="12"/>
  <c r="AB7" i="12" s="1"/>
  <c r="AE6" i="12" s="1"/>
  <c r="Y5" i="12"/>
  <c r="AB5" i="12" s="1"/>
  <c r="AE4" i="12" s="1"/>
  <c r="Y6" i="12"/>
  <c r="AB6" i="12" s="1"/>
  <c r="AE5" i="12" s="1"/>
  <c r="N14" i="12"/>
  <c r="N15" i="12"/>
  <c r="N16" i="12"/>
  <c r="N17" i="12"/>
  <c r="N18" i="12"/>
  <c r="N13" i="12"/>
  <c r="M14" i="12"/>
  <c r="M15" i="12"/>
  <c r="M16" i="12"/>
  <c r="M17" i="12"/>
  <c r="M18" i="12"/>
  <c r="L14" i="12"/>
  <c r="L15" i="12"/>
  <c r="L16" i="12"/>
  <c r="L17" i="12"/>
  <c r="L18" i="12"/>
  <c r="L13" i="12"/>
  <c r="K14" i="12"/>
  <c r="K15" i="12"/>
  <c r="O15" i="12" s="1"/>
  <c r="AL5" i="12" s="1"/>
  <c r="K16" i="12"/>
  <c r="O16" i="12" s="1"/>
  <c r="AL6" i="12" s="1"/>
  <c r="K17" i="12"/>
  <c r="O17" i="12" s="1"/>
  <c r="AL7" i="12" s="1"/>
  <c r="K18" i="12"/>
  <c r="O18" i="12" s="1"/>
  <c r="AL8" i="12" s="1"/>
  <c r="K13" i="12"/>
  <c r="J14" i="12"/>
  <c r="O14" i="12" s="1"/>
  <c r="AL4" i="12" s="1"/>
  <c r="J13" i="12"/>
  <c r="M29" i="2"/>
  <c r="M30" i="2"/>
  <c r="M32" i="2"/>
  <c r="K28" i="2"/>
  <c r="K29" i="2"/>
  <c r="K30" i="2"/>
  <c r="I29" i="2"/>
  <c r="I30" i="2"/>
  <c r="I32" i="2"/>
  <c r="W32" i="2"/>
  <c r="S32" i="2"/>
  <c r="Q32" i="2"/>
  <c r="O32" i="2"/>
  <c r="W30" i="2"/>
  <c r="U30" i="2"/>
  <c r="S30" i="2"/>
  <c r="Q30" i="2"/>
  <c r="O30" i="2"/>
  <c r="W29" i="2"/>
  <c r="U29" i="2"/>
  <c r="S29" i="2"/>
  <c r="Q29" i="2"/>
  <c r="O29" i="2"/>
  <c r="O13" i="12" l="1"/>
  <c r="AB35" i="12"/>
  <c r="AJ4" i="12" s="1"/>
  <c r="AB37" i="12"/>
  <c r="AJ6" i="12" s="1"/>
  <c r="AB17" i="12"/>
  <c r="AG4" i="12" s="1"/>
  <c r="AB19" i="12"/>
  <c r="AG6" i="12" s="1"/>
  <c r="P490" i="8"/>
  <c r="P491" i="8" s="1"/>
  <c r="P492" i="8" s="1"/>
  <c r="P493" i="8" s="1"/>
  <c r="P494" i="8" s="1"/>
  <c r="P495" i="8" s="1"/>
  <c r="P496" i="8" s="1"/>
  <c r="P497" i="8" s="1"/>
  <c r="P498" i="8" s="1"/>
  <c r="P499" i="8" s="1"/>
  <c r="P500" i="8" s="1"/>
  <c r="P501" i="8" s="1"/>
  <c r="P502" i="8" s="1"/>
  <c r="N490" i="8"/>
  <c r="N491" i="8" s="1"/>
  <c r="N492" i="8" s="1"/>
  <c r="N493" i="8" s="1"/>
  <c r="N494" i="8" s="1"/>
  <c r="N495" i="8" s="1"/>
  <c r="N496" i="8" s="1"/>
  <c r="N497" i="8" s="1"/>
  <c r="N498" i="8" s="1"/>
  <c r="N499" i="8" s="1"/>
  <c r="N500" i="8" s="1"/>
  <c r="N501" i="8" s="1"/>
  <c r="N502" i="8" s="1"/>
  <c r="L490" i="8"/>
  <c r="L491" i="8" s="1"/>
  <c r="L492" i="8" s="1"/>
  <c r="L493" i="8" s="1"/>
  <c r="L494" i="8" s="1"/>
  <c r="L495" i="8" s="1"/>
  <c r="L496" i="8" s="1"/>
  <c r="L497" i="8" s="1"/>
  <c r="L498" i="8" s="1"/>
  <c r="L499" i="8" s="1"/>
  <c r="L500" i="8" s="1"/>
  <c r="L501" i="8" s="1"/>
  <c r="L502" i="8" s="1"/>
  <c r="J490" i="8"/>
  <c r="J491" i="8" s="1"/>
  <c r="J492" i="8" s="1"/>
  <c r="J493" i="8" s="1"/>
  <c r="J494" i="8" s="1"/>
  <c r="J495" i="8" s="1"/>
  <c r="J496" i="8" s="1"/>
  <c r="J497" i="8" s="1"/>
  <c r="J498" i="8" s="1"/>
  <c r="J499" i="8" s="1"/>
  <c r="J500" i="8" s="1"/>
  <c r="J501" i="8" s="1"/>
  <c r="J502" i="8" s="1"/>
  <c r="P465" i="8"/>
  <c r="P466" i="8" s="1"/>
  <c r="P467" i="8" s="1"/>
  <c r="P468" i="8" s="1"/>
  <c r="P469" i="8" s="1"/>
  <c r="P470" i="8" s="1"/>
  <c r="P471" i="8" s="1"/>
  <c r="P472" i="8" s="1"/>
  <c r="P473" i="8" s="1"/>
  <c r="P474" i="8" s="1"/>
  <c r="P475" i="8" s="1"/>
  <c r="P476" i="8" s="1"/>
  <c r="P477" i="8" s="1"/>
  <c r="P478" i="8" s="1"/>
  <c r="P479" i="8" s="1"/>
  <c r="P480" i="8" s="1"/>
  <c r="P481" i="8" s="1"/>
  <c r="P482" i="8" s="1"/>
  <c r="P483" i="8" s="1"/>
  <c r="P484" i="8" s="1"/>
  <c r="P485" i="8" s="1"/>
  <c r="P486" i="8" s="1"/>
  <c r="P487" i="8" s="1"/>
  <c r="P488" i="8" s="1"/>
  <c r="N465" i="8"/>
  <c r="N466" i="8" s="1"/>
  <c r="N467" i="8" s="1"/>
  <c r="N468" i="8" s="1"/>
  <c r="N469" i="8" s="1"/>
  <c r="N470" i="8" s="1"/>
  <c r="N471" i="8" s="1"/>
  <c r="N472" i="8" s="1"/>
  <c r="N473" i="8" s="1"/>
  <c r="N474" i="8" s="1"/>
  <c r="N475" i="8" s="1"/>
  <c r="N476" i="8" s="1"/>
  <c r="N477" i="8" s="1"/>
  <c r="N478" i="8" s="1"/>
  <c r="N479" i="8" s="1"/>
  <c r="N480" i="8" s="1"/>
  <c r="N481" i="8" s="1"/>
  <c r="N482" i="8" s="1"/>
  <c r="N483" i="8" s="1"/>
  <c r="N484" i="8" s="1"/>
  <c r="N485" i="8" s="1"/>
  <c r="N486" i="8" s="1"/>
  <c r="N487" i="8" s="1"/>
  <c r="N488" i="8" s="1"/>
  <c r="L465" i="8"/>
  <c r="L466" i="8" s="1"/>
  <c r="L467" i="8" s="1"/>
  <c r="L468" i="8" s="1"/>
  <c r="L469" i="8" s="1"/>
  <c r="L470" i="8" s="1"/>
  <c r="L471" i="8" s="1"/>
  <c r="L472" i="8" s="1"/>
  <c r="L473" i="8" s="1"/>
  <c r="L474" i="8" s="1"/>
  <c r="L475" i="8" s="1"/>
  <c r="L476" i="8" s="1"/>
  <c r="L477" i="8" s="1"/>
  <c r="L478" i="8" s="1"/>
  <c r="L479" i="8" s="1"/>
  <c r="L480" i="8" s="1"/>
  <c r="L481" i="8" s="1"/>
  <c r="L482" i="8" s="1"/>
  <c r="L483" i="8" s="1"/>
  <c r="L484" i="8" s="1"/>
  <c r="L485" i="8" s="1"/>
  <c r="L486" i="8" s="1"/>
  <c r="L487" i="8" s="1"/>
  <c r="L488" i="8" s="1"/>
  <c r="J465" i="8"/>
  <c r="J466" i="8" s="1"/>
  <c r="J467" i="8" s="1"/>
  <c r="J468" i="8" s="1"/>
  <c r="J469" i="8" s="1"/>
  <c r="J470" i="8" s="1"/>
  <c r="J471" i="8" s="1"/>
  <c r="J472" i="8" s="1"/>
  <c r="J473" i="8" s="1"/>
  <c r="J474" i="8" s="1"/>
  <c r="J475" i="8" s="1"/>
  <c r="J476" i="8" s="1"/>
  <c r="J477" i="8" s="1"/>
  <c r="J478" i="8" s="1"/>
  <c r="J479" i="8" s="1"/>
  <c r="J480" i="8" s="1"/>
  <c r="J481" i="8" s="1"/>
  <c r="J482" i="8" s="1"/>
  <c r="J483" i="8" s="1"/>
  <c r="J484" i="8" s="1"/>
  <c r="J485" i="8" s="1"/>
  <c r="J486" i="8" s="1"/>
  <c r="J487" i="8" s="1"/>
  <c r="J488" i="8" s="1"/>
  <c r="P440" i="8"/>
  <c r="P441" i="8" s="1"/>
  <c r="P442" i="8" s="1"/>
  <c r="P443" i="8" s="1"/>
  <c r="P444" i="8" s="1"/>
  <c r="P445" i="8" s="1"/>
  <c r="P446" i="8" s="1"/>
  <c r="P447" i="8" s="1"/>
  <c r="P448" i="8" s="1"/>
  <c r="P449" i="8" s="1"/>
  <c r="P450" i="8" s="1"/>
  <c r="P451" i="8" s="1"/>
  <c r="P452" i="8" s="1"/>
  <c r="P453" i="8" s="1"/>
  <c r="P454" i="8" s="1"/>
  <c r="P455" i="8" s="1"/>
  <c r="P456" i="8" s="1"/>
  <c r="P457" i="8" s="1"/>
  <c r="P458" i="8" s="1"/>
  <c r="P459" i="8" s="1"/>
  <c r="P460" i="8" s="1"/>
  <c r="P461" i="8" s="1"/>
  <c r="P462" i="8" s="1"/>
  <c r="P463" i="8" s="1"/>
  <c r="N440" i="8"/>
  <c r="N441" i="8" s="1"/>
  <c r="N442" i="8" s="1"/>
  <c r="N443" i="8" s="1"/>
  <c r="N444" i="8" s="1"/>
  <c r="N445" i="8" s="1"/>
  <c r="N446" i="8" s="1"/>
  <c r="N447" i="8" s="1"/>
  <c r="N448" i="8" s="1"/>
  <c r="N449" i="8" s="1"/>
  <c r="N450" i="8" s="1"/>
  <c r="N451" i="8" s="1"/>
  <c r="N452" i="8" s="1"/>
  <c r="N453" i="8" s="1"/>
  <c r="N454" i="8" s="1"/>
  <c r="N455" i="8" s="1"/>
  <c r="N456" i="8" s="1"/>
  <c r="N457" i="8" s="1"/>
  <c r="N458" i="8" s="1"/>
  <c r="N459" i="8" s="1"/>
  <c r="N460" i="8" s="1"/>
  <c r="N461" i="8" s="1"/>
  <c r="N462" i="8" s="1"/>
  <c r="N463" i="8" s="1"/>
  <c r="L440" i="8"/>
  <c r="L441" i="8" s="1"/>
  <c r="L442" i="8" s="1"/>
  <c r="L443" i="8" s="1"/>
  <c r="L444" i="8" s="1"/>
  <c r="L445" i="8" s="1"/>
  <c r="L446" i="8" s="1"/>
  <c r="L447" i="8" s="1"/>
  <c r="L448" i="8" s="1"/>
  <c r="L449" i="8" s="1"/>
  <c r="L450" i="8" s="1"/>
  <c r="L451" i="8" s="1"/>
  <c r="L452" i="8" s="1"/>
  <c r="L453" i="8" s="1"/>
  <c r="L454" i="8" s="1"/>
  <c r="L455" i="8" s="1"/>
  <c r="L456" i="8" s="1"/>
  <c r="L457" i="8" s="1"/>
  <c r="L458" i="8" s="1"/>
  <c r="L459" i="8" s="1"/>
  <c r="L460" i="8" s="1"/>
  <c r="L461" i="8" s="1"/>
  <c r="L462" i="8" s="1"/>
  <c r="L463" i="8" s="1"/>
  <c r="J440" i="8"/>
  <c r="J441" i="8" s="1"/>
  <c r="J442" i="8" s="1"/>
  <c r="J443" i="8" s="1"/>
  <c r="J444" i="8" s="1"/>
  <c r="J445" i="8" s="1"/>
  <c r="J446" i="8" s="1"/>
  <c r="J447" i="8" s="1"/>
  <c r="J448" i="8" s="1"/>
  <c r="J449" i="8" s="1"/>
  <c r="J450" i="8" s="1"/>
  <c r="J451" i="8" s="1"/>
  <c r="J452" i="8" s="1"/>
  <c r="J453" i="8" s="1"/>
  <c r="J454" i="8" s="1"/>
  <c r="J455" i="8" s="1"/>
  <c r="J456" i="8" s="1"/>
  <c r="J457" i="8" s="1"/>
  <c r="J458" i="8" s="1"/>
  <c r="J459" i="8" s="1"/>
  <c r="J460" i="8" s="1"/>
  <c r="J461" i="8" s="1"/>
  <c r="J462" i="8" s="1"/>
  <c r="J463" i="8" s="1"/>
  <c r="P415" i="8"/>
  <c r="P416" i="8" s="1"/>
  <c r="P417" i="8" s="1"/>
  <c r="P418" i="8" s="1"/>
  <c r="P419" i="8" s="1"/>
  <c r="P420" i="8" s="1"/>
  <c r="P421" i="8" s="1"/>
  <c r="P422" i="8" s="1"/>
  <c r="P423" i="8" s="1"/>
  <c r="P424" i="8" s="1"/>
  <c r="P425" i="8" s="1"/>
  <c r="P426" i="8" s="1"/>
  <c r="P427" i="8" s="1"/>
  <c r="P428" i="8" s="1"/>
  <c r="P429" i="8" s="1"/>
  <c r="P430" i="8" s="1"/>
  <c r="P431" i="8" s="1"/>
  <c r="P432" i="8" s="1"/>
  <c r="P433" i="8" s="1"/>
  <c r="P434" i="8" s="1"/>
  <c r="P435" i="8" s="1"/>
  <c r="P436" i="8" s="1"/>
  <c r="P437" i="8" s="1"/>
  <c r="P438" i="8" s="1"/>
  <c r="N415" i="8"/>
  <c r="N416" i="8" s="1"/>
  <c r="N417" i="8" s="1"/>
  <c r="N418" i="8" s="1"/>
  <c r="N419" i="8" s="1"/>
  <c r="N420" i="8" s="1"/>
  <c r="N421" i="8" s="1"/>
  <c r="N422" i="8" s="1"/>
  <c r="N423" i="8" s="1"/>
  <c r="N424" i="8" s="1"/>
  <c r="N425" i="8" s="1"/>
  <c r="N426" i="8" s="1"/>
  <c r="N427" i="8" s="1"/>
  <c r="N428" i="8" s="1"/>
  <c r="N429" i="8" s="1"/>
  <c r="N430" i="8" s="1"/>
  <c r="N431" i="8" s="1"/>
  <c r="N432" i="8" s="1"/>
  <c r="N433" i="8" s="1"/>
  <c r="N434" i="8" s="1"/>
  <c r="N435" i="8" s="1"/>
  <c r="N436" i="8" s="1"/>
  <c r="N437" i="8" s="1"/>
  <c r="N438" i="8" s="1"/>
  <c r="L415" i="8"/>
  <c r="L416" i="8" s="1"/>
  <c r="L417" i="8" s="1"/>
  <c r="L418" i="8" s="1"/>
  <c r="L419" i="8" s="1"/>
  <c r="L420" i="8" s="1"/>
  <c r="L421" i="8" s="1"/>
  <c r="L422" i="8" s="1"/>
  <c r="L423" i="8" s="1"/>
  <c r="L424" i="8" s="1"/>
  <c r="L425" i="8" s="1"/>
  <c r="L426" i="8" s="1"/>
  <c r="L427" i="8" s="1"/>
  <c r="L428" i="8" s="1"/>
  <c r="L429" i="8" s="1"/>
  <c r="L430" i="8" s="1"/>
  <c r="L431" i="8" s="1"/>
  <c r="L432" i="8" s="1"/>
  <c r="L433" i="8" s="1"/>
  <c r="L434" i="8" s="1"/>
  <c r="L435" i="8" s="1"/>
  <c r="L436" i="8" s="1"/>
  <c r="L437" i="8" s="1"/>
  <c r="L438" i="8" s="1"/>
  <c r="J415" i="8"/>
  <c r="J416" i="8" s="1"/>
  <c r="J417" i="8" s="1"/>
  <c r="J418" i="8" s="1"/>
  <c r="J419" i="8" s="1"/>
  <c r="J420" i="8" s="1"/>
  <c r="J421" i="8" s="1"/>
  <c r="J422" i="8" s="1"/>
  <c r="J423" i="8" s="1"/>
  <c r="J424" i="8" s="1"/>
  <c r="J425" i="8" s="1"/>
  <c r="J426" i="8" s="1"/>
  <c r="J427" i="8" s="1"/>
  <c r="J428" i="8" s="1"/>
  <c r="J429" i="8" s="1"/>
  <c r="J430" i="8" s="1"/>
  <c r="J431" i="8" s="1"/>
  <c r="J432" i="8" s="1"/>
  <c r="J433" i="8" s="1"/>
  <c r="J434" i="8" s="1"/>
  <c r="J435" i="8" s="1"/>
  <c r="J436" i="8" s="1"/>
  <c r="J437" i="8" s="1"/>
  <c r="J438" i="8" s="1"/>
  <c r="E415" i="8"/>
  <c r="E416" i="8" s="1"/>
  <c r="E417" i="8" s="1"/>
  <c r="E418" i="8" s="1"/>
  <c r="E419" i="8" s="1"/>
  <c r="E420" i="8" s="1"/>
  <c r="E421" i="8" s="1"/>
  <c r="E422" i="8" s="1"/>
  <c r="E423" i="8" s="1"/>
  <c r="E424" i="8" s="1"/>
  <c r="E425" i="8" s="1"/>
  <c r="E426" i="8" s="1"/>
  <c r="E427" i="8" s="1"/>
  <c r="E428" i="8" s="1"/>
  <c r="E429" i="8" s="1"/>
  <c r="E430" i="8" s="1"/>
  <c r="E431" i="8" s="1"/>
  <c r="E432" i="8" s="1"/>
  <c r="E433" i="8" s="1"/>
  <c r="E434" i="8" s="1"/>
  <c r="E435" i="8" s="1"/>
  <c r="E436" i="8" s="1"/>
  <c r="E437" i="8" s="1"/>
  <c r="E438" i="8" s="1"/>
  <c r="E439" i="8" s="1"/>
  <c r="E440" i="8" s="1"/>
  <c r="E441" i="8" s="1"/>
  <c r="E442" i="8" s="1"/>
  <c r="E443" i="8" s="1"/>
  <c r="E444" i="8" s="1"/>
  <c r="E445" i="8" s="1"/>
  <c r="E446" i="8" s="1"/>
  <c r="E447" i="8" s="1"/>
  <c r="E448" i="8" s="1"/>
  <c r="E449" i="8" s="1"/>
  <c r="E450" i="8" s="1"/>
  <c r="E451" i="8" s="1"/>
  <c r="E452" i="8" s="1"/>
  <c r="E453" i="8" s="1"/>
  <c r="E454" i="8" s="1"/>
  <c r="E455" i="8" s="1"/>
  <c r="E456" i="8" s="1"/>
  <c r="E457" i="8" s="1"/>
  <c r="E458" i="8" s="1"/>
  <c r="E459" i="8" s="1"/>
  <c r="E460" i="8" s="1"/>
  <c r="E461" i="8" s="1"/>
  <c r="E462" i="8" s="1"/>
  <c r="E463" i="8" s="1"/>
  <c r="E464" i="8" s="1"/>
  <c r="E465" i="8" s="1"/>
  <c r="E466" i="8" s="1"/>
  <c r="E467" i="8" s="1"/>
  <c r="E468" i="8" s="1"/>
  <c r="E469" i="8" s="1"/>
  <c r="E470" i="8" s="1"/>
  <c r="E471" i="8" s="1"/>
  <c r="E472" i="8" s="1"/>
  <c r="E473" i="8" s="1"/>
  <c r="E474" i="8" s="1"/>
  <c r="E475" i="8" s="1"/>
  <c r="E476" i="8" s="1"/>
  <c r="E477" i="8" s="1"/>
  <c r="E478" i="8" s="1"/>
  <c r="E479" i="8" s="1"/>
  <c r="E480" i="8" s="1"/>
  <c r="E481" i="8" s="1"/>
  <c r="E482" i="8" s="1"/>
  <c r="E483" i="8" s="1"/>
  <c r="E484" i="8" s="1"/>
  <c r="E485" i="8" s="1"/>
  <c r="E486" i="8" s="1"/>
  <c r="E487" i="8" s="1"/>
  <c r="E488" i="8" s="1"/>
  <c r="E489" i="8" s="1"/>
  <c r="E490" i="8" s="1"/>
  <c r="E491" i="8" s="1"/>
  <c r="E492" i="8" s="1"/>
  <c r="E493" i="8" s="1"/>
  <c r="E494" i="8" s="1"/>
  <c r="E495" i="8" s="1"/>
  <c r="E496" i="8" s="1"/>
  <c r="E497" i="8" s="1"/>
  <c r="E498" i="8" s="1"/>
  <c r="E499" i="8" s="1"/>
  <c r="E500" i="8" s="1"/>
  <c r="E501" i="8" s="1"/>
  <c r="E502" i="8" s="1"/>
  <c r="C415" i="8"/>
  <c r="C416" i="8" s="1"/>
  <c r="C417" i="8" s="1"/>
  <c r="C418" i="8" s="1"/>
  <c r="C419" i="8" s="1"/>
  <c r="C420" i="8" s="1"/>
  <c r="C421" i="8" s="1"/>
  <c r="C422" i="8" s="1"/>
  <c r="C423" i="8" s="1"/>
  <c r="C424" i="8" s="1"/>
  <c r="C425" i="8" s="1"/>
  <c r="C426" i="8" s="1"/>
  <c r="C427" i="8" s="1"/>
  <c r="C428" i="8" s="1"/>
  <c r="C429" i="8" s="1"/>
  <c r="C430" i="8" s="1"/>
  <c r="C431" i="8" s="1"/>
  <c r="C432" i="8" s="1"/>
  <c r="C433" i="8" s="1"/>
  <c r="C434" i="8" s="1"/>
  <c r="C435" i="8" s="1"/>
  <c r="C436" i="8" s="1"/>
  <c r="C437" i="8" s="1"/>
  <c r="C438" i="8" s="1"/>
  <c r="C439" i="8" s="1"/>
  <c r="C440" i="8" s="1"/>
  <c r="C441" i="8" s="1"/>
  <c r="C442" i="8" s="1"/>
  <c r="C443" i="8" s="1"/>
  <c r="C444" i="8" s="1"/>
  <c r="C445" i="8" s="1"/>
  <c r="C446" i="8" s="1"/>
  <c r="C447" i="8" s="1"/>
  <c r="C448" i="8" s="1"/>
  <c r="C449" i="8" s="1"/>
  <c r="C450" i="8" s="1"/>
  <c r="C451" i="8" s="1"/>
  <c r="C452" i="8" s="1"/>
  <c r="C453" i="8" s="1"/>
  <c r="C454" i="8" s="1"/>
  <c r="C455" i="8" s="1"/>
  <c r="C456" i="8" s="1"/>
  <c r="C457" i="8" s="1"/>
  <c r="C458" i="8" s="1"/>
  <c r="C459" i="8" s="1"/>
  <c r="C460" i="8" s="1"/>
  <c r="C461" i="8" s="1"/>
  <c r="C462" i="8" s="1"/>
  <c r="C463" i="8" s="1"/>
  <c r="C464" i="8" s="1"/>
  <c r="C465" i="8" s="1"/>
  <c r="C466" i="8" s="1"/>
  <c r="C467" i="8" s="1"/>
  <c r="C468" i="8" s="1"/>
  <c r="C469" i="8" s="1"/>
  <c r="C470" i="8" s="1"/>
  <c r="C471" i="8" s="1"/>
  <c r="C472" i="8" s="1"/>
  <c r="C473" i="8" s="1"/>
  <c r="C474" i="8" s="1"/>
  <c r="C475" i="8" s="1"/>
  <c r="C476" i="8" s="1"/>
  <c r="C477" i="8" s="1"/>
  <c r="C478" i="8" s="1"/>
  <c r="C479" i="8" s="1"/>
  <c r="C480" i="8" s="1"/>
  <c r="C481" i="8" s="1"/>
  <c r="C482" i="8" s="1"/>
  <c r="C483" i="8" s="1"/>
  <c r="C484" i="8" s="1"/>
  <c r="C485" i="8" s="1"/>
  <c r="C486" i="8" s="1"/>
  <c r="C487" i="8" s="1"/>
  <c r="C488" i="8" s="1"/>
  <c r="C489" i="8" s="1"/>
  <c r="C490" i="8" s="1"/>
  <c r="C491" i="8" s="1"/>
  <c r="C492" i="8" s="1"/>
  <c r="C493" i="8" s="1"/>
  <c r="C494" i="8" s="1"/>
  <c r="C495" i="8" s="1"/>
  <c r="C496" i="8" s="1"/>
  <c r="C497" i="8" s="1"/>
  <c r="C498" i="8" s="1"/>
  <c r="C499" i="8" s="1"/>
  <c r="C500" i="8" s="1"/>
  <c r="C501" i="8" s="1"/>
  <c r="C502" i="8" s="1"/>
  <c r="P390" i="8"/>
  <c r="P391" i="8" s="1"/>
  <c r="P392" i="8" s="1"/>
  <c r="P393" i="8" s="1"/>
  <c r="P394" i="8" s="1"/>
  <c r="P395" i="8" s="1"/>
  <c r="P396" i="8" s="1"/>
  <c r="P397" i="8" s="1"/>
  <c r="P398" i="8" s="1"/>
  <c r="P399" i="8" s="1"/>
  <c r="P400" i="8" s="1"/>
  <c r="P401" i="8" s="1"/>
  <c r="P402" i="8" s="1"/>
  <c r="P403" i="8" s="1"/>
  <c r="P404" i="8" s="1"/>
  <c r="P405" i="8" s="1"/>
  <c r="P406" i="8" s="1"/>
  <c r="P407" i="8" s="1"/>
  <c r="P408" i="8" s="1"/>
  <c r="P409" i="8" s="1"/>
  <c r="P410" i="8" s="1"/>
  <c r="P411" i="8" s="1"/>
  <c r="P412" i="8" s="1"/>
  <c r="P413" i="8" s="1"/>
  <c r="N390" i="8"/>
  <c r="N391" i="8" s="1"/>
  <c r="N392" i="8" s="1"/>
  <c r="N393" i="8" s="1"/>
  <c r="N394" i="8" s="1"/>
  <c r="N395" i="8" s="1"/>
  <c r="N396" i="8" s="1"/>
  <c r="N397" i="8" s="1"/>
  <c r="N398" i="8" s="1"/>
  <c r="N399" i="8" s="1"/>
  <c r="N400" i="8" s="1"/>
  <c r="N401" i="8" s="1"/>
  <c r="N402" i="8" s="1"/>
  <c r="N403" i="8" s="1"/>
  <c r="N404" i="8" s="1"/>
  <c r="N405" i="8" s="1"/>
  <c r="N406" i="8" s="1"/>
  <c r="N407" i="8" s="1"/>
  <c r="N408" i="8" s="1"/>
  <c r="N409" i="8" s="1"/>
  <c r="N410" i="8" s="1"/>
  <c r="N411" i="8" s="1"/>
  <c r="N412" i="8" s="1"/>
  <c r="N413" i="8" s="1"/>
  <c r="L390" i="8"/>
  <c r="L391" i="8" s="1"/>
  <c r="L392" i="8" s="1"/>
  <c r="L393" i="8" s="1"/>
  <c r="L394" i="8" s="1"/>
  <c r="L395" i="8" s="1"/>
  <c r="L396" i="8" s="1"/>
  <c r="L397" i="8" s="1"/>
  <c r="L398" i="8" s="1"/>
  <c r="L399" i="8" s="1"/>
  <c r="L400" i="8" s="1"/>
  <c r="L401" i="8" s="1"/>
  <c r="L402" i="8" s="1"/>
  <c r="L403" i="8" s="1"/>
  <c r="L404" i="8" s="1"/>
  <c r="L405" i="8" s="1"/>
  <c r="L406" i="8" s="1"/>
  <c r="L407" i="8" s="1"/>
  <c r="L408" i="8" s="1"/>
  <c r="L409" i="8" s="1"/>
  <c r="L410" i="8" s="1"/>
  <c r="L411" i="8" s="1"/>
  <c r="L412" i="8" s="1"/>
  <c r="L413" i="8" s="1"/>
  <c r="J390" i="8"/>
  <c r="J391" i="8" s="1"/>
  <c r="J392" i="8" s="1"/>
  <c r="J393" i="8" s="1"/>
  <c r="J394" i="8" s="1"/>
  <c r="J395" i="8" s="1"/>
  <c r="J396" i="8" s="1"/>
  <c r="J397" i="8" s="1"/>
  <c r="J398" i="8" s="1"/>
  <c r="J399" i="8" s="1"/>
  <c r="J400" i="8" s="1"/>
  <c r="J401" i="8" s="1"/>
  <c r="J402" i="8" s="1"/>
  <c r="J403" i="8" s="1"/>
  <c r="J404" i="8" s="1"/>
  <c r="J405" i="8" s="1"/>
  <c r="J406" i="8" s="1"/>
  <c r="J407" i="8" s="1"/>
  <c r="J408" i="8" s="1"/>
  <c r="J409" i="8" s="1"/>
  <c r="J410" i="8" s="1"/>
  <c r="J411" i="8" s="1"/>
  <c r="J412" i="8" s="1"/>
  <c r="J413" i="8" s="1"/>
  <c r="P365" i="8"/>
  <c r="P366" i="8" s="1"/>
  <c r="P367" i="8" s="1"/>
  <c r="P368" i="8" s="1"/>
  <c r="P369" i="8" s="1"/>
  <c r="P370" i="8" s="1"/>
  <c r="P371" i="8" s="1"/>
  <c r="P372" i="8" s="1"/>
  <c r="P373" i="8" s="1"/>
  <c r="P374" i="8" s="1"/>
  <c r="P375" i="8" s="1"/>
  <c r="P376" i="8" s="1"/>
  <c r="P377" i="8" s="1"/>
  <c r="P378" i="8" s="1"/>
  <c r="P379" i="8" s="1"/>
  <c r="P380" i="8" s="1"/>
  <c r="P381" i="8" s="1"/>
  <c r="P382" i="8" s="1"/>
  <c r="P383" i="8" s="1"/>
  <c r="P384" i="8" s="1"/>
  <c r="P385" i="8" s="1"/>
  <c r="P386" i="8" s="1"/>
  <c r="P387" i="8" s="1"/>
  <c r="P388" i="8" s="1"/>
  <c r="N365" i="8"/>
  <c r="N366" i="8" s="1"/>
  <c r="N367" i="8" s="1"/>
  <c r="N368" i="8" s="1"/>
  <c r="N369" i="8" s="1"/>
  <c r="N370" i="8" s="1"/>
  <c r="N371" i="8" s="1"/>
  <c r="N372" i="8" s="1"/>
  <c r="N373" i="8" s="1"/>
  <c r="N374" i="8" s="1"/>
  <c r="N375" i="8" s="1"/>
  <c r="N376" i="8" s="1"/>
  <c r="N377" i="8" s="1"/>
  <c r="N378" i="8" s="1"/>
  <c r="N379" i="8" s="1"/>
  <c r="N380" i="8" s="1"/>
  <c r="N381" i="8" s="1"/>
  <c r="N382" i="8" s="1"/>
  <c r="N383" i="8" s="1"/>
  <c r="N384" i="8" s="1"/>
  <c r="N385" i="8" s="1"/>
  <c r="N386" i="8" s="1"/>
  <c r="N387" i="8" s="1"/>
  <c r="N388" i="8" s="1"/>
  <c r="L365" i="8"/>
  <c r="L366" i="8" s="1"/>
  <c r="L367" i="8" s="1"/>
  <c r="L368" i="8" s="1"/>
  <c r="L369" i="8" s="1"/>
  <c r="L370" i="8" s="1"/>
  <c r="L371" i="8" s="1"/>
  <c r="L372" i="8" s="1"/>
  <c r="L373" i="8" s="1"/>
  <c r="L374" i="8" s="1"/>
  <c r="L375" i="8" s="1"/>
  <c r="L376" i="8" s="1"/>
  <c r="L377" i="8" s="1"/>
  <c r="L378" i="8" s="1"/>
  <c r="L379" i="8" s="1"/>
  <c r="L380" i="8" s="1"/>
  <c r="L381" i="8" s="1"/>
  <c r="L382" i="8" s="1"/>
  <c r="L383" i="8" s="1"/>
  <c r="L384" i="8" s="1"/>
  <c r="L385" i="8" s="1"/>
  <c r="L386" i="8" s="1"/>
  <c r="L387" i="8" s="1"/>
  <c r="L388" i="8" s="1"/>
  <c r="J365" i="8"/>
  <c r="J366" i="8" s="1"/>
  <c r="J367" i="8" s="1"/>
  <c r="J368" i="8" s="1"/>
  <c r="J369" i="8" s="1"/>
  <c r="J370" i="8" s="1"/>
  <c r="J371" i="8" s="1"/>
  <c r="J372" i="8" s="1"/>
  <c r="J373" i="8" s="1"/>
  <c r="J374" i="8" s="1"/>
  <c r="J375" i="8" s="1"/>
  <c r="J376" i="8" s="1"/>
  <c r="J377" i="8" s="1"/>
  <c r="J378" i="8" s="1"/>
  <c r="J379" i="8" s="1"/>
  <c r="J380" i="8" s="1"/>
  <c r="J381" i="8" s="1"/>
  <c r="J382" i="8" s="1"/>
  <c r="J383" i="8" s="1"/>
  <c r="J384" i="8" s="1"/>
  <c r="J385" i="8" s="1"/>
  <c r="J386" i="8" s="1"/>
  <c r="J387" i="8" s="1"/>
  <c r="J388" i="8" s="1"/>
  <c r="E365" i="8"/>
  <c r="E366" i="8" s="1"/>
  <c r="E367" i="8" s="1"/>
  <c r="E368" i="8" s="1"/>
  <c r="E369" i="8" s="1"/>
  <c r="E370" i="8" s="1"/>
  <c r="E371" i="8" s="1"/>
  <c r="E372" i="8" s="1"/>
  <c r="E373" i="8" s="1"/>
  <c r="E374" i="8" s="1"/>
  <c r="E375" i="8" s="1"/>
  <c r="E376" i="8" s="1"/>
  <c r="E377" i="8" s="1"/>
  <c r="E378" i="8" s="1"/>
  <c r="E379" i="8" s="1"/>
  <c r="E380" i="8" s="1"/>
  <c r="E381" i="8" s="1"/>
  <c r="E382" i="8" s="1"/>
  <c r="E383" i="8" s="1"/>
  <c r="E384" i="8" s="1"/>
  <c r="E385" i="8" s="1"/>
  <c r="E386" i="8" s="1"/>
  <c r="E387" i="8" s="1"/>
  <c r="E388" i="8" s="1"/>
  <c r="E389" i="8" s="1"/>
  <c r="E390" i="8" s="1"/>
  <c r="E391" i="8" s="1"/>
  <c r="E392" i="8" s="1"/>
  <c r="E393" i="8" s="1"/>
  <c r="E394" i="8" s="1"/>
  <c r="E395" i="8" s="1"/>
  <c r="E396" i="8" s="1"/>
  <c r="E397" i="8" s="1"/>
  <c r="E398" i="8" s="1"/>
  <c r="E399" i="8" s="1"/>
  <c r="E400" i="8" s="1"/>
  <c r="E401" i="8" s="1"/>
  <c r="E402" i="8" s="1"/>
  <c r="E403" i="8" s="1"/>
  <c r="E404" i="8" s="1"/>
  <c r="E405" i="8" s="1"/>
  <c r="E406" i="8" s="1"/>
  <c r="E407" i="8" s="1"/>
  <c r="E408" i="8" s="1"/>
  <c r="E409" i="8" s="1"/>
  <c r="E410" i="8" s="1"/>
  <c r="E411" i="8" s="1"/>
  <c r="E412" i="8" s="1"/>
  <c r="E413" i="8" s="1"/>
  <c r="C365" i="8"/>
  <c r="C366" i="8" s="1"/>
  <c r="C367" i="8" s="1"/>
  <c r="C368" i="8" s="1"/>
  <c r="C369" i="8" s="1"/>
  <c r="C370" i="8" s="1"/>
  <c r="C371" i="8" s="1"/>
  <c r="C372" i="8" s="1"/>
  <c r="C373" i="8" s="1"/>
  <c r="C374" i="8" s="1"/>
  <c r="C375" i="8" s="1"/>
  <c r="C376" i="8" s="1"/>
  <c r="C377" i="8" s="1"/>
  <c r="C378" i="8" s="1"/>
  <c r="C379" i="8" s="1"/>
  <c r="C380" i="8" s="1"/>
  <c r="C381" i="8" s="1"/>
  <c r="C382" i="8" s="1"/>
  <c r="C383" i="8" s="1"/>
  <c r="C384" i="8" s="1"/>
  <c r="C385" i="8" s="1"/>
  <c r="C386" i="8" s="1"/>
  <c r="C387" i="8" s="1"/>
  <c r="C388" i="8" s="1"/>
  <c r="C389" i="8" s="1"/>
  <c r="C390" i="8" s="1"/>
  <c r="C391" i="8" s="1"/>
  <c r="C392" i="8" s="1"/>
  <c r="C393" i="8" s="1"/>
  <c r="C394" i="8" s="1"/>
  <c r="C395" i="8" s="1"/>
  <c r="C396" i="8" s="1"/>
  <c r="C397" i="8" s="1"/>
  <c r="C398" i="8" s="1"/>
  <c r="C399" i="8" s="1"/>
  <c r="C400" i="8" s="1"/>
  <c r="C401" i="8" s="1"/>
  <c r="C402" i="8" s="1"/>
  <c r="C403" i="8" s="1"/>
  <c r="C404" i="8" s="1"/>
  <c r="C405" i="8" s="1"/>
  <c r="C406" i="8" s="1"/>
  <c r="C407" i="8" s="1"/>
  <c r="C408" i="8" s="1"/>
  <c r="C409" i="8" s="1"/>
  <c r="C410" i="8" s="1"/>
  <c r="C411" i="8" s="1"/>
  <c r="C412" i="8" s="1"/>
  <c r="C413" i="8" s="1"/>
  <c r="P340" i="8"/>
  <c r="P341" i="8" s="1"/>
  <c r="P342" i="8" s="1"/>
  <c r="P343" i="8" s="1"/>
  <c r="P344" i="8" s="1"/>
  <c r="P345" i="8" s="1"/>
  <c r="P346" i="8" s="1"/>
  <c r="P347" i="8" s="1"/>
  <c r="P348" i="8" s="1"/>
  <c r="P349" i="8" s="1"/>
  <c r="P350" i="8" s="1"/>
  <c r="P351" i="8" s="1"/>
  <c r="P352" i="8" s="1"/>
  <c r="P353" i="8" s="1"/>
  <c r="P354" i="8" s="1"/>
  <c r="P355" i="8" s="1"/>
  <c r="P356" i="8" s="1"/>
  <c r="P357" i="8" s="1"/>
  <c r="P358" i="8" s="1"/>
  <c r="P359" i="8" s="1"/>
  <c r="P360" i="8" s="1"/>
  <c r="P361" i="8" s="1"/>
  <c r="P362" i="8" s="1"/>
  <c r="P363" i="8" s="1"/>
  <c r="N340" i="8"/>
  <c r="N341" i="8" s="1"/>
  <c r="N342" i="8" s="1"/>
  <c r="N343" i="8" s="1"/>
  <c r="N344" i="8" s="1"/>
  <c r="N345" i="8" s="1"/>
  <c r="N346" i="8" s="1"/>
  <c r="N347" i="8" s="1"/>
  <c r="N348" i="8" s="1"/>
  <c r="N349" i="8" s="1"/>
  <c r="N350" i="8" s="1"/>
  <c r="N351" i="8" s="1"/>
  <c r="N352" i="8" s="1"/>
  <c r="N353" i="8" s="1"/>
  <c r="N354" i="8" s="1"/>
  <c r="N355" i="8" s="1"/>
  <c r="N356" i="8" s="1"/>
  <c r="N357" i="8" s="1"/>
  <c r="N358" i="8" s="1"/>
  <c r="N359" i="8" s="1"/>
  <c r="N360" i="8" s="1"/>
  <c r="N361" i="8" s="1"/>
  <c r="N362" i="8" s="1"/>
  <c r="N363" i="8" s="1"/>
  <c r="L340" i="8"/>
  <c r="L341" i="8" s="1"/>
  <c r="L342" i="8" s="1"/>
  <c r="L343" i="8" s="1"/>
  <c r="L344" i="8" s="1"/>
  <c r="L345" i="8" s="1"/>
  <c r="L346" i="8" s="1"/>
  <c r="L347" i="8" s="1"/>
  <c r="L348" i="8" s="1"/>
  <c r="L349" i="8" s="1"/>
  <c r="L350" i="8" s="1"/>
  <c r="L351" i="8" s="1"/>
  <c r="L352" i="8" s="1"/>
  <c r="L353" i="8" s="1"/>
  <c r="L354" i="8" s="1"/>
  <c r="L355" i="8" s="1"/>
  <c r="L356" i="8" s="1"/>
  <c r="L357" i="8" s="1"/>
  <c r="L358" i="8" s="1"/>
  <c r="L359" i="8" s="1"/>
  <c r="L360" i="8" s="1"/>
  <c r="L361" i="8" s="1"/>
  <c r="L362" i="8" s="1"/>
  <c r="L363" i="8" s="1"/>
  <c r="J340" i="8"/>
  <c r="J341" i="8" s="1"/>
  <c r="J342" i="8" s="1"/>
  <c r="J343" i="8" s="1"/>
  <c r="J344" i="8" s="1"/>
  <c r="J345" i="8" s="1"/>
  <c r="J346" i="8" s="1"/>
  <c r="J347" i="8" s="1"/>
  <c r="J348" i="8" s="1"/>
  <c r="J349" i="8" s="1"/>
  <c r="J350" i="8" s="1"/>
  <c r="J351" i="8" s="1"/>
  <c r="J352" i="8" s="1"/>
  <c r="J353" i="8" s="1"/>
  <c r="J354" i="8" s="1"/>
  <c r="J355" i="8" s="1"/>
  <c r="J356" i="8" s="1"/>
  <c r="J357" i="8" s="1"/>
  <c r="J358" i="8" s="1"/>
  <c r="J359" i="8" s="1"/>
  <c r="J360" i="8" s="1"/>
  <c r="J361" i="8" s="1"/>
  <c r="J362" i="8" s="1"/>
  <c r="J363" i="8" s="1"/>
  <c r="P315" i="8"/>
  <c r="P316" i="8" s="1"/>
  <c r="P317" i="8" s="1"/>
  <c r="P318" i="8" s="1"/>
  <c r="P319" i="8" s="1"/>
  <c r="P320" i="8" s="1"/>
  <c r="P321" i="8" s="1"/>
  <c r="P322" i="8" s="1"/>
  <c r="P323" i="8" s="1"/>
  <c r="P324" i="8" s="1"/>
  <c r="P325" i="8" s="1"/>
  <c r="P326" i="8" s="1"/>
  <c r="P327" i="8" s="1"/>
  <c r="P328" i="8" s="1"/>
  <c r="P329" i="8" s="1"/>
  <c r="P330" i="8" s="1"/>
  <c r="P331" i="8" s="1"/>
  <c r="P332" i="8" s="1"/>
  <c r="P333" i="8" s="1"/>
  <c r="P334" i="8" s="1"/>
  <c r="P335" i="8" s="1"/>
  <c r="P336" i="8" s="1"/>
  <c r="P337" i="8" s="1"/>
  <c r="P338" i="8" s="1"/>
  <c r="N315" i="8"/>
  <c r="N316" i="8" s="1"/>
  <c r="N317" i="8" s="1"/>
  <c r="N318" i="8" s="1"/>
  <c r="N319" i="8" s="1"/>
  <c r="N320" i="8" s="1"/>
  <c r="N321" i="8" s="1"/>
  <c r="N322" i="8" s="1"/>
  <c r="N323" i="8" s="1"/>
  <c r="N324" i="8" s="1"/>
  <c r="N325" i="8" s="1"/>
  <c r="N326" i="8" s="1"/>
  <c r="N327" i="8" s="1"/>
  <c r="N328" i="8" s="1"/>
  <c r="N329" i="8" s="1"/>
  <c r="N330" i="8" s="1"/>
  <c r="N331" i="8" s="1"/>
  <c r="N332" i="8" s="1"/>
  <c r="N333" i="8" s="1"/>
  <c r="N334" i="8" s="1"/>
  <c r="N335" i="8" s="1"/>
  <c r="N336" i="8" s="1"/>
  <c r="N337" i="8" s="1"/>
  <c r="N338" i="8" s="1"/>
  <c r="L315" i="8"/>
  <c r="L316" i="8" s="1"/>
  <c r="L317" i="8" s="1"/>
  <c r="L318" i="8" s="1"/>
  <c r="L319" i="8" s="1"/>
  <c r="L320" i="8" s="1"/>
  <c r="L321" i="8" s="1"/>
  <c r="L322" i="8" s="1"/>
  <c r="L323" i="8" s="1"/>
  <c r="L324" i="8" s="1"/>
  <c r="L325" i="8" s="1"/>
  <c r="L326" i="8" s="1"/>
  <c r="L327" i="8" s="1"/>
  <c r="L328" i="8" s="1"/>
  <c r="L329" i="8" s="1"/>
  <c r="L330" i="8" s="1"/>
  <c r="L331" i="8" s="1"/>
  <c r="L332" i="8" s="1"/>
  <c r="L333" i="8" s="1"/>
  <c r="L334" i="8" s="1"/>
  <c r="L335" i="8" s="1"/>
  <c r="L336" i="8" s="1"/>
  <c r="L337" i="8" s="1"/>
  <c r="L338" i="8" s="1"/>
  <c r="J315" i="8"/>
  <c r="J316" i="8" s="1"/>
  <c r="J317" i="8" s="1"/>
  <c r="J318" i="8" s="1"/>
  <c r="J319" i="8" s="1"/>
  <c r="J320" i="8" s="1"/>
  <c r="J321" i="8" s="1"/>
  <c r="J322" i="8" s="1"/>
  <c r="J323" i="8" s="1"/>
  <c r="J324" i="8" s="1"/>
  <c r="J325" i="8" s="1"/>
  <c r="J326" i="8" s="1"/>
  <c r="J327" i="8" s="1"/>
  <c r="J328" i="8" s="1"/>
  <c r="J329" i="8" s="1"/>
  <c r="J330" i="8" s="1"/>
  <c r="J331" i="8" s="1"/>
  <c r="J332" i="8" s="1"/>
  <c r="J333" i="8" s="1"/>
  <c r="J334" i="8" s="1"/>
  <c r="J335" i="8" s="1"/>
  <c r="J336" i="8" s="1"/>
  <c r="J337" i="8" s="1"/>
  <c r="J338" i="8" s="1"/>
  <c r="P290" i="8"/>
  <c r="P291" i="8" s="1"/>
  <c r="P292" i="8" s="1"/>
  <c r="P293" i="8" s="1"/>
  <c r="P294" i="8" s="1"/>
  <c r="P295" i="8" s="1"/>
  <c r="P296" i="8" s="1"/>
  <c r="P297" i="8" s="1"/>
  <c r="P298" i="8" s="1"/>
  <c r="P299" i="8" s="1"/>
  <c r="P300" i="8" s="1"/>
  <c r="P301" i="8" s="1"/>
  <c r="P302" i="8" s="1"/>
  <c r="P303" i="8" s="1"/>
  <c r="P304" i="8" s="1"/>
  <c r="P305" i="8" s="1"/>
  <c r="P306" i="8" s="1"/>
  <c r="P307" i="8" s="1"/>
  <c r="P308" i="8" s="1"/>
  <c r="P309" i="8" s="1"/>
  <c r="P310" i="8" s="1"/>
  <c r="P311" i="8" s="1"/>
  <c r="P312" i="8" s="1"/>
  <c r="P313" i="8" s="1"/>
  <c r="N290" i="8"/>
  <c r="N291" i="8" s="1"/>
  <c r="N292" i="8" s="1"/>
  <c r="N293" i="8" s="1"/>
  <c r="N294" i="8" s="1"/>
  <c r="N295" i="8" s="1"/>
  <c r="N296" i="8" s="1"/>
  <c r="N297" i="8" s="1"/>
  <c r="N298" i="8" s="1"/>
  <c r="N299" i="8" s="1"/>
  <c r="N300" i="8" s="1"/>
  <c r="N301" i="8" s="1"/>
  <c r="N302" i="8" s="1"/>
  <c r="N303" i="8" s="1"/>
  <c r="N304" i="8" s="1"/>
  <c r="N305" i="8" s="1"/>
  <c r="N306" i="8" s="1"/>
  <c r="N307" i="8" s="1"/>
  <c r="N308" i="8" s="1"/>
  <c r="N309" i="8" s="1"/>
  <c r="N310" i="8" s="1"/>
  <c r="N311" i="8" s="1"/>
  <c r="N312" i="8" s="1"/>
  <c r="N313" i="8" s="1"/>
  <c r="L290" i="8"/>
  <c r="L291" i="8" s="1"/>
  <c r="L292" i="8" s="1"/>
  <c r="L293" i="8" s="1"/>
  <c r="L294" i="8" s="1"/>
  <c r="L295" i="8" s="1"/>
  <c r="L296" i="8" s="1"/>
  <c r="L297" i="8" s="1"/>
  <c r="L298" i="8" s="1"/>
  <c r="L299" i="8" s="1"/>
  <c r="L300" i="8" s="1"/>
  <c r="L301" i="8" s="1"/>
  <c r="L302" i="8" s="1"/>
  <c r="L303" i="8" s="1"/>
  <c r="L304" i="8" s="1"/>
  <c r="L305" i="8" s="1"/>
  <c r="L306" i="8" s="1"/>
  <c r="L307" i="8" s="1"/>
  <c r="L308" i="8" s="1"/>
  <c r="L309" i="8" s="1"/>
  <c r="L310" i="8" s="1"/>
  <c r="L311" i="8" s="1"/>
  <c r="L312" i="8" s="1"/>
  <c r="L313" i="8" s="1"/>
  <c r="J290" i="8"/>
  <c r="J291" i="8" s="1"/>
  <c r="J292" i="8" s="1"/>
  <c r="J293" i="8" s="1"/>
  <c r="J294" i="8" s="1"/>
  <c r="J295" i="8" s="1"/>
  <c r="J296" i="8" s="1"/>
  <c r="J297" i="8" s="1"/>
  <c r="J298" i="8" s="1"/>
  <c r="J299" i="8" s="1"/>
  <c r="J300" i="8" s="1"/>
  <c r="J301" i="8" s="1"/>
  <c r="J302" i="8" s="1"/>
  <c r="J303" i="8" s="1"/>
  <c r="J304" i="8" s="1"/>
  <c r="J305" i="8" s="1"/>
  <c r="J306" i="8" s="1"/>
  <c r="J307" i="8" s="1"/>
  <c r="J308" i="8" s="1"/>
  <c r="J309" i="8" s="1"/>
  <c r="J310" i="8" s="1"/>
  <c r="J311" i="8" s="1"/>
  <c r="J312" i="8" s="1"/>
  <c r="J313" i="8" s="1"/>
  <c r="P265" i="8"/>
  <c r="P266" i="8" s="1"/>
  <c r="P267" i="8" s="1"/>
  <c r="P268" i="8" s="1"/>
  <c r="P269" i="8" s="1"/>
  <c r="P270" i="8" s="1"/>
  <c r="P271" i="8" s="1"/>
  <c r="P272" i="8" s="1"/>
  <c r="P273" i="8" s="1"/>
  <c r="P274" i="8" s="1"/>
  <c r="P275" i="8" s="1"/>
  <c r="P276" i="8" s="1"/>
  <c r="P277" i="8" s="1"/>
  <c r="P278" i="8" s="1"/>
  <c r="P279" i="8" s="1"/>
  <c r="P280" i="8" s="1"/>
  <c r="P281" i="8" s="1"/>
  <c r="P282" i="8" s="1"/>
  <c r="P283" i="8" s="1"/>
  <c r="P284" i="8" s="1"/>
  <c r="P285" i="8" s="1"/>
  <c r="P286" i="8" s="1"/>
  <c r="P287" i="8" s="1"/>
  <c r="P288" i="8" s="1"/>
  <c r="N265" i="8"/>
  <c r="N266" i="8" s="1"/>
  <c r="N267" i="8" s="1"/>
  <c r="N268" i="8" s="1"/>
  <c r="N269" i="8" s="1"/>
  <c r="N270" i="8" s="1"/>
  <c r="N271" i="8" s="1"/>
  <c r="N272" i="8" s="1"/>
  <c r="N273" i="8" s="1"/>
  <c r="N274" i="8" s="1"/>
  <c r="N275" i="8" s="1"/>
  <c r="N276" i="8" s="1"/>
  <c r="N277" i="8" s="1"/>
  <c r="N278" i="8" s="1"/>
  <c r="N279" i="8" s="1"/>
  <c r="N280" i="8" s="1"/>
  <c r="N281" i="8" s="1"/>
  <c r="N282" i="8" s="1"/>
  <c r="N283" i="8" s="1"/>
  <c r="N284" i="8" s="1"/>
  <c r="N285" i="8" s="1"/>
  <c r="N286" i="8" s="1"/>
  <c r="N287" i="8" s="1"/>
  <c r="N288" i="8" s="1"/>
  <c r="L265" i="8"/>
  <c r="L266" i="8" s="1"/>
  <c r="L267" i="8" s="1"/>
  <c r="L268" i="8" s="1"/>
  <c r="L269" i="8" s="1"/>
  <c r="L270" i="8" s="1"/>
  <c r="L271" i="8" s="1"/>
  <c r="L272" i="8" s="1"/>
  <c r="L273" i="8" s="1"/>
  <c r="L274" i="8" s="1"/>
  <c r="L275" i="8" s="1"/>
  <c r="L276" i="8" s="1"/>
  <c r="L277" i="8" s="1"/>
  <c r="L278" i="8" s="1"/>
  <c r="L279" i="8" s="1"/>
  <c r="L280" i="8" s="1"/>
  <c r="L281" i="8" s="1"/>
  <c r="L282" i="8" s="1"/>
  <c r="L283" i="8" s="1"/>
  <c r="L284" i="8" s="1"/>
  <c r="L285" i="8" s="1"/>
  <c r="L286" i="8" s="1"/>
  <c r="L287" i="8" s="1"/>
  <c r="L288" i="8" s="1"/>
  <c r="J265" i="8"/>
  <c r="J266" i="8" s="1"/>
  <c r="J267" i="8" s="1"/>
  <c r="J268" i="8" s="1"/>
  <c r="J269" i="8" s="1"/>
  <c r="J270" i="8" s="1"/>
  <c r="J271" i="8" s="1"/>
  <c r="J272" i="8" s="1"/>
  <c r="J273" i="8" s="1"/>
  <c r="J274" i="8" s="1"/>
  <c r="J275" i="8" s="1"/>
  <c r="J276" i="8" s="1"/>
  <c r="J277" i="8" s="1"/>
  <c r="J278" i="8" s="1"/>
  <c r="J279" i="8" s="1"/>
  <c r="J280" i="8" s="1"/>
  <c r="J281" i="8" s="1"/>
  <c r="J282" i="8" s="1"/>
  <c r="J283" i="8" s="1"/>
  <c r="J284" i="8" s="1"/>
  <c r="J285" i="8" s="1"/>
  <c r="J286" i="8" s="1"/>
  <c r="J287" i="8" s="1"/>
  <c r="J288" i="8" s="1"/>
  <c r="P240" i="8"/>
  <c r="P241" i="8" s="1"/>
  <c r="P242" i="8" s="1"/>
  <c r="P243" i="8" s="1"/>
  <c r="P244" i="8" s="1"/>
  <c r="P245" i="8" s="1"/>
  <c r="P246" i="8" s="1"/>
  <c r="P247" i="8" s="1"/>
  <c r="P248" i="8" s="1"/>
  <c r="P249" i="8" s="1"/>
  <c r="P250" i="8" s="1"/>
  <c r="P251" i="8" s="1"/>
  <c r="P252" i="8" s="1"/>
  <c r="P253" i="8" s="1"/>
  <c r="P254" i="8" s="1"/>
  <c r="P255" i="8" s="1"/>
  <c r="P256" i="8" s="1"/>
  <c r="P257" i="8" s="1"/>
  <c r="P258" i="8" s="1"/>
  <c r="P259" i="8" s="1"/>
  <c r="P260" i="8" s="1"/>
  <c r="P261" i="8" s="1"/>
  <c r="P262" i="8" s="1"/>
  <c r="P263" i="8" s="1"/>
  <c r="N240" i="8"/>
  <c r="N241" i="8" s="1"/>
  <c r="N242" i="8" s="1"/>
  <c r="N243" i="8" s="1"/>
  <c r="N244" i="8" s="1"/>
  <c r="N245" i="8" s="1"/>
  <c r="N246" i="8" s="1"/>
  <c r="N247" i="8" s="1"/>
  <c r="N248" i="8" s="1"/>
  <c r="N249" i="8" s="1"/>
  <c r="N250" i="8" s="1"/>
  <c r="N251" i="8" s="1"/>
  <c r="N252" i="8" s="1"/>
  <c r="N253" i="8" s="1"/>
  <c r="N254" i="8" s="1"/>
  <c r="N255" i="8" s="1"/>
  <c r="N256" i="8" s="1"/>
  <c r="N257" i="8" s="1"/>
  <c r="N258" i="8" s="1"/>
  <c r="N259" i="8" s="1"/>
  <c r="N260" i="8" s="1"/>
  <c r="N261" i="8" s="1"/>
  <c r="N262" i="8" s="1"/>
  <c r="N263" i="8" s="1"/>
  <c r="L240" i="8"/>
  <c r="L241" i="8" s="1"/>
  <c r="L242" i="8" s="1"/>
  <c r="L243" i="8" s="1"/>
  <c r="L244" i="8" s="1"/>
  <c r="L245" i="8" s="1"/>
  <c r="L246" i="8" s="1"/>
  <c r="L247" i="8" s="1"/>
  <c r="L248" i="8" s="1"/>
  <c r="L249" i="8" s="1"/>
  <c r="L250" i="8" s="1"/>
  <c r="L251" i="8" s="1"/>
  <c r="L252" i="8" s="1"/>
  <c r="L253" i="8" s="1"/>
  <c r="L254" i="8" s="1"/>
  <c r="L255" i="8" s="1"/>
  <c r="L256" i="8" s="1"/>
  <c r="L257" i="8" s="1"/>
  <c r="L258" i="8" s="1"/>
  <c r="L259" i="8" s="1"/>
  <c r="L260" i="8" s="1"/>
  <c r="L261" i="8" s="1"/>
  <c r="L262" i="8" s="1"/>
  <c r="L263" i="8" s="1"/>
  <c r="J240" i="8"/>
  <c r="J241" i="8" s="1"/>
  <c r="J242" i="8" s="1"/>
  <c r="J243" i="8" s="1"/>
  <c r="J244" i="8" s="1"/>
  <c r="J245" i="8" s="1"/>
  <c r="J246" i="8" s="1"/>
  <c r="J247" i="8" s="1"/>
  <c r="J248" i="8" s="1"/>
  <c r="J249" i="8" s="1"/>
  <c r="J250" i="8" s="1"/>
  <c r="J251" i="8" s="1"/>
  <c r="J252" i="8" s="1"/>
  <c r="J253" i="8" s="1"/>
  <c r="J254" i="8" s="1"/>
  <c r="J255" i="8" s="1"/>
  <c r="J256" i="8" s="1"/>
  <c r="J257" i="8" s="1"/>
  <c r="J258" i="8" s="1"/>
  <c r="J259" i="8" s="1"/>
  <c r="J260" i="8" s="1"/>
  <c r="J261" i="8" s="1"/>
  <c r="J262" i="8" s="1"/>
  <c r="J263" i="8" s="1"/>
  <c r="P215" i="8"/>
  <c r="P216" i="8" s="1"/>
  <c r="P217" i="8" s="1"/>
  <c r="P218" i="8" s="1"/>
  <c r="P219" i="8" s="1"/>
  <c r="P220" i="8" s="1"/>
  <c r="P221" i="8" s="1"/>
  <c r="P222" i="8" s="1"/>
  <c r="P223" i="8" s="1"/>
  <c r="P224" i="8" s="1"/>
  <c r="P225" i="8" s="1"/>
  <c r="P226" i="8" s="1"/>
  <c r="P227" i="8" s="1"/>
  <c r="P228" i="8" s="1"/>
  <c r="P229" i="8" s="1"/>
  <c r="P230" i="8" s="1"/>
  <c r="P231" i="8" s="1"/>
  <c r="P232" i="8" s="1"/>
  <c r="P233" i="8" s="1"/>
  <c r="P234" i="8" s="1"/>
  <c r="P235" i="8" s="1"/>
  <c r="P236" i="8" s="1"/>
  <c r="P237" i="8" s="1"/>
  <c r="P238" i="8" s="1"/>
  <c r="N215" i="8"/>
  <c r="N216" i="8" s="1"/>
  <c r="N217" i="8" s="1"/>
  <c r="N218" i="8" s="1"/>
  <c r="N219" i="8" s="1"/>
  <c r="N220" i="8" s="1"/>
  <c r="N221" i="8" s="1"/>
  <c r="N222" i="8" s="1"/>
  <c r="N223" i="8" s="1"/>
  <c r="N224" i="8" s="1"/>
  <c r="N225" i="8" s="1"/>
  <c r="N226" i="8" s="1"/>
  <c r="N227" i="8" s="1"/>
  <c r="N228" i="8" s="1"/>
  <c r="N229" i="8" s="1"/>
  <c r="N230" i="8" s="1"/>
  <c r="N231" i="8" s="1"/>
  <c r="N232" i="8" s="1"/>
  <c r="N233" i="8" s="1"/>
  <c r="N234" i="8" s="1"/>
  <c r="N235" i="8" s="1"/>
  <c r="N236" i="8" s="1"/>
  <c r="N237" i="8" s="1"/>
  <c r="N238" i="8" s="1"/>
  <c r="L215" i="8"/>
  <c r="L216" i="8" s="1"/>
  <c r="L217" i="8" s="1"/>
  <c r="L218" i="8" s="1"/>
  <c r="L219" i="8" s="1"/>
  <c r="L220" i="8" s="1"/>
  <c r="L221" i="8" s="1"/>
  <c r="L222" i="8" s="1"/>
  <c r="L223" i="8" s="1"/>
  <c r="L224" i="8" s="1"/>
  <c r="L225" i="8" s="1"/>
  <c r="L226" i="8" s="1"/>
  <c r="L227" i="8" s="1"/>
  <c r="L228" i="8" s="1"/>
  <c r="L229" i="8" s="1"/>
  <c r="L230" i="8" s="1"/>
  <c r="L231" i="8" s="1"/>
  <c r="L232" i="8" s="1"/>
  <c r="L233" i="8" s="1"/>
  <c r="L234" i="8" s="1"/>
  <c r="L235" i="8" s="1"/>
  <c r="L236" i="8" s="1"/>
  <c r="L237" i="8" s="1"/>
  <c r="L238" i="8" s="1"/>
  <c r="J215" i="8"/>
  <c r="J216" i="8" s="1"/>
  <c r="J217" i="8" s="1"/>
  <c r="J218" i="8" s="1"/>
  <c r="J219" i="8" s="1"/>
  <c r="J220" i="8" s="1"/>
  <c r="J221" i="8" s="1"/>
  <c r="J222" i="8" s="1"/>
  <c r="J223" i="8" s="1"/>
  <c r="J224" i="8" s="1"/>
  <c r="J225" i="8" s="1"/>
  <c r="J226" i="8" s="1"/>
  <c r="J227" i="8" s="1"/>
  <c r="J228" i="8" s="1"/>
  <c r="J229" i="8" s="1"/>
  <c r="J230" i="8" s="1"/>
  <c r="J231" i="8" s="1"/>
  <c r="J232" i="8" s="1"/>
  <c r="J233" i="8" s="1"/>
  <c r="J234" i="8" s="1"/>
  <c r="J235" i="8" s="1"/>
  <c r="J236" i="8" s="1"/>
  <c r="J237" i="8" s="1"/>
  <c r="J238" i="8" s="1"/>
  <c r="P190" i="8"/>
  <c r="P191" i="8" s="1"/>
  <c r="P192" i="8" s="1"/>
  <c r="P193" i="8" s="1"/>
  <c r="P194" i="8" s="1"/>
  <c r="P195" i="8" s="1"/>
  <c r="P196" i="8" s="1"/>
  <c r="P197" i="8" s="1"/>
  <c r="P198" i="8" s="1"/>
  <c r="P199" i="8" s="1"/>
  <c r="P200" i="8" s="1"/>
  <c r="P201" i="8" s="1"/>
  <c r="P202" i="8" s="1"/>
  <c r="P203" i="8" s="1"/>
  <c r="P204" i="8" s="1"/>
  <c r="P205" i="8" s="1"/>
  <c r="P206" i="8" s="1"/>
  <c r="P207" i="8" s="1"/>
  <c r="P208" i="8" s="1"/>
  <c r="P209" i="8" s="1"/>
  <c r="P210" i="8" s="1"/>
  <c r="P211" i="8" s="1"/>
  <c r="P212" i="8" s="1"/>
  <c r="P213" i="8" s="1"/>
  <c r="N190" i="8"/>
  <c r="N191" i="8" s="1"/>
  <c r="N192" i="8" s="1"/>
  <c r="N193" i="8" s="1"/>
  <c r="N194" i="8" s="1"/>
  <c r="N195" i="8" s="1"/>
  <c r="N196" i="8" s="1"/>
  <c r="N197" i="8" s="1"/>
  <c r="N198" i="8" s="1"/>
  <c r="N199" i="8" s="1"/>
  <c r="N200" i="8" s="1"/>
  <c r="N201" i="8" s="1"/>
  <c r="N202" i="8" s="1"/>
  <c r="N203" i="8" s="1"/>
  <c r="N204" i="8" s="1"/>
  <c r="N205" i="8" s="1"/>
  <c r="N206" i="8" s="1"/>
  <c r="N207" i="8" s="1"/>
  <c r="N208" i="8" s="1"/>
  <c r="N209" i="8" s="1"/>
  <c r="N210" i="8" s="1"/>
  <c r="N211" i="8" s="1"/>
  <c r="N212" i="8" s="1"/>
  <c r="N213" i="8" s="1"/>
  <c r="L190" i="8"/>
  <c r="L191" i="8" s="1"/>
  <c r="L192" i="8" s="1"/>
  <c r="L193" i="8" s="1"/>
  <c r="L194" i="8" s="1"/>
  <c r="L195" i="8" s="1"/>
  <c r="L196" i="8" s="1"/>
  <c r="L197" i="8" s="1"/>
  <c r="L198" i="8" s="1"/>
  <c r="L199" i="8" s="1"/>
  <c r="L200" i="8" s="1"/>
  <c r="L201" i="8" s="1"/>
  <c r="L202" i="8" s="1"/>
  <c r="L203" i="8" s="1"/>
  <c r="L204" i="8" s="1"/>
  <c r="L205" i="8" s="1"/>
  <c r="L206" i="8" s="1"/>
  <c r="L207" i="8" s="1"/>
  <c r="L208" i="8" s="1"/>
  <c r="L209" i="8" s="1"/>
  <c r="L210" i="8" s="1"/>
  <c r="L211" i="8" s="1"/>
  <c r="L212" i="8" s="1"/>
  <c r="L213" i="8" s="1"/>
  <c r="J190" i="8"/>
  <c r="J191" i="8" s="1"/>
  <c r="J192" i="8" s="1"/>
  <c r="J193" i="8" s="1"/>
  <c r="J194" i="8" s="1"/>
  <c r="J195" i="8" s="1"/>
  <c r="J196" i="8" s="1"/>
  <c r="J197" i="8" s="1"/>
  <c r="J198" i="8" s="1"/>
  <c r="J199" i="8" s="1"/>
  <c r="J200" i="8" s="1"/>
  <c r="J201" i="8" s="1"/>
  <c r="J202" i="8" s="1"/>
  <c r="J203" i="8" s="1"/>
  <c r="J204" i="8" s="1"/>
  <c r="J205" i="8" s="1"/>
  <c r="J206" i="8" s="1"/>
  <c r="J207" i="8" s="1"/>
  <c r="J208" i="8" s="1"/>
  <c r="J209" i="8" s="1"/>
  <c r="J210" i="8" s="1"/>
  <c r="J211" i="8" s="1"/>
  <c r="J212" i="8" s="1"/>
  <c r="J213" i="8" s="1"/>
  <c r="E190" i="8"/>
  <c r="E191" i="8" s="1"/>
  <c r="E192" i="8" s="1"/>
  <c r="E193" i="8" s="1"/>
  <c r="E194" i="8" s="1"/>
  <c r="E195" i="8" s="1"/>
  <c r="E196" i="8" s="1"/>
  <c r="E197" i="8" s="1"/>
  <c r="E198" i="8" s="1"/>
  <c r="E199" i="8" s="1"/>
  <c r="E200" i="8" s="1"/>
  <c r="E201" i="8" s="1"/>
  <c r="E202" i="8" s="1"/>
  <c r="E203" i="8" s="1"/>
  <c r="E204" i="8" s="1"/>
  <c r="E205" i="8" s="1"/>
  <c r="E206" i="8" s="1"/>
  <c r="E207" i="8" s="1"/>
  <c r="E208" i="8" s="1"/>
  <c r="E209" i="8" s="1"/>
  <c r="E210" i="8" s="1"/>
  <c r="E211" i="8" s="1"/>
  <c r="E212" i="8" s="1"/>
  <c r="E213" i="8" s="1"/>
  <c r="E214" i="8" s="1"/>
  <c r="E215" i="8" s="1"/>
  <c r="E216" i="8" s="1"/>
  <c r="E217" i="8" s="1"/>
  <c r="E218" i="8" s="1"/>
  <c r="E219" i="8" s="1"/>
  <c r="E220" i="8" s="1"/>
  <c r="E221" i="8" s="1"/>
  <c r="E222" i="8" s="1"/>
  <c r="E223" i="8" s="1"/>
  <c r="E224" i="8" s="1"/>
  <c r="E225" i="8" s="1"/>
  <c r="E226" i="8" s="1"/>
  <c r="E227" i="8" s="1"/>
  <c r="E228" i="8" s="1"/>
  <c r="E229" i="8" s="1"/>
  <c r="E230" i="8" s="1"/>
  <c r="E231" i="8" s="1"/>
  <c r="E232" i="8" s="1"/>
  <c r="E233" i="8" s="1"/>
  <c r="E234" i="8" s="1"/>
  <c r="E235" i="8" s="1"/>
  <c r="E236" i="8" s="1"/>
  <c r="E237" i="8" s="1"/>
  <c r="E238" i="8" s="1"/>
  <c r="E239" i="8" s="1"/>
  <c r="E240" i="8" s="1"/>
  <c r="E241" i="8" s="1"/>
  <c r="E242" i="8" s="1"/>
  <c r="E243" i="8" s="1"/>
  <c r="E244" i="8" s="1"/>
  <c r="E245" i="8" s="1"/>
  <c r="E246" i="8" s="1"/>
  <c r="E247" i="8" s="1"/>
  <c r="E248" i="8" s="1"/>
  <c r="E249" i="8" s="1"/>
  <c r="E250" i="8" s="1"/>
  <c r="E251" i="8" s="1"/>
  <c r="E252" i="8" s="1"/>
  <c r="E253" i="8" s="1"/>
  <c r="E254" i="8" s="1"/>
  <c r="E255" i="8" s="1"/>
  <c r="E256" i="8" s="1"/>
  <c r="E257" i="8" s="1"/>
  <c r="E258" i="8" s="1"/>
  <c r="E259" i="8" s="1"/>
  <c r="E260" i="8" s="1"/>
  <c r="E261" i="8" s="1"/>
  <c r="E262" i="8" s="1"/>
  <c r="E263" i="8" s="1"/>
  <c r="E264" i="8" s="1"/>
  <c r="E265" i="8" s="1"/>
  <c r="E266" i="8" s="1"/>
  <c r="E267" i="8" s="1"/>
  <c r="E268" i="8" s="1"/>
  <c r="E269" i="8" s="1"/>
  <c r="E270" i="8" s="1"/>
  <c r="E271" i="8" s="1"/>
  <c r="E272" i="8" s="1"/>
  <c r="E273" i="8" s="1"/>
  <c r="E274" i="8" s="1"/>
  <c r="E275" i="8" s="1"/>
  <c r="E276" i="8" s="1"/>
  <c r="E277" i="8" s="1"/>
  <c r="E278" i="8" s="1"/>
  <c r="E279" i="8" s="1"/>
  <c r="E280" i="8" s="1"/>
  <c r="E281" i="8" s="1"/>
  <c r="E282" i="8" s="1"/>
  <c r="E283" i="8" s="1"/>
  <c r="E284" i="8" s="1"/>
  <c r="E285" i="8" s="1"/>
  <c r="E286" i="8" s="1"/>
  <c r="E287" i="8" s="1"/>
  <c r="E288" i="8" s="1"/>
  <c r="E289" i="8" s="1"/>
  <c r="E290" i="8" s="1"/>
  <c r="E291" i="8" s="1"/>
  <c r="E292" i="8" s="1"/>
  <c r="E293" i="8" s="1"/>
  <c r="E294" i="8" s="1"/>
  <c r="E295" i="8" s="1"/>
  <c r="E296" i="8" s="1"/>
  <c r="E297" i="8" s="1"/>
  <c r="E298" i="8" s="1"/>
  <c r="E299" i="8" s="1"/>
  <c r="E300" i="8" s="1"/>
  <c r="E301" i="8" s="1"/>
  <c r="E302" i="8" s="1"/>
  <c r="E303" i="8" s="1"/>
  <c r="E304" i="8" s="1"/>
  <c r="E305" i="8" s="1"/>
  <c r="E306" i="8" s="1"/>
  <c r="E307" i="8" s="1"/>
  <c r="E308" i="8" s="1"/>
  <c r="E309" i="8" s="1"/>
  <c r="E310" i="8" s="1"/>
  <c r="E311" i="8" s="1"/>
  <c r="E312" i="8" s="1"/>
  <c r="E313" i="8" s="1"/>
  <c r="E314" i="8" s="1"/>
  <c r="E315" i="8" s="1"/>
  <c r="E316" i="8" s="1"/>
  <c r="E317" i="8" s="1"/>
  <c r="E318" i="8" s="1"/>
  <c r="E319" i="8" s="1"/>
  <c r="E320" i="8" s="1"/>
  <c r="E321" i="8" s="1"/>
  <c r="E322" i="8" s="1"/>
  <c r="E323" i="8" s="1"/>
  <c r="E324" i="8" s="1"/>
  <c r="E325" i="8" s="1"/>
  <c r="E326" i="8" s="1"/>
  <c r="E327" i="8" s="1"/>
  <c r="E328" i="8" s="1"/>
  <c r="E329" i="8" s="1"/>
  <c r="E330" i="8" s="1"/>
  <c r="E331" i="8" s="1"/>
  <c r="E332" i="8" s="1"/>
  <c r="E333" i="8" s="1"/>
  <c r="E334" i="8" s="1"/>
  <c r="E335" i="8" s="1"/>
  <c r="E336" i="8" s="1"/>
  <c r="E337" i="8" s="1"/>
  <c r="E338" i="8" s="1"/>
  <c r="E339" i="8" s="1"/>
  <c r="E340" i="8" s="1"/>
  <c r="E341" i="8" s="1"/>
  <c r="E342" i="8" s="1"/>
  <c r="E343" i="8" s="1"/>
  <c r="E344" i="8" s="1"/>
  <c r="E345" i="8" s="1"/>
  <c r="E346" i="8" s="1"/>
  <c r="E347" i="8" s="1"/>
  <c r="E348" i="8" s="1"/>
  <c r="E349" i="8" s="1"/>
  <c r="E350" i="8" s="1"/>
  <c r="E351" i="8" s="1"/>
  <c r="E352" i="8" s="1"/>
  <c r="E353" i="8" s="1"/>
  <c r="E354" i="8" s="1"/>
  <c r="E355" i="8" s="1"/>
  <c r="E356" i="8" s="1"/>
  <c r="E357" i="8" s="1"/>
  <c r="E358" i="8" s="1"/>
  <c r="E359" i="8" s="1"/>
  <c r="E360" i="8" s="1"/>
  <c r="E361" i="8" s="1"/>
  <c r="E362" i="8" s="1"/>
  <c r="E363" i="8" s="1"/>
  <c r="C190" i="8"/>
  <c r="C191" i="8" s="1"/>
  <c r="C192" i="8" s="1"/>
  <c r="C193" i="8" s="1"/>
  <c r="C194" i="8" s="1"/>
  <c r="C195" i="8" s="1"/>
  <c r="C196" i="8" s="1"/>
  <c r="C197" i="8" s="1"/>
  <c r="C198" i="8" s="1"/>
  <c r="C199" i="8" s="1"/>
  <c r="C200" i="8" s="1"/>
  <c r="C201" i="8" s="1"/>
  <c r="C202" i="8" s="1"/>
  <c r="C203" i="8" s="1"/>
  <c r="C204" i="8" s="1"/>
  <c r="C205" i="8" s="1"/>
  <c r="C206" i="8" s="1"/>
  <c r="C207" i="8" s="1"/>
  <c r="C208" i="8" s="1"/>
  <c r="C209" i="8" s="1"/>
  <c r="C210" i="8" s="1"/>
  <c r="C211" i="8" s="1"/>
  <c r="C212" i="8" s="1"/>
  <c r="C213" i="8" s="1"/>
  <c r="C214" i="8" s="1"/>
  <c r="C215" i="8" s="1"/>
  <c r="C216" i="8" s="1"/>
  <c r="C217" i="8" s="1"/>
  <c r="C218" i="8" s="1"/>
  <c r="C219" i="8" s="1"/>
  <c r="C220" i="8" s="1"/>
  <c r="C221" i="8" s="1"/>
  <c r="C222" i="8" s="1"/>
  <c r="C223" i="8" s="1"/>
  <c r="C224" i="8" s="1"/>
  <c r="C225" i="8" s="1"/>
  <c r="C226" i="8" s="1"/>
  <c r="C227" i="8" s="1"/>
  <c r="C228" i="8" s="1"/>
  <c r="C229" i="8" s="1"/>
  <c r="C230" i="8" s="1"/>
  <c r="C231" i="8" s="1"/>
  <c r="C232" i="8" s="1"/>
  <c r="C233" i="8" s="1"/>
  <c r="C234" i="8" s="1"/>
  <c r="C235" i="8" s="1"/>
  <c r="C236" i="8" s="1"/>
  <c r="C237" i="8" s="1"/>
  <c r="C238" i="8" s="1"/>
  <c r="C239" i="8" s="1"/>
  <c r="C240" i="8" s="1"/>
  <c r="C241" i="8" s="1"/>
  <c r="C242" i="8" s="1"/>
  <c r="C243" i="8" s="1"/>
  <c r="C244" i="8" s="1"/>
  <c r="C245" i="8" s="1"/>
  <c r="C246" i="8" s="1"/>
  <c r="C247" i="8" s="1"/>
  <c r="C248" i="8" s="1"/>
  <c r="C249" i="8" s="1"/>
  <c r="C250" i="8" s="1"/>
  <c r="C251" i="8" s="1"/>
  <c r="C252" i="8" s="1"/>
  <c r="C253" i="8" s="1"/>
  <c r="C254" i="8" s="1"/>
  <c r="C255" i="8" s="1"/>
  <c r="C256" i="8" s="1"/>
  <c r="C257" i="8" s="1"/>
  <c r="C258" i="8" s="1"/>
  <c r="C259" i="8" s="1"/>
  <c r="C260" i="8" s="1"/>
  <c r="C261" i="8" s="1"/>
  <c r="C262" i="8" s="1"/>
  <c r="C263" i="8" s="1"/>
  <c r="C264" i="8" s="1"/>
  <c r="C265" i="8" s="1"/>
  <c r="C266" i="8" s="1"/>
  <c r="C267" i="8" s="1"/>
  <c r="C268" i="8" s="1"/>
  <c r="C269" i="8" s="1"/>
  <c r="C270" i="8" s="1"/>
  <c r="C271" i="8" s="1"/>
  <c r="C272" i="8" s="1"/>
  <c r="C273" i="8" s="1"/>
  <c r="C274" i="8" s="1"/>
  <c r="C275" i="8" s="1"/>
  <c r="C276" i="8" s="1"/>
  <c r="C277" i="8" s="1"/>
  <c r="C278" i="8" s="1"/>
  <c r="C279" i="8" s="1"/>
  <c r="C280" i="8" s="1"/>
  <c r="C281" i="8" s="1"/>
  <c r="C282" i="8" s="1"/>
  <c r="C283" i="8" s="1"/>
  <c r="C284" i="8" s="1"/>
  <c r="C285" i="8" s="1"/>
  <c r="C286" i="8" s="1"/>
  <c r="C287" i="8" s="1"/>
  <c r="C288" i="8" s="1"/>
  <c r="C289" i="8" s="1"/>
  <c r="C290" i="8" s="1"/>
  <c r="C291" i="8" s="1"/>
  <c r="C292" i="8" s="1"/>
  <c r="C293" i="8" s="1"/>
  <c r="C294" i="8" s="1"/>
  <c r="C295" i="8" s="1"/>
  <c r="C296" i="8" s="1"/>
  <c r="C297" i="8" s="1"/>
  <c r="C298" i="8" s="1"/>
  <c r="C299" i="8" s="1"/>
  <c r="C300" i="8" s="1"/>
  <c r="C301" i="8" s="1"/>
  <c r="C302" i="8" s="1"/>
  <c r="C303" i="8" s="1"/>
  <c r="C304" i="8" s="1"/>
  <c r="C305" i="8" s="1"/>
  <c r="C306" i="8" s="1"/>
  <c r="C307" i="8" s="1"/>
  <c r="C308" i="8" s="1"/>
  <c r="C309" i="8" s="1"/>
  <c r="C310" i="8" s="1"/>
  <c r="C311" i="8" s="1"/>
  <c r="C312" i="8" s="1"/>
  <c r="C313" i="8" s="1"/>
  <c r="C314" i="8" s="1"/>
  <c r="C315" i="8" s="1"/>
  <c r="C316" i="8" s="1"/>
  <c r="C317" i="8" s="1"/>
  <c r="C318" i="8" s="1"/>
  <c r="C319" i="8" s="1"/>
  <c r="C320" i="8" s="1"/>
  <c r="C321" i="8" s="1"/>
  <c r="C322" i="8" s="1"/>
  <c r="C323" i="8" s="1"/>
  <c r="C324" i="8" s="1"/>
  <c r="C325" i="8" s="1"/>
  <c r="C326" i="8" s="1"/>
  <c r="C327" i="8" s="1"/>
  <c r="C328" i="8" s="1"/>
  <c r="C329" i="8" s="1"/>
  <c r="C330" i="8" s="1"/>
  <c r="C331" i="8" s="1"/>
  <c r="C332" i="8" s="1"/>
  <c r="C333" i="8" s="1"/>
  <c r="C334" i="8" s="1"/>
  <c r="C335" i="8" s="1"/>
  <c r="C336" i="8" s="1"/>
  <c r="C337" i="8" s="1"/>
  <c r="C338" i="8" s="1"/>
  <c r="C339" i="8" s="1"/>
  <c r="C340" i="8" s="1"/>
  <c r="C341" i="8" s="1"/>
  <c r="C342" i="8" s="1"/>
  <c r="C343" i="8" s="1"/>
  <c r="C344" i="8" s="1"/>
  <c r="C345" i="8" s="1"/>
  <c r="C346" i="8" s="1"/>
  <c r="C347" i="8" s="1"/>
  <c r="C348" i="8" s="1"/>
  <c r="C349" i="8" s="1"/>
  <c r="C350" i="8" s="1"/>
  <c r="C351" i="8" s="1"/>
  <c r="C352" i="8" s="1"/>
  <c r="C353" i="8" s="1"/>
  <c r="C354" i="8" s="1"/>
  <c r="C355" i="8" s="1"/>
  <c r="C356" i="8" s="1"/>
  <c r="C357" i="8" s="1"/>
  <c r="C358" i="8" s="1"/>
  <c r="C359" i="8" s="1"/>
  <c r="C360" i="8" s="1"/>
  <c r="C361" i="8" s="1"/>
  <c r="C362" i="8" s="1"/>
  <c r="C363" i="8" s="1"/>
  <c r="P165" i="8"/>
  <c r="P166" i="8" s="1"/>
  <c r="P167" i="8" s="1"/>
  <c r="P168" i="8" s="1"/>
  <c r="P169" i="8" s="1"/>
  <c r="P170" i="8" s="1"/>
  <c r="P171" i="8" s="1"/>
  <c r="P172" i="8" s="1"/>
  <c r="P173" i="8" s="1"/>
  <c r="P174" i="8" s="1"/>
  <c r="P175" i="8" s="1"/>
  <c r="P176" i="8" s="1"/>
  <c r="P177" i="8" s="1"/>
  <c r="P178" i="8" s="1"/>
  <c r="P179" i="8" s="1"/>
  <c r="P180" i="8" s="1"/>
  <c r="P181" i="8" s="1"/>
  <c r="P182" i="8" s="1"/>
  <c r="P183" i="8" s="1"/>
  <c r="P184" i="8" s="1"/>
  <c r="P185" i="8" s="1"/>
  <c r="P186" i="8" s="1"/>
  <c r="P187" i="8" s="1"/>
  <c r="P188" i="8" s="1"/>
  <c r="N165" i="8"/>
  <c r="N166" i="8" s="1"/>
  <c r="N167" i="8" s="1"/>
  <c r="N168" i="8" s="1"/>
  <c r="N169" i="8" s="1"/>
  <c r="N170" i="8" s="1"/>
  <c r="N171" i="8" s="1"/>
  <c r="N172" i="8" s="1"/>
  <c r="N173" i="8" s="1"/>
  <c r="N174" i="8" s="1"/>
  <c r="N175" i="8" s="1"/>
  <c r="N176" i="8" s="1"/>
  <c r="N177" i="8" s="1"/>
  <c r="N178" i="8" s="1"/>
  <c r="N179" i="8" s="1"/>
  <c r="N180" i="8" s="1"/>
  <c r="N181" i="8" s="1"/>
  <c r="N182" i="8" s="1"/>
  <c r="N183" i="8" s="1"/>
  <c r="N184" i="8" s="1"/>
  <c r="N185" i="8" s="1"/>
  <c r="N186" i="8" s="1"/>
  <c r="N187" i="8" s="1"/>
  <c r="N188" i="8" s="1"/>
  <c r="L165" i="8"/>
  <c r="L166" i="8" s="1"/>
  <c r="L167" i="8" s="1"/>
  <c r="L168" i="8" s="1"/>
  <c r="L169" i="8" s="1"/>
  <c r="L170" i="8" s="1"/>
  <c r="L171" i="8" s="1"/>
  <c r="L172" i="8" s="1"/>
  <c r="L173" i="8" s="1"/>
  <c r="L174" i="8" s="1"/>
  <c r="L175" i="8" s="1"/>
  <c r="L176" i="8" s="1"/>
  <c r="L177" i="8" s="1"/>
  <c r="L178" i="8" s="1"/>
  <c r="L179" i="8" s="1"/>
  <c r="L180" i="8" s="1"/>
  <c r="L181" i="8" s="1"/>
  <c r="L182" i="8" s="1"/>
  <c r="L183" i="8" s="1"/>
  <c r="L184" i="8" s="1"/>
  <c r="L185" i="8" s="1"/>
  <c r="L186" i="8" s="1"/>
  <c r="L187" i="8" s="1"/>
  <c r="L188" i="8" s="1"/>
  <c r="J165" i="8"/>
  <c r="J166" i="8" s="1"/>
  <c r="J167" i="8" s="1"/>
  <c r="J168" i="8" s="1"/>
  <c r="J169" i="8" s="1"/>
  <c r="J170" i="8" s="1"/>
  <c r="J171" i="8" s="1"/>
  <c r="J172" i="8" s="1"/>
  <c r="J173" i="8" s="1"/>
  <c r="J174" i="8" s="1"/>
  <c r="J175" i="8" s="1"/>
  <c r="J176" i="8" s="1"/>
  <c r="J177" i="8" s="1"/>
  <c r="J178" i="8" s="1"/>
  <c r="J179" i="8" s="1"/>
  <c r="J180" i="8" s="1"/>
  <c r="J181" i="8" s="1"/>
  <c r="J182" i="8" s="1"/>
  <c r="J183" i="8" s="1"/>
  <c r="J184" i="8" s="1"/>
  <c r="J185" i="8" s="1"/>
  <c r="J186" i="8" s="1"/>
  <c r="J187" i="8" s="1"/>
  <c r="J188" i="8" s="1"/>
  <c r="P140" i="8"/>
  <c r="P141" i="8" s="1"/>
  <c r="P142" i="8" s="1"/>
  <c r="P143" i="8" s="1"/>
  <c r="P144" i="8" s="1"/>
  <c r="P145" i="8" s="1"/>
  <c r="P146" i="8" s="1"/>
  <c r="P147" i="8" s="1"/>
  <c r="P148" i="8" s="1"/>
  <c r="P149" i="8" s="1"/>
  <c r="P150" i="8" s="1"/>
  <c r="P151" i="8" s="1"/>
  <c r="P152" i="8" s="1"/>
  <c r="P153" i="8" s="1"/>
  <c r="P154" i="8" s="1"/>
  <c r="P155" i="8" s="1"/>
  <c r="P156" i="8" s="1"/>
  <c r="P157" i="8" s="1"/>
  <c r="P158" i="8" s="1"/>
  <c r="P159" i="8" s="1"/>
  <c r="P160" i="8" s="1"/>
  <c r="P161" i="8" s="1"/>
  <c r="P162" i="8" s="1"/>
  <c r="P163" i="8" s="1"/>
  <c r="N140" i="8"/>
  <c r="N141" i="8" s="1"/>
  <c r="N142" i="8" s="1"/>
  <c r="N143" i="8" s="1"/>
  <c r="N144" i="8" s="1"/>
  <c r="N145" i="8" s="1"/>
  <c r="N146" i="8" s="1"/>
  <c r="N147" i="8" s="1"/>
  <c r="N148" i="8" s="1"/>
  <c r="N149" i="8" s="1"/>
  <c r="N150" i="8" s="1"/>
  <c r="N151" i="8" s="1"/>
  <c r="N152" i="8" s="1"/>
  <c r="N153" i="8" s="1"/>
  <c r="N154" i="8" s="1"/>
  <c r="N155" i="8" s="1"/>
  <c r="N156" i="8" s="1"/>
  <c r="N157" i="8" s="1"/>
  <c r="N158" i="8" s="1"/>
  <c r="N159" i="8" s="1"/>
  <c r="N160" i="8" s="1"/>
  <c r="N161" i="8" s="1"/>
  <c r="N162" i="8" s="1"/>
  <c r="N163" i="8" s="1"/>
  <c r="L140" i="8"/>
  <c r="L141" i="8" s="1"/>
  <c r="L142" i="8" s="1"/>
  <c r="L143" i="8" s="1"/>
  <c r="L144" i="8" s="1"/>
  <c r="L145" i="8" s="1"/>
  <c r="L146" i="8" s="1"/>
  <c r="L147" i="8" s="1"/>
  <c r="L148" i="8" s="1"/>
  <c r="L149" i="8" s="1"/>
  <c r="L150" i="8" s="1"/>
  <c r="L151" i="8" s="1"/>
  <c r="L152" i="8" s="1"/>
  <c r="L153" i="8" s="1"/>
  <c r="L154" i="8" s="1"/>
  <c r="L155" i="8" s="1"/>
  <c r="L156" i="8" s="1"/>
  <c r="L157" i="8" s="1"/>
  <c r="L158" i="8" s="1"/>
  <c r="L159" i="8" s="1"/>
  <c r="L160" i="8" s="1"/>
  <c r="L161" i="8" s="1"/>
  <c r="L162" i="8" s="1"/>
  <c r="L163" i="8" s="1"/>
  <c r="J140" i="8"/>
  <c r="J141" i="8" s="1"/>
  <c r="J142" i="8" s="1"/>
  <c r="J143" i="8" s="1"/>
  <c r="J144" i="8" s="1"/>
  <c r="J145" i="8" s="1"/>
  <c r="J146" i="8" s="1"/>
  <c r="J147" i="8" s="1"/>
  <c r="J148" i="8" s="1"/>
  <c r="J149" i="8" s="1"/>
  <c r="J150" i="8" s="1"/>
  <c r="J151" i="8" s="1"/>
  <c r="J152" i="8" s="1"/>
  <c r="J153" i="8" s="1"/>
  <c r="J154" i="8" s="1"/>
  <c r="J155" i="8" s="1"/>
  <c r="J156" i="8" s="1"/>
  <c r="J157" i="8" s="1"/>
  <c r="J158" i="8" s="1"/>
  <c r="J159" i="8" s="1"/>
  <c r="J160" i="8" s="1"/>
  <c r="J161" i="8" s="1"/>
  <c r="J162" i="8" s="1"/>
  <c r="J163" i="8" s="1"/>
  <c r="P115" i="8"/>
  <c r="P116" i="8" s="1"/>
  <c r="P117" i="8" s="1"/>
  <c r="P118" i="8" s="1"/>
  <c r="P119" i="8" s="1"/>
  <c r="P120" i="8" s="1"/>
  <c r="P121" i="8" s="1"/>
  <c r="P122" i="8" s="1"/>
  <c r="P123" i="8" s="1"/>
  <c r="P124" i="8" s="1"/>
  <c r="P125" i="8" s="1"/>
  <c r="P126" i="8" s="1"/>
  <c r="P127" i="8" s="1"/>
  <c r="P128" i="8" s="1"/>
  <c r="P129" i="8" s="1"/>
  <c r="P130" i="8" s="1"/>
  <c r="P131" i="8" s="1"/>
  <c r="P132" i="8" s="1"/>
  <c r="P133" i="8" s="1"/>
  <c r="P134" i="8" s="1"/>
  <c r="P135" i="8" s="1"/>
  <c r="P136" i="8" s="1"/>
  <c r="P137" i="8" s="1"/>
  <c r="P138" i="8" s="1"/>
  <c r="N115" i="8"/>
  <c r="N116" i="8" s="1"/>
  <c r="N117" i="8" s="1"/>
  <c r="N118" i="8" s="1"/>
  <c r="N119" i="8" s="1"/>
  <c r="N120" i="8" s="1"/>
  <c r="N121" i="8" s="1"/>
  <c r="N122" i="8" s="1"/>
  <c r="N123" i="8" s="1"/>
  <c r="N124" i="8" s="1"/>
  <c r="N125" i="8" s="1"/>
  <c r="N126" i="8" s="1"/>
  <c r="N127" i="8" s="1"/>
  <c r="N128" i="8" s="1"/>
  <c r="N129" i="8" s="1"/>
  <c r="N130" i="8" s="1"/>
  <c r="N131" i="8" s="1"/>
  <c r="N132" i="8" s="1"/>
  <c r="N133" i="8" s="1"/>
  <c r="N134" i="8" s="1"/>
  <c r="N135" i="8" s="1"/>
  <c r="N136" i="8" s="1"/>
  <c r="N137" i="8" s="1"/>
  <c r="N138" i="8" s="1"/>
  <c r="L115" i="8"/>
  <c r="L116" i="8" s="1"/>
  <c r="L117" i="8" s="1"/>
  <c r="L118" i="8" s="1"/>
  <c r="L119" i="8" s="1"/>
  <c r="L120" i="8" s="1"/>
  <c r="L121" i="8" s="1"/>
  <c r="L122" i="8" s="1"/>
  <c r="L123" i="8" s="1"/>
  <c r="L124" i="8" s="1"/>
  <c r="L125" i="8" s="1"/>
  <c r="L126" i="8" s="1"/>
  <c r="L127" i="8" s="1"/>
  <c r="L128" i="8" s="1"/>
  <c r="L129" i="8" s="1"/>
  <c r="L130" i="8" s="1"/>
  <c r="L131" i="8" s="1"/>
  <c r="L132" i="8" s="1"/>
  <c r="L133" i="8" s="1"/>
  <c r="L134" i="8" s="1"/>
  <c r="L135" i="8" s="1"/>
  <c r="L136" i="8" s="1"/>
  <c r="L137" i="8" s="1"/>
  <c r="L138" i="8" s="1"/>
  <c r="J115" i="8"/>
  <c r="J116" i="8" s="1"/>
  <c r="J117" i="8" s="1"/>
  <c r="J118" i="8" s="1"/>
  <c r="J119" i="8" s="1"/>
  <c r="J120" i="8" s="1"/>
  <c r="J121" i="8" s="1"/>
  <c r="J122" i="8" s="1"/>
  <c r="J123" i="8" s="1"/>
  <c r="J124" i="8" s="1"/>
  <c r="J125" i="8" s="1"/>
  <c r="J126" i="8" s="1"/>
  <c r="J127" i="8" s="1"/>
  <c r="J128" i="8" s="1"/>
  <c r="J129" i="8" s="1"/>
  <c r="J130" i="8" s="1"/>
  <c r="J131" i="8" s="1"/>
  <c r="J132" i="8" s="1"/>
  <c r="J133" i="8" s="1"/>
  <c r="J134" i="8" s="1"/>
  <c r="J135" i="8" s="1"/>
  <c r="J136" i="8" s="1"/>
  <c r="J137" i="8" s="1"/>
  <c r="J138" i="8" s="1"/>
  <c r="P90" i="8"/>
  <c r="P91" i="8" s="1"/>
  <c r="P92" i="8" s="1"/>
  <c r="P93" i="8" s="1"/>
  <c r="P94" i="8" s="1"/>
  <c r="P95" i="8" s="1"/>
  <c r="P96" i="8" s="1"/>
  <c r="P97" i="8" s="1"/>
  <c r="P98" i="8" s="1"/>
  <c r="P99" i="8" s="1"/>
  <c r="P100" i="8" s="1"/>
  <c r="P101" i="8" s="1"/>
  <c r="P102" i="8" s="1"/>
  <c r="P103" i="8" s="1"/>
  <c r="P104" i="8" s="1"/>
  <c r="P105" i="8" s="1"/>
  <c r="P106" i="8" s="1"/>
  <c r="P107" i="8" s="1"/>
  <c r="P108" i="8" s="1"/>
  <c r="P109" i="8" s="1"/>
  <c r="P110" i="8" s="1"/>
  <c r="P111" i="8" s="1"/>
  <c r="P112" i="8" s="1"/>
  <c r="P113" i="8" s="1"/>
  <c r="N90" i="8"/>
  <c r="N91" i="8" s="1"/>
  <c r="N92" i="8" s="1"/>
  <c r="N93" i="8" s="1"/>
  <c r="N94" i="8" s="1"/>
  <c r="N95" i="8" s="1"/>
  <c r="N96" i="8" s="1"/>
  <c r="N97" i="8" s="1"/>
  <c r="N98" i="8" s="1"/>
  <c r="N99" i="8" s="1"/>
  <c r="N100" i="8" s="1"/>
  <c r="N101" i="8" s="1"/>
  <c r="N102" i="8" s="1"/>
  <c r="N103" i="8" s="1"/>
  <c r="N104" i="8" s="1"/>
  <c r="N105" i="8" s="1"/>
  <c r="N106" i="8" s="1"/>
  <c r="N107" i="8" s="1"/>
  <c r="N108" i="8" s="1"/>
  <c r="N109" i="8" s="1"/>
  <c r="N110" i="8" s="1"/>
  <c r="N111" i="8" s="1"/>
  <c r="N112" i="8" s="1"/>
  <c r="N113" i="8" s="1"/>
  <c r="L90" i="8"/>
  <c r="L91" i="8" s="1"/>
  <c r="L92" i="8" s="1"/>
  <c r="L93" i="8" s="1"/>
  <c r="L94" i="8" s="1"/>
  <c r="L95" i="8" s="1"/>
  <c r="L96" i="8" s="1"/>
  <c r="L97" i="8" s="1"/>
  <c r="L98" i="8" s="1"/>
  <c r="L99" i="8" s="1"/>
  <c r="L100" i="8" s="1"/>
  <c r="L101" i="8" s="1"/>
  <c r="L102" i="8" s="1"/>
  <c r="L103" i="8" s="1"/>
  <c r="L104" i="8" s="1"/>
  <c r="L105" i="8" s="1"/>
  <c r="L106" i="8" s="1"/>
  <c r="L107" i="8" s="1"/>
  <c r="L108" i="8" s="1"/>
  <c r="L109" i="8" s="1"/>
  <c r="L110" i="8" s="1"/>
  <c r="L111" i="8" s="1"/>
  <c r="L112" i="8" s="1"/>
  <c r="L113" i="8" s="1"/>
  <c r="J90" i="8"/>
  <c r="J91" i="8" s="1"/>
  <c r="J92" i="8" s="1"/>
  <c r="J93" i="8" s="1"/>
  <c r="J94" i="8" s="1"/>
  <c r="J95" i="8" s="1"/>
  <c r="J96" i="8" s="1"/>
  <c r="J97" i="8" s="1"/>
  <c r="J98" i="8" s="1"/>
  <c r="J99" i="8" s="1"/>
  <c r="J100" i="8" s="1"/>
  <c r="J101" i="8" s="1"/>
  <c r="J102" i="8" s="1"/>
  <c r="J103" i="8" s="1"/>
  <c r="J104" i="8" s="1"/>
  <c r="J105" i="8" s="1"/>
  <c r="J106" i="8" s="1"/>
  <c r="J107" i="8" s="1"/>
  <c r="J108" i="8" s="1"/>
  <c r="J109" i="8" s="1"/>
  <c r="J110" i="8" s="1"/>
  <c r="J111" i="8" s="1"/>
  <c r="J112" i="8" s="1"/>
  <c r="J113" i="8" s="1"/>
  <c r="P65" i="8"/>
  <c r="P66" i="8" s="1"/>
  <c r="P67" i="8" s="1"/>
  <c r="P68" i="8" s="1"/>
  <c r="P69" i="8" s="1"/>
  <c r="P70" i="8" s="1"/>
  <c r="P71" i="8" s="1"/>
  <c r="P72" i="8" s="1"/>
  <c r="P73" i="8" s="1"/>
  <c r="P74" i="8" s="1"/>
  <c r="P75" i="8" s="1"/>
  <c r="P76" i="8" s="1"/>
  <c r="P77" i="8" s="1"/>
  <c r="P78" i="8" s="1"/>
  <c r="P79" i="8" s="1"/>
  <c r="P80" i="8" s="1"/>
  <c r="P81" i="8" s="1"/>
  <c r="P82" i="8" s="1"/>
  <c r="P83" i="8" s="1"/>
  <c r="P84" i="8" s="1"/>
  <c r="P85" i="8" s="1"/>
  <c r="P86" i="8" s="1"/>
  <c r="P87" i="8" s="1"/>
  <c r="P88" i="8" s="1"/>
  <c r="N65" i="8"/>
  <c r="N66" i="8" s="1"/>
  <c r="N67" i="8" s="1"/>
  <c r="L65" i="8"/>
  <c r="L66" i="8" s="1"/>
  <c r="L67" i="8" s="1"/>
  <c r="L68" i="8" s="1"/>
  <c r="L69" i="8" s="1"/>
  <c r="L70" i="8" s="1"/>
  <c r="L71" i="8" s="1"/>
  <c r="L72" i="8" s="1"/>
  <c r="L73" i="8" s="1"/>
  <c r="L74" i="8" s="1"/>
  <c r="L75" i="8" s="1"/>
  <c r="L76" i="8" s="1"/>
  <c r="L77" i="8" s="1"/>
  <c r="L78" i="8" s="1"/>
  <c r="L79" i="8" s="1"/>
  <c r="L80" i="8" s="1"/>
  <c r="L81" i="8" s="1"/>
  <c r="L82" i="8" s="1"/>
  <c r="L83" i="8" s="1"/>
  <c r="L84" i="8" s="1"/>
  <c r="L85" i="8" s="1"/>
  <c r="L86" i="8" s="1"/>
  <c r="L87" i="8" s="1"/>
  <c r="L88" i="8" s="1"/>
  <c r="J65" i="8"/>
  <c r="J66" i="8" s="1"/>
  <c r="J67" i="8" s="1"/>
  <c r="J68" i="8" s="1"/>
  <c r="J69" i="8" s="1"/>
  <c r="J70" i="8" s="1"/>
  <c r="J71" i="8" s="1"/>
  <c r="J72" i="8" s="1"/>
  <c r="J73" i="8" s="1"/>
  <c r="J74" i="8" s="1"/>
  <c r="J75" i="8" s="1"/>
  <c r="J76" i="8" s="1"/>
  <c r="J77" i="8" s="1"/>
  <c r="J78" i="8" s="1"/>
  <c r="J79" i="8" s="1"/>
  <c r="J80" i="8" s="1"/>
  <c r="J81" i="8" s="1"/>
  <c r="J82" i="8" s="1"/>
  <c r="J83" i="8" s="1"/>
  <c r="J84" i="8" s="1"/>
  <c r="J85" i="8" s="1"/>
  <c r="J86" i="8" s="1"/>
  <c r="J87" i="8" s="1"/>
  <c r="J88" i="8" s="1"/>
  <c r="P40" i="8"/>
  <c r="P41" i="8" s="1"/>
  <c r="P42" i="8" s="1"/>
  <c r="P43" i="8" s="1"/>
  <c r="P44" i="8" s="1"/>
  <c r="P45" i="8" s="1"/>
  <c r="P46" i="8" s="1"/>
  <c r="P47" i="8" s="1"/>
  <c r="P48" i="8" s="1"/>
  <c r="P49" i="8" s="1"/>
  <c r="P50" i="8" s="1"/>
  <c r="P51" i="8" s="1"/>
  <c r="P52" i="8" s="1"/>
  <c r="P53" i="8" s="1"/>
  <c r="P54" i="8" s="1"/>
  <c r="P55" i="8" s="1"/>
  <c r="P56" i="8" s="1"/>
  <c r="P57" i="8" s="1"/>
  <c r="P58" i="8" s="1"/>
  <c r="P59" i="8" s="1"/>
  <c r="P60" i="8" s="1"/>
  <c r="P61" i="8" s="1"/>
  <c r="P62" i="8" s="1"/>
  <c r="P63" i="8" s="1"/>
  <c r="N40" i="8"/>
  <c r="N41" i="8" s="1"/>
  <c r="L40" i="8"/>
  <c r="L41" i="8" s="1"/>
  <c r="L42" i="8" s="1"/>
  <c r="L43" i="8" s="1"/>
  <c r="J40" i="8"/>
  <c r="J41" i="8" s="1"/>
  <c r="T15" i="8"/>
  <c r="U15" i="8" s="1"/>
  <c r="R15" i="8"/>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R133" i="8" s="1"/>
  <c r="R134" i="8" s="1"/>
  <c r="R135" i="8" s="1"/>
  <c r="R136" i="8" s="1"/>
  <c r="R137" i="8" s="1"/>
  <c r="R138" i="8" s="1"/>
  <c r="R139" i="8" s="1"/>
  <c r="R140" i="8" s="1"/>
  <c r="R141" i="8" s="1"/>
  <c r="R142" i="8" s="1"/>
  <c r="R143" i="8" s="1"/>
  <c r="R144" i="8" s="1"/>
  <c r="R145" i="8" s="1"/>
  <c r="R146" i="8" s="1"/>
  <c r="R147" i="8" s="1"/>
  <c r="R148" i="8" s="1"/>
  <c r="R149" i="8" s="1"/>
  <c r="R150" i="8" s="1"/>
  <c r="R151" i="8" s="1"/>
  <c r="R152" i="8" s="1"/>
  <c r="R153" i="8" s="1"/>
  <c r="R154" i="8" s="1"/>
  <c r="R155" i="8" s="1"/>
  <c r="R156" i="8" s="1"/>
  <c r="R157" i="8" s="1"/>
  <c r="R158" i="8" s="1"/>
  <c r="R159" i="8" s="1"/>
  <c r="R160" i="8" s="1"/>
  <c r="R161" i="8" s="1"/>
  <c r="R162" i="8" s="1"/>
  <c r="R163" i="8" s="1"/>
  <c r="R164" i="8" s="1"/>
  <c r="R165" i="8" s="1"/>
  <c r="R166" i="8" s="1"/>
  <c r="R167" i="8" s="1"/>
  <c r="R168" i="8" s="1"/>
  <c r="R169" i="8" s="1"/>
  <c r="R170" i="8" s="1"/>
  <c r="R171" i="8" s="1"/>
  <c r="R172" i="8" s="1"/>
  <c r="R173" i="8" s="1"/>
  <c r="R174" i="8" s="1"/>
  <c r="R175" i="8" s="1"/>
  <c r="R176" i="8" s="1"/>
  <c r="R177" i="8" s="1"/>
  <c r="R178" i="8" s="1"/>
  <c r="R179" i="8" s="1"/>
  <c r="R180" i="8" s="1"/>
  <c r="R181" i="8" s="1"/>
  <c r="R182" i="8" s="1"/>
  <c r="R183" i="8" s="1"/>
  <c r="R184" i="8" s="1"/>
  <c r="R185" i="8" s="1"/>
  <c r="R186" i="8" s="1"/>
  <c r="R187" i="8" s="1"/>
  <c r="R188" i="8" s="1"/>
  <c r="R189" i="8" s="1"/>
  <c r="R190" i="8" s="1"/>
  <c r="R191" i="8" s="1"/>
  <c r="R192" i="8" s="1"/>
  <c r="R193" i="8" s="1"/>
  <c r="R194" i="8" s="1"/>
  <c r="R195" i="8" s="1"/>
  <c r="R196" i="8" s="1"/>
  <c r="R197" i="8" s="1"/>
  <c r="R198" i="8" s="1"/>
  <c r="R199" i="8" s="1"/>
  <c r="R200" i="8" s="1"/>
  <c r="R201" i="8" s="1"/>
  <c r="R202" i="8" s="1"/>
  <c r="R203" i="8" s="1"/>
  <c r="R204" i="8" s="1"/>
  <c r="R205" i="8" s="1"/>
  <c r="R206" i="8" s="1"/>
  <c r="R207" i="8" s="1"/>
  <c r="R208" i="8" s="1"/>
  <c r="R209" i="8" s="1"/>
  <c r="R210" i="8" s="1"/>
  <c r="R211" i="8" s="1"/>
  <c r="R212" i="8" s="1"/>
  <c r="R213" i="8" s="1"/>
  <c r="R214" i="8" s="1"/>
  <c r="R215" i="8" s="1"/>
  <c r="R216" i="8" s="1"/>
  <c r="R217" i="8" s="1"/>
  <c r="R218" i="8" s="1"/>
  <c r="R219" i="8" s="1"/>
  <c r="R220" i="8" s="1"/>
  <c r="R221" i="8" s="1"/>
  <c r="R222" i="8" s="1"/>
  <c r="R223" i="8" s="1"/>
  <c r="R224" i="8" s="1"/>
  <c r="R225" i="8" s="1"/>
  <c r="R226" i="8" s="1"/>
  <c r="R227" i="8" s="1"/>
  <c r="R228" i="8" s="1"/>
  <c r="R229" i="8" s="1"/>
  <c r="R230" i="8" s="1"/>
  <c r="R231" i="8" s="1"/>
  <c r="R232" i="8" s="1"/>
  <c r="R233" i="8" s="1"/>
  <c r="R234" i="8" s="1"/>
  <c r="R235" i="8" s="1"/>
  <c r="R236" i="8" s="1"/>
  <c r="R237" i="8" s="1"/>
  <c r="R238" i="8" s="1"/>
  <c r="R239" i="8" s="1"/>
  <c r="R240" i="8" s="1"/>
  <c r="R241" i="8" s="1"/>
  <c r="R242" i="8" s="1"/>
  <c r="R243" i="8" s="1"/>
  <c r="R244" i="8" s="1"/>
  <c r="R245" i="8" s="1"/>
  <c r="R246" i="8" s="1"/>
  <c r="R247" i="8" s="1"/>
  <c r="R248" i="8" s="1"/>
  <c r="R249" i="8" s="1"/>
  <c r="R250" i="8" s="1"/>
  <c r="R251" i="8" s="1"/>
  <c r="R252" i="8" s="1"/>
  <c r="R253" i="8" s="1"/>
  <c r="R254" i="8" s="1"/>
  <c r="R255" i="8" s="1"/>
  <c r="R256" i="8" s="1"/>
  <c r="R257" i="8" s="1"/>
  <c r="R258" i="8" s="1"/>
  <c r="R259" i="8" s="1"/>
  <c r="R260" i="8" s="1"/>
  <c r="R261" i="8" s="1"/>
  <c r="R262" i="8" s="1"/>
  <c r="R263" i="8" s="1"/>
  <c r="R264" i="8" s="1"/>
  <c r="R265" i="8" s="1"/>
  <c r="R266" i="8" s="1"/>
  <c r="R267" i="8" s="1"/>
  <c r="R268" i="8" s="1"/>
  <c r="R269" i="8" s="1"/>
  <c r="R270" i="8" s="1"/>
  <c r="R271" i="8" s="1"/>
  <c r="R272" i="8" s="1"/>
  <c r="R273" i="8" s="1"/>
  <c r="R274" i="8" s="1"/>
  <c r="R275" i="8" s="1"/>
  <c r="R276" i="8" s="1"/>
  <c r="R277" i="8" s="1"/>
  <c r="R278" i="8" s="1"/>
  <c r="R279" i="8" s="1"/>
  <c r="R280" i="8" s="1"/>
  <c r="R281" i="8" s="1"/>
  <c r="R282" i="8" s="1"/>
  <c r="R283" i="8" s="1"/>
  <c r="R284" i="8" s="1"/>
  <c r="R285" i="8" s="1"/>
  <c r="R286" i="8" s="1"/>
  <c r="R287" i="8" s="1"/>
  <c r="R288" i="8" s="1"/>
  <c r="R289" i="8" s="1"/>
  <c r="R290" i="8" s="1"/>
  <c r="R291" i="8" s="1"/>
  <c r="R292" i="8" s="1"/>
  <c r="R293" i="8" s="1"/>
  <c r="R294" i="8" s="1"/>
  <c r="R295" i="8" s="1"/>
  <c r="R296" i="8" s="1"/>
  <c r="R297" i="8" s="1"/>
  <c r="R298" i="8" s="1"/>
  <c r="R299" i="8" s="1"/>
  <c r="R300" i="8" s="1"/>
  <c r="R301" i="8" s="1"/>
  <c r="R302" i="8" s="1"/>
  <c r="R303" i="8" s="1"/>
  <c r="R304" i="8" s="1"/>
  <c r="R305" i="8" s="1"/>
  <c r="R306" i="8" s="1"/>
  <c r="R307" i="8" s="1"/>
  <c r="R308" i="8" s="1"/>
  <c r="R309" i="8" s="1"/>
  <c r="R310" i="8" s="1"/>
  <c r="R311" i="8" s="1"/>
  <c r="R312" i="8" s="1"/>
  <c r="R313" i="8" s="1"/>
  <c r="R314" i="8" s="1"/>
  <c r="R315" i="8" s="1"/>
  <c r="R316" i="8" s="1"/>
  <c r="R317" i="8" s="1"/>
  <c r="R318" i="8" s="1"/>
  <c r="R319" i="8" s="1"/>
  <c r="R320" i="8" s="1"/>
  <c r="R321" i="8" s="1"/>
  <c r="R322" i="8" s="1"/>
  <c r="R323" i="8" s="1"/>
  <c r="R324" i="8" s="1"/>
  <c r="R325" i="8" s="1"/>
  <c r="R326" i="8" s="1"/>
  <c r="R327" i="8" s="1"/>
  <c r="R328" i="8" s="1"/>
  <c r="R329" i="8" s="1"/>
  <c r="R330" i="8" s="1"/>
  <c r="R331" i="8" s="1"/>
  <c r="R332" i="8" s="1"/>
  <c r="R333" i="8" s="1"/>
  <c r="R334" i="8" s="1"/>
  <c r="R335" i="8" s="1"/>
  <c r="R336" i="8" s="1"/>
  <c r="R337" i="8" s="1"/>
  <c r="R338" i="8" s="1"/>
  <c r="R339" i="8" s="1"/>
  <c r="R340" i="8" s="1"/>
  <c r="R341" i="8" s="1"/>
  <c r="R342" i="8" s="1"/>
  <c r="R343" i="8" s="1"/>
  <c r="R344" i="8" s="1"/>
  <c r="R345" i="8" s="1"/>
  <c r="R346" i="8" s="1"/>
  <c r="R347" i="8" s="1"/>
  <c r="R348" i="8" s="1"/>
  <c r="R349" i="8" s="1"/>
  <c r="R350" i="8" s="1"/>
  <c r="R351" i="8" s="1"/>
  <c r="R352" i="8" s="1"/>
  <c r="R353" i="8" s="1"/>
  <c r="R354" i="8" s="1"/>
  <c r="R355" i="8" s="1"/>
  <c r="R356" i="8" s="1"/>
  <c r="R357" i="8" s="1"/>
  <c r="R358" i="8" s="1"/>
  <c r="R359" i="8" s="1"/>
  <c r="R360" i="8" s="1"/>
  <c r="R361" i="8" s="1"/>
  <c r="R362" i="8" s="1"/>
  <c r="R363" i="8" s="1"/>
  <c r="R364" i="8" s="1"/>
  <c r="R365" i="8" s="1"/>
  <c r="R366" i="8" s="1"/>
  <c r="R367" i="8" s="1"/>
  <c r="R368" i="8" s="1"/>
  <c r="R369" i="8" s="1"/>
  <c r="R370" i="8" s="1"/>
  <c r="R371" i="8" s="1"/>
  <c r="R372" i="8" s="1"/>
  <c r="R373" i="8" s="1"/>
  <c r="R374" i="8" s="1"/>
  <c r="R375" i="8" s="1"/>
  <c r="R376" i="8" s="1"/>
  <c r="R377" i="8" s="1"/>
  <c r="R378" i="8" s="1"/>
  <c r="R379" i="8" s="1"/>
  <c r="R380" i="8" s="1"/>
  <c r="R381" i="8" s="1"/>
  <c r="R382" i="8" s="1"/>
  <c r="R383" i="8" s="1"/>
  <c r="R384" i="8" s="1"/>
  <c r="R385" i="8" s="1"/>
  <c r="R386" i="8" s="1"/>
  <c r="R387" i="8" s="1"/>
  <c r="R388" i="8" s="1"/>
  <c r="R389" i="8" s="1"/>
  <c r="R390" i="8" s="1"/>
  <c r="R391" i="8" s="1"/>
  <c r="R392" i="8" s="1"/>
  <c r="R393" i="8" s="1"/>
  <c r="R394" i="8" s="1"/>
  <c r="R395" i="8" s="1"/>
  <c r="R396" i="8" s="1"/>
  <c r="R397" i="8" s="1"/>
  <c r="R398" i="8" s="1"/>
  <c r="R399" i="8" s="1"/>
  <c r="R400" i="8" s="1"/>
  <c r="R401" i="8" s="1"/>
  <c r="R402" i="8" s="1"/>
  <c r="R403" i="8" s="1"/>
  <c r="R404" i="8" s="1"/>
  <c r="R405" i="8" s="1"/>
  <c r="R406" i="8" s="1"/>
  <c r="R407" i="8" s="1"/>
  <c r="R408" i="8" s="1"/>
  <c r="R409" i="8" s="1"/>
  <c r="R410" i="8" s="1"/>
  <c r="R411" i="8" s="1"/>
  <c r="R412" i="8" s="1"/>
  <c r="R413" i="8" s="1"/>
  <c r="R414" i="8" s="1"/>
  <c r="R415" i="8" s="1"/>
  <c r="R416" i="8" s="1"/>
  <c r="R417" i="8" s="1"/>
  <c r="R418" i="8" s="1"/>
  <c r="R419" i="8" s="1"/>
  <c r="R420" i="8" s="1"/>
  <c r="R421" i="8" s="1"/>
  <c r="R422" i="8" s="1"/>
  <c r="R423" i="8" s="1"/>
  <c r="R424" i="8" s="1"/>
  <c r="R425" i="8" s="1"/>
  <c r="R426" i="8" s="1"/>
  <c r="R427" i="8" s="1"/>
  <c r="R428" i="8" s="1"/>
  <c r="R429" i="8" s="1"/>
  <c r="R430" i="8" s="1"/>
  <c r="R431" i="8" s="1"/>
  <c r="R432" i="8" s="1"/>
  <c r="R433" i="8" s="1"/>
  <c r="R434" i="8" s="1"/>
  <c r="R435" i="8" s="1"/>
  <c r="R436" i="8" s="1"/>
  <c r="R437" i="8" s="1"/>
  <c r="R438" i="8" s="1"/>
  <c r="R439" i="8" s="1"/>
  <c r="R440" i="8" s="1"/>
  <c r="R441" i="8" s="1"/>
  <c r="R442" i="8" s="1"/>
  <c r="R443" i="8" s="1"/>
  <c r="R444" i="8" s="1"/>
  <c r="R445" i="8" s="1"/>
  <c r="R446" i="8" s="1"/>
  <c r="R447" i="8" s="1"/>
  <c r="R448" i="8" s="1"/>
  <c r="R449" i="8" s="1"/>
  <c r="R450" i="8" s="1"/>
  <c r="R451" i="8" s="1"/>
  <c r="R452" i="8" s="1"/>
  <c r="R453" i="8" s="1"/>
  <c r="R454" i="8" s="1"/>
  <c r="R455" i="8" s="1"/>
  <c r="R456" i="8" s="1"/>
  <c r="R457" i="8" s="1"/>
  <c r="R458" i="8" s="1"/>
  <c r="R459" i="8" s="1"/>
  <c r="R460" i="8" s="1"/>
  <c r="R461" i="8" s="1"/>
  <c r="R462" i="8" s="1"/>
  <c r="R463" i="8" s="1"/>
  <c r="R464" i="8" s="1"/>
  <c r="R465" i="8" s="1"/>
  <c r="R466" i="8" s="1"/>
  <c r="R467" i="8" s="1"/>
  <c r="R468" i="8" s="1"/>
  <c r="R469" i="8" s="1"/>
  <c r="R470" i="8" s="1"/>
  <c r="R471" i="8" s="1"/>
  <c r="R472" i="8" s="1"/>
  <c r="R473" i="8" s="1"/>
  <c r="R474" i="8" s="1"/>
  <c r="R475" i="8" s="1"/>
  <c r="R476" i="8" s="1"/>
  <c r="R477" i="8" s="1"/>
  <c r="R478" i="8" s="1"/>
  <c r="R479" i="8" s="1"/>
  <c r="R480" i="8" s="1"/>
  <c r="R481" i="8" s="1"/>
  <c r="R482" i="8" s="1"/>
  <c r="R483" i="8" s="1"/>
  <c r="R484" i="8" s="1"/>
  <c r="R485" i="8" s="1"/>
  <c r="R486" i="8" s="1"/>
  <c r="R487" i="8" s="1"/>
  <c r="R488" i="8" s="1"/>
  <c r="R489" i="8" s="1"/>
  <c r="R490" i="8" s="1"/>
  <c r="R491" i="8" s="1"/>
  <c r="R492" i="8" s="1"/>
  <c r="R493" i="8" s="1"/>
  <c r="R494" i="8" s="1"/>
  <c r="R495" i="8" s="1"/>
  <c r="R496" i="8" s="1"/>
  <c r="R497" i="8" s="1"/>
  <c r="R498" i="8" s="1"/>
  <c r="R499" i="8" s="1"/>
  <c r="R500" i="8" s="1"/>
  <c r="R501" i="8" s="1"/>
  <c r="R502" i="8" s="1"/>
  <c r="P15" i="8"/>
  <c r="P16" i="8" s="1"/>
  <c r="P17" i="8" s="1"/>
  <c r="P18" i="8" s="1"/>
  <c r="P19" i="8" s="1"/>
  <c r="P20" i="8" s="1"/>
  <c r="P21" i="8" s="1"/>
  <c r="P22" i="8" s="1"/>
  <c r="P23" i="8" s="1"/>
  <c r="P24" i="8" s="1"/>
  <c r="P25" i="8" s="1"/>
  <c r="P26" i="8" s="1"/>
  <c r="P27" i="8" s="1"/>
  <c r="P28" i="8" s="1"/>
  <c r="P29" i="8" s="1"/>
  <c r="P30" i="8" s="1"/>
  <c r="P31" i="8" s="1"/>
  <c r="P32" i="8" s="1"/>
  <c r="P33" i="8" s="1"/>
  <c r="P34" i="8" s="1"/>
  <c r="P35" i="8" s="1"/>
  <c r="P36" i="8" s="1"/>
  <c r="P37" i="8" s="1"/>
  <c r="P38" i="8" s="1"/>
  <c r="N15" i="8"/>
  <c r="N16" i="8" s="1"/>
  <c r="N17" i="8" s="1"/>
  <c r="L15" i="8"/>
  <c r="J15" i="8"/>
  <c r="J16" i="8" s="1"/>
  <c r="J17" i="8" s="1"/>
  <c r="J18" i="8" s="1"/>
  <c r="J19" i="8" s="1"/>
  <c r="H15" i="8"/>
  <c r="H16" i="8" s="1"/>
  <c r="H17" i="8" s="1"/>
  <c r="H18" i="8" s="1"/>
  <c r="H19" i="8" s="1"/>
  <c r="H20" i="8" s="1"/>
  <c r="H21" i="8" s="1"/>
  <c r="H22" i="8" s="1"/>
  <c r="H23" i="8" s="1"/>
  <c r="H24" i="8" s="1"/>
  <c r="H25" i="8" s="1"/>
  <c r="H26" i="8" s="1"/>
  <c r="H27" i="8" s="1"/>
  <c r="H28" i="8" s="1"/>
  <c r="H29" i="8" s="1"/>
  <c r="E15" i="8"/>
  <c r="E16" i="8" s="1"/>
  <c r="E17" i="8" s="1"/>
  <c r="C15" i="8"/>
  <c r="C16" i="8" s="1"/>
  <c r="A15" i="8"/>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U14" i="8"/>
  <c r="C10" i="8"/>
  <c r="D10" i="8" s="1"/>
  <c r="D9" i="8"/>
  <c r="D8" i="8"/>
  <c r="D7" i="8"/>
  <c r="M14" i="8" s="1"/>
  <c r="D6" i="8"/>
  <c r="D5" i="8"/>
  <c r="D4" i="8"/>
  <c r="D3" i="8"/>
  <c r="D14" i="8" s="1"/>
  <c r="AL3" i="12" l="1"/>
  <c r="I20" i="12" a="1"/>
  <c r="O65" i="8"/>
  <c r="K40" i="8"/>
  <c r="F16" i="8"/>
  <c r="O40" i="8"/>
  <c r="F14" i="8"/>
  <c r="G14" i="8" s="1"/>
  <c r="O15" i="8"/>
  <c r="O39" i="8"/>
  <c r="O64" i="8"/>
  <c r="M15" i="8"/>
  <c r="M41" i="8"/>
  <c r="O14" i="8"/>
  <c r="O16" i="8"/>
  <c r="F17" i="8"/>
  <c r="S496" i="8"/>
  <c r="S484" i="8"/>
  <c r="S499" i="8"/>
  <c r="S491" i="8"/>
  <c r="S487" i="8"/>
  <c r="S502" i="8"/>
  <c r="S494" i="8"/>
  <c r="S482" i="8"/>
  <c r="S497" i="8"/>
  <c r="S489" i="8"/>
  <c r="S485" i="8"/>
  <c r="S477" i="8"/>
  <c r="S500" i="8"/>
  <c r="S492" i="8"/>
  <c r="S488" i="8"/>
  <c r="S480" i="8"/>
  <c r="S495" i="8"/>
  <c r="S483" i="8"/>
  <c r="S498" i="8"/>
  <c r="S490" i="8"/>
  <c r="S486" i="8"/>
  <c r="S478" i="8"/>
  <c r="S470" i="8"/>
  <c r="S501" i="8"/>
  <c r="S473" i="8"/>
  <c r="S472" i="8"/>
  <c r="S471" i="8"/>
  <c r="S459" i="8"/>
  <c r="S451" i="8"/>
  <c r="S481" i="8"/>
  <c r="S476" i="8"/>
  <c r="S475" i="8"/>
  <c r="S474" i="8"/>
  <c r="S466" i="8"/>
  <c r="S462" i="8"/>
  <c r="S454" i="8"/>
  <c r="S469" i="8"/>
  <c r="S457" i="8"/>
  <c r="S449" i="8"/>
  <c r="S493" i="8"/>
  <c r="S468" i="8"/>
  <c r="S455" i="8"/>
  <c r="S448" i="8"/>
  <c r="S443" i="8"/>
  <c r="S431" i="8"/>
  <c r="S458" i="8"/>
  <c r="S446" i="8"/>
  <c r="S434" i="8"/>
  <c r="S479" i="8"/>
  <c r="S453" i="8"/>
  <c r="S444" i="8"/>
  <c r="S445" i="8"/>
  <c r="S439" i="8"/>
  <c r="S437" i="8"/>
  <c r="S432" i="8"/>
  <c r="S426" i="8"/>
  <c r="S467" i="8"/>
  <c r="S429" i="8"/>
  <c r="S421" i="8"/>
  <c r="S435" i="8"/>
  <c r="S424" i="8"/>
  <c r="S464" i="8"/>
  <c r="S450" i="8"/>
  <c r="S436" i="8"/>
  <c r="S456" i="8"/>
  <c r="S427" i="8"/>
  <c r="S465" i="8"/>
  <c r="S433" i="8"/>
  <c r="S416" i="8"/>
  <c r="S410" i="8"/>
  <c r="S447" i="8"/>
  <c r="S430" i="8"/>
  <c r="S419" i="8"/>
  <c r="S413" i="8"/>
  <c r="S460" i="8"/>
  <c r="S441" i="8"/>
  <c r="S425" i="8"/>
  <c r="S414" i="8"/>
  <c r="S408" i="8"/>
  <c r="S400" i="8"/>
  <c r="S463" i="8"/>
  <c r="S442" i="8"/>
  <c r="S428" i="8"/>
  <c r="S417" i="8"/>
  <c r="S411" i="8"/>
  <c r="S403" i="8"/>
  <c r="S452" i="8"/>
  <c r="S440" i="8"/>
  <c r="S438" i="8"/>
  <c r="S406" i="8"/>
  <c r="S422" i="8"/>
  <c r="S420" i="8"/>
  <c r="S405" i="8"/>
  <c r="S397" i="8"/>
  <c r="S389" i="8"/>
  <c r="S385" i="8"/>
  <c r="S392" i="8"/>
  <c r="S388" i="8"/>
  <c r="S380" i="8"/>
  <c r="S395" i="8"/>
  <c r="S383" i="8"/>
  <c r="S418" i="8"/>
  <c r="S415" i="8"/>
  <c r="S401" i="8"/>
  <c r="S390" i="8"/>
  <c r="S386" i="8"/>
  <c r="S378" i="8"/>
  <c r="S370" i="8"/>
  <c r="S404" i="8"/>
  <c r="S393" i="8"/>
  <c r="S381" i="8"/>
  <c r="S373" i="8"/>
  <c r="S365" i="8"/>
  <c r="S461" i="8"/>
  <c r="S423" i="8"/>
  <c r="S409" i="8"/>
  <c r="S407" i="8"/>
  <c r="S398" i="8"/>
  <c r="S396" i="8"/>
  <c r="S384" i="8"/>
  <c r="S412" i="8"/>
  <c r="S399" i="8"/>
  <c r="S391" i="8"/>
  <c r="S387" i="8"/>
  <c r="S379" i="8"/>
  <c r="S371" i="8"/>
  <c r="S394" i="8"/>
  <c r="S374" i="8"/>
  <c r="S372" i="8"/>
  <c r="S363" i="8"/>
  <c r="S360" i="8"/>
  <c r="S352" i="8"/>
  <c r="S344" i="8"/>
  <c r="S332" i="8"/>
  <c r="S382" i="8"/>
  <c r="S375" i="8"/>
  <c r="S355" i="8"/>
  <c r="S347" i="8"/>
  <c r="S339" i="8"/>
  <c r="S335" i="8"/>
  <c r="S327" i="8"/>
  <c r="S319" i="8"/>
  <c r="S377" i="8"/>
  <c r="S367" i="8"/>
  <c r="S362" i="8"/>
  <c r="S358" i="8"/>
  <c r="S350" i="8"/>
  <c r="S342" i="8"/>
  <c r="S338" i="8"/>
  <c r="S330" i="8"/>
  <c r="S322" i="8"/>
  <c r="S314" i="8"/>
  <c r="S376" i="8"/>
  <c r="S364" i="8"/>
  <c r="S359" i="8"/>
  <c r="S348" i="8"/>
  <c r="S337" i="8"/>
  <c r="S312" i="8"/>
  <c r="S304" i="8"/>
  <c r="S296" i="8"/>
  <c r="S368" i="8"/>
  <c r="S351" i="8"/>
  <c r="S340" i="8"/>
  <c r="S311" i="8"/>
  <c r="S307" i="8"/>
  <c r="S299" i="8"/>
  <c r="S369" i="8"/>
  <c r="S366" i="8"/>
  <c r="S354" i="8"/>
  <c r="S343" i="8"/>
  <c r="S402" i="8"/>
  <c r="S357" i="8"/>
  <c r="S346" i="8"/>
  <c r="S333" i="8"/>
  <c r="S320" i="8"/>
  <c r="S318" i="8"/>
  <c r="S316" i="8"/>
  <c r="S310" i="8"/>
  <c r="S305" i="8"/>
  <c r="S297" i="8"/>
  <c r="S289" i="8"/>
  <c r="S361" i="8"/>
  <c r="S356" i="8"/>
  <c r="S345" i="8"/>
  <c r="S336" i="8"/>
  <c r="S323" i="8"/>
  <c r="S309" i="8"/>
  <c r="S341" i="8"/>
  <c r="S334" i="8"/>
  <c r="S331" i="8"/>
  <c r="S293" i="8"/>
  <c r="S353" i="8"/>
  <c r="S326" i="8"/>
  <c r="S317" i="8"/>
  <c r="S313" i="8"/>
  <c r="S325" i="8"/>
  <c r="S321" i="8"/>
  <c r="S308" i="8"/>
  <c r="S294" i="8"/>
  <c r="S288" i="8"/>
  <c r="S287" i="8"/>
  <c r="S285" i="8"/>
  <c r="S277" i="8"/>
  <c r="S269" i="8"/>
  <c r="S349" i="8"/>
  <c r="S300" i="8"/>
  <c r="S280" i="8"/>
  <c r="S272" i="8"/>
  <c r="S264" i="8"/>
  <c r="S260" i="8"/>
  <c r="S329" i="8"/>
  <c r="S303" i="8"/>
  <c r="S283" i="8"/>
  <c r="S275" i="8"/>
  <c r="S286" i="8"/>
  <c r="S328" i="8"/>
  <c r="S306" i="8"/>
  <c r="S281" i="8"/>
  <c r="S324" i="8"/>
  <c r="S301" i="8"/>
  <c r="S298" i="8"/>
  <c r="S292" i="8"/>
  <c r="S291" i="8"/>
  <c r="S290" i="8"/>
  <c r="S284" i="8"/>
  <c r="S273" i="8"/>
  <c r="S256" i="8"/>
  <c r="S248" i="8"/>
  <c r="S240" i="8"/>
  <c r="S236" i="8"/>
  <c r="S228" i="8"/>
  <c r="S276" i="8"/>
  <c r="S267" i="8"/>
  <c r="S265" i="8"/>
  <c r="S251" i="8"/>
  <c r="S243" i="8"/>
  <c r="S231" i="8"/>
  <c r="S223" i="8"/>
  <c r="S315" i="8"/>
  <c r="S279" i="8"/>
  <c r="S268" i="8"/>
  <c r="S266" i="8"/>
  <c r="S302" i="8"/>
  <c r="S295" i="8"/>
  <c r="S282" i="8"/>
  <c r="S271" i="8"/>
  <c r="S257" i="8"/>
  <c r="S249" i="8"/>
  <c r="S241" i="8"/>
  <c r="S237" i="8"/>
  <c r="S229" i="8"/>
  <c r="S274" i="8"/>
  <c r="S247" i="8"/>
  <c r="S233" i="8"/>
  <c r="S221" i="8"/>
  <c r="S250" i="8"/>
  <c r="S261" i="8"/>
  <c r="S253" i="8"/>
  <c r="S242" i="8"/>
  <c r="S234" i="8"/>
  <c r="S217" i="8"/>
  <c r="S278" i="8"/>
  <c r="S270" i="8"/>
  <c r="S254" i="8"/>
  <c r="S232" i="8"/>
  <c r="S226" i="8"/>
  <c r="S224" i="8"/>
  <c r="S216" i="8"/>
  <c r="S212" i="8"/>
  <c r="S204" i="8"/>
  <c r="S196" i="8"/>
  <c r="S262" i="8"/>
  <c r="S246" i="8"/>
  <c r="S235" i="8"/>
  <c r="S225" i="8"/>
  <c r="S219" i="8"/>
  <c r="S207" i="8"/>
  <c r="S199" i="8"/>
  <c r="S191" i="8"/>
  <c r="S263" i="8"/>
  <c r="S259" i="8"/>
  <c r="S258" i="8"/>
  <c r="S252" i="8"/>
  <c r="S238" i="8"/>
  <c r="S227" i="8"/>
  <c r="S222" i="8"/>
  <c r="S214" i="8"/>
  <c r="S210" i="8"/>
  <c r="S202" i="8"/>
  <c r="S194" i="8"/>
  <c r="S188" i="8"/>
  <c r="S230" i="8"/>
  <c r="S205" i="8"/>
  <c r="S186" i="8"/>
  <c r="S179" i="8"/>
  <c r="S171" i="8"/>
  <c r="S159" i="8"/>
  <c r="S151" i="8"/>
  <c r="S218" i="8"/>
  <c r="S208" i="8"/>
  <c r="S197" i="8"/>
  <c r="S187" i="8"/>
  <c r="S182" i="8"/>
  <c r="S174" i="8"/>
  <c r="S166" i="8"/>
  <c r="S245" i="8"/>
  <c r="S211" i="8"/>
  <c r="S200" i="8"/>
  <c r="S185" i="8"/>
  <c r="S177" i="8"/>
  <c r="S169" i="8"/>
  <c r="S220" i="8"/>
  <c r="S203" i="8"/>
  <c r="S180" i="8"/>
  <c r="S172" i="8"/>
  <c r="S164" i="8"/>
  <c r="S160" i="8"/>
  <c r="S152" i="8"/>
  <c r="S144" i="8"/>
  <c r="S132" i="8"/>
  <c r="S124" i="8"/>
  <c r="S116" i="8"/>
  <c r="S255" i="8"/>
  <c r="S206" i="8"/>
  <c r="S195" i="8"/>
  <c r="S183" i="8"/>
  <c r="S175" i="8"/>
  <c r="S167" i="8"/>
  <c r="S163" i="8"/>
  <c r="S155" i="8"/>
  <c r="S147" i="8"/>
  <c r="S139" i="8"/>
  <c r="S135" i="8"/>
  <c r="S127" i="8"/>
  <c r="S119" i="8"/>
  <c r="S239" i="8"/>
  <c r="S209" i="8"/>
  <c r="S198" i="8"/>
  <c r="S192" i="8"/>
  <c r="S190" i="8"/>
  <c r="S189" i="8"/>
  <c r="S178" i="8"/>
  <c r="S170" i="8"/>
  <c r="S158" i="8"/>
  <c r="S150" i="8"/>
  <c r="S142" i="8"/>
  <c r="S244" i="8"/>
  <c r="S201" i="8"/>
  <c r="S181" i="8"/>
  <c r="S173" i="8"/>
  <c r="S165" i="8"/>
  <c r="S161" i="8"/>
  <c r="S153" i="8"/>
  <c r="S145" i="8"/>
  <c r="S133" i="8"/>
  <c r="S125" i="8"/>
  <c r="S117" i="8"/>
  <c r="S215" i="8"/>
  <c r="S213" i="8"/>
  <c r="S193" i="8"/>
  <c r="S146" i="8"/>
  <c r="S129" i="8"/>
  <c r="S118" i="8"/>
  <c r="S114" i="8"/>
  <c r="S156" i="8"/>
  <c r="S136" i="8"/>
  <c r="S134" i="8"/>
  <c r="S184" i="8"/>
  <c r="S149" i="8"/>
  <c r="S141" i="8"/>
  <c r="S138" i="8"/>
  <c r="S162" i="8"/>
  <c r="S157" i="8"/>
  <c r="S131" i="8"/>
  <c r="S103" i="8"/>
  <c r="S95" i="8"/>
  <c r="S83" i="8"/>
  <c r="S75" i="8"/>
  <c r="S140" i="8"/>
  <c r="S176" i="8"/>
  <c r="S168" i="8"/>
  <c r="S154" i="8"/>
  <c r="S143" i="8"/>
  <c r="S137" i="8"/>
  <c r="S123" i="8"/>
  <c r="S113" i="8"/>
  <c r="S107" i="8"/>
  <c r="S99" i="8"/>
  <c r="S91" i="8"/>
  <c r="S87" i="8"/>
  <c r="S79" i="8"/>
  <c r="S102" i="8"/>
  <c r="S101" i="8"/>
  <c r="S100" i="8"/>
  <c r="S74" i="8"/>
  <c r="S69" i="8"/>
  <c r="S122" i="8"/>
  <c r="S106" i="8"/>
  <c r="S105" i="8"/>
  <c r="S104" i="8"/>
  <c r="S78" i="8"/>
  <c r="S77" i="8"/>
  <c r="S76" i="8"/>
  <c r="S72" i="8"/>
  <c r="S64" i="8"/>
  <c r="S60" i="8"/>
  <c r="S52" i="8"/>
  <c r="S148" i="8"/>
  <c r="S121" i="8"/>
  <c r="S120" i="8"/>
  <c r="S110" i="8"/>
  <c r="S109" i="8"/>
  <c r="S108" i="8"/>
  <c r="S82" i="8"/>
  <c r="S81" i="8"/>
  <c r="S80" i="8"/>
  <c r="S67" i="8"/>
  <c r="S63" i="8"/>
  <c r="S111" i="8"/>
  <c r="S86" i="8"/>
  <c r="S85" i="8"/>
  <c r="S84" i="8"/>
  <c r="S70" i="8"/>
  <c r="S58" i="8"/>
  <c r="S50" i="8"/>
  <c r="S42" i="8"/>
  <c r="S38" i="8"/>
  <c r="S30" i="8"/>
  <c r="S22" i="8"/>
  <c r="S130" i="8"/>
  <c r="S88" i="8"/>
  <c r="S128" i="8"/>
  <c r="S90" i="8"/>
  <c r="S68" i="8"/>
  <c r="S56" i="8"/>
  <c r="S48" i="8"/>
  <c r="S115" i="8"/>
  <c r="S112" i="8"/>
  <c r="S94" i="8"/>
  <c r="S93" i="8"/>
  <c r="S92" i="8"/>
  <c r="S71" i="8"/>
  <c r="S126" i="8"/>
  <c r="S98" i="8"/>
  <c r="S97" i="8"/>
  <c r="S96" i="8"/>
  <c r="S89" i="8"/>
  <c r="S66" i="8"/>
  <c r="S62" i="8"/>
  <c r="S54" i="8"/>
  <c r="S46" i="8"/>
  <c r="S34" i="8"/>
  <c r="S26" i="8"/>
  <c r="S18" i="8"/>
  <c r="S28" i="8"/>
  <c r="S61" i="8"/>
  <c r="S17" i="8"/>
  <c r="S16" i="8"/>
  <c r="S15" i="8"/>
  <c r="S24" i="8"/>
  <c r="S73" i="8"/>
  <c r="S65" i="8"/>
  <c r="S51" i="8"/>
  <c r="S41" i="8"/>
  <c r="S40" i="8"/>
  <c r="S39" i="8"/>
  <c r="S21" i="8"/>
  <c r="S20" i="8"/>
  <c r="S19" i="8"/>
  <c r="S57" i="8"/>
  <c r="S45" i="8"/>
  <c r="S44" i="8"/>
  <c r="S43" i="8"/>
  <c r="S25" i="8"/>
  <c r="S23" i="8"/>
  <c r="S14" i="8"/>
  <c r="S49" i="8"/>
  <c r="S27" i="8"/>
  <c r="S29" i="8"/>
  <c r="S53" i="8"/>
  <c r="S33" i="8"/>
  <c r="S32" i="8"/>
  <c r="S31" i="8"/>
  <c r="S47" i="8"/>
  <c r="S59" i="8"/>
  <c r="S37" i="8"/>
  <c r="S36" i="8"/>
  <c r="S35" i="8"/>
  <c r="S55" i="8"/>
  <c r="I29" i="8"/>
  <c r="H30" i="8"/>
  <c r="J42" i="8"/>
  <c r="J43" i="8" s="1"/>
  <c r="J44" i="8" s="1"/>
  <c r="J45" i="8" s="1"/>
  <c r="J46" i="8" s="1"/>
  <c r="J47" i="8" s="1"/>
  <c r="K41" i="8"/>
  <c r="J20" i="8"/>
  <c r="K19" i="8"/>
  <c r="N18" i="8"/>
  <c r="N19" i="8" s="1"/>
  <c r="O17" i="8"/>
  <c r="L44" i="8"/>
  <c r="L45" i="8" s="1"/>
  <c r="M43" i="8"/>
  <c r="O41" i="8"/>
  <c r="N42" i="8"/>
  <c r="N43" i="8" s="1"/>
  <c r="D16" i="8"/>
  <c r="C17" i="8"/>
  <c r="C18" i="8" s="1"/>
  <c r="Q498" i="8"/>
  <c r="Q490" i="8"/>
  <c r="Q486" i="8"/>
  <c r="Q501" i="8"/>
  <c r="Q493" i="8"/>
  <c r="Q496" i="8"/>
  <c r="Q484" i="8"/>
  <c r="Q499" i="8"/>
  <c r="Q491" i="8"/>
  <c r="Q487" i="8"/>
  <c r="Q479" i="8"/>
  <c r="Q471" i="8"/>
  <c r="Q502" i="8"/>
  <c r="Q494" i="8"/>
  <c r="Q482" i="8"/>
  <c r="Q497" i="8"/>
  <c r="Q489" i="8"/>
  <c r="Q485" i="8"/>
  <c r="Q500" i="8"/>
  <c r="Q492" i="8"/>
  <c r="Q488" i="8"/>
  <c r="Q480" i="8"/>
  <c r="Q472" i="8"/>
  <c r="Q495" i="8"/>
  <c r="Q465" i="8"/>
  <c r="Q461" i="8"/>
  <c r="Q453" i="8"/>
  <c r="Q470" i="8"/>
  <c r="Q468" i="8"/>
  <c r="Q456" i="8"/>
  <c r="Q448" i="8"/>
  <c r="Q483" i="8"/>
  <c r="Q475" i="8"/>
  <c r="Q474" i="8"/>
  <c r="Q473" i="8"/>
  <c r="Q459" i="8"/>
  <c r="Q451" i="8"/>
  <c r="Q478" i="8"/>
  <c r="Q460" i="8"/>
  <c r="Q449" i="8"/>
  <c r="Q445" i="8"/>
  <c r="Q433" i="8"/>
  <c r="Q463" i="8"/>
  <c r="Q452" i="8"/>
  <c r="Q440" i="8"/>
  <c r="Q436" i="8"/>
  <c r="Q481" i="8"/>
  <c r="Q476" i="8"/>
  <c r="Q469" i="8"/>
  <c r="Q458" i="8"/>
  <c r="Q446" i="8"/>
  <c r="Q434" i="8"/>
  <c r="Q428" i="8"/>
  <c r="Q477" i="8"/>
  <c r="Q442" i="8"/>
  <c r="Q437" i="8"/>
  <c r="Q423" i="8"/>
  <c r="Q466" i="8"/>
  <c r="Q439" i="8"/>
  <c r="Q432" i="8"/>
  <c r="Q426" i="8"/>
  <c r="Q438" i="8"/>
  <c r="Q435" i="8"/>
  <c r="Q450" i="8"/>
  <c r="Q422" i="8"/>
  <c r="Q420" i="8"/>
  <c r="Q415" i="8"/>
  <c r="Q409" i="8"/>
  <c r="Q464" i="8"/>
  <c r="Q462" i="8"/>
  <c r="Q424" i="8"/>
  <c r="Q418" i="8"/>
  <c r="Q412" i="8"/>
  <c r="Q427" i="8"/>
  <c r="Q454" i="8"/>
  <c r="Q443" i="8"/>
  <c r="Q416" i="8"/>
  <c r="Q410" i="8"/>
  <c r="Q402" i="8"/>
  <c r="Q457" i="8"/>
  <c r="Q447" i="8"/>
  <c r="Q444" i="8"/>
  <c r="Q441" i="8"/>
  <c r="Q430" i="8"/>
  <c r="Q419" i="8"/>
  <c r="Q413" i="8"/>
  <c r="Q405" i="8"/>
  <c r="Q425" i="8"/>
  <c r="Q414" i="8"/>
  <c r="Q408" i="8"/>
  <c r="Q400" i="8"/>
  <c r="Q417" i="8"/>
  <c r="Q399" i="8"/>
  <c r="Q391" i="8"/>
  <c r="Q387" i="8"/>
  <c r="Q379" i="8"/>
  <c r="Q467" i="8"/>
  <c r="Q455" i="8"/>
  <c r="Q429" i="8"/>
  <c r="Q394" i="8"/>
  <c r="Q382" i="8"/>
  <c r="Q403" i="8"/>
  <c r="Q397" i="8"/>
  <c r="Q389" i="8"/>
  <c r="Q385" i="8"/>
  <c r="Q377" i="8"/>
  <c r="Q431" i="8"/>
  <c r="Q411" i="8"/>
  <c r="Q406" i="8"/>
  <c r="Q392" i="8"/>
  <c r="Q388" i="8"/>
  <c r="Q380" i="8"/>
  <c r="Q372" i="8"/>
  <c r="Q364" i="8"/>
  <c r="Q395" i="8"/>
  <c r="Q383" i="8"/>
  <c r="Q375" i="8"/>
  <c r="Q367" i="8"/>
  <c r="Q421" i="8"/>
  <c r="Q401" i="8"/>
  <c r="Q390" i="8"/>
  <c r="Q386" i="8"/>
  <c r="Q378" i="8"/>
  <c r="Q404" i="8"/>
  <c r="Q393" i="8"/>
  <c r="Q381" i="8"/>
  <c r="Q373" i="8"/>
  <c r="Q365" i="8"/>
  <c r="Q396" i="8"/>
  <c r="Q366" i="8"/>
  <c r="Q354" i="8"/>
  <c r="Q346" i="8"/>
  <c r="Q334" i="8"/>
  <c r="Q369" i="8"/>
  <c r="Q357" i="8"/>
  <c r="Q349" i="8"/>
  <c r="Q341" i="8"/>
  <c r="Q337" i="8"/>
  <c r="Q329" i="8"/>
  <c r="Q321" i="8"/>
  <c r="Q363" i="8"/>
  <c r="Q360" i="8"/>
  <c r="Q352" i="8"/>
  <c r="Q344" i="8"/>
  <c r="Q332" i="8"/>
  <c r="Q324" i="8"/>
  <c r="Q316" i="8"/>
  <c r="Q312" i="8"/>
  <c r="Q398" i="8"/>
  <c r="Q376" i="8"/>
  <c r="Q407" i="8"/>
  <c r="Q384" i="8"/>
  <c r="Q361" i="8"/>
  <c r="Q353" i="8"/>
  <c r="Q342" i="8"/>
  <c r="Q339" i="8"/>
  <c r="Q331" i="8"/>
  <c r="Q306" i="8"/>
  <c r="Q298" i="8"/>
  <c r="Q290" i="8"/>
  <c r="Q370" i="8"/>
  <c r="Q356" i="8"/>
  <c r="Q345" i="8"/>
  <c r="Q313" i="8"/>
  <c r="Q309" i="8"/>
  <c r="Q301" i="8"/>
  <c r="Q293" i="8"/>
  <c r="Q371" i="8"/>
  <c r="Q368" i="8"/>
  <c r="Q359" i="8"/>
  <c r="Q348" i="8"/>
  <c r="Q351" i="8"/>
  <c r="Q340" i="8"/>
  <c r="Q338" i="8"/>
  <c r="Q311" i="8"/>
  <c r="Q307" i="8"/>
  <c r="Q299" i="8"/>
  <c r="Q291" i="8"/>
  <c r="Q350" i="8"/>
  <c r="Q319" i="8"/>
  <c r="Q315" i="8"/>
  <c r="Q303" i="8"/>
  <c r="Q362" i="8"/>
  <c r="Q335" i="8"/>
  <c r="Q336" i="8"/>
  <c r="Q333" i="8"/>
  <c r="Q327" i="8"/>
  <c r="Q323" i="8"/>
  <c r="Q304" i="8"/>
  <c r="Q358" i="8"/>
  <c r="Q347" i="8"/>
  <c r="Q322" i="8"/>
  <c r="Q318" i="8"/>
  <c r="Q314" i="8"/>
  <c r="Q374" i="8"/>
  <c r="Q317" i="8"/>
  <c r="Q310" i="8"/>
  <c r="Q302" i="8"/>
  <c r="Q279" i="8"/>
  <c r="Q271" i="8"/>
  <c r="Q259" i="8"/>
  <c r="Q343" i="8"/>
  <c r="Q330" i="8"/>
  <c r="Q326" i="8"/>
  <c r="Q305" i="8"/>
  <c r="Q294" i="8"/>
  <c r="Q282" i="8"/>
  <c r="Q274" i="8"/>
  <c r="Q266" i="8"/>
  <c r="Q262" i="8"/>
  <c r="Q355" i="8"/>
  <c r="Q325" i="8"/>
  <c r="Q308" i="8"/>
  <c r="Q297" i="8"/>
  <c r="Q288" i="8"/>
  <c r="Q287" i="8"/>
  <c r="Q285" i="8"/>
  <c r="Q277" i="8"/>
  <c r="Q269" i="8"/>
  <c r="Q300" i="8"/>
  <c r="Q295" i="8"/>
  <c r="Q280" i="8"/>
  <c r="Q296" i="8"/>
  <c r="Q283" i="8"/>
  <c r="Q328" i="8"/>
  <c r="Q286" i="8"/>
  <c r="Q278" i="8"/>
  <c r="Q263" i="8"/>
  <c r="Q261" i="8"/>
  <c r="Q250" i="8"/>
  <c r="Q242" i="8"/>
  <c r="Q238" i="8"/>
  <c r="Q230" i="8"/>
  <c r="Q281" i="8"/>
  <c r="Q270" i="8"/>
  <c r="Q258" i="8"/>
  <c r="Q253" i="8"/>
  <c r="Q245" i="8"/>
  <c r="Q233" i="8"/>
  <c r="Q225" i="8"/>
  <c r="Q217" i="8"/>
  <c r="Q292" i="8"/>
  <c r="Q284" i="8"/>
  <c r="Q273" i="8"/>
  <c r="Q320" i="8"/>
  <c r="Q289" i="8"/>
  <c r="Q276" i="8"/>
  <c r="Q267" i="8"/>
  <c r="Q265" i="8"/>
  <c r="Q264" i="8"/>
  <c r="Q251" i="8"/>
  <c r="Q243" i="8"/>
  <c r="Q231" i="8"/>
  <c r="Q257" i="8"/>
  <c r="Q252" i="8"/>
  <c r="Q241" i="8"/>
  <c r="Q227" i="8"/>
  <c r="Q222" i="8"/>
  <c r="Q260" i="8"/>
  <c r="Q255" i="8"/>
  <c r="Q272" i="8"/>
  <c r="Q247" i="8"/>
  <c r="Q228" i="8"/>
  <c r="Q221" i="8"/>
  <c r="Q256" i="8"/>
  <c r="Q275" i="8"/>
  <c r="Q248" i="8"/>
  <c r="Q237" i="8"/>
  <c r="Q220" i="8"/>
  <c r="Q206" i="8"/>
  <c r="Q198" i="8"/>
  <c r="Q254" i="8"/>
  <c r="Q240" i="8"/>
  <c r="Q239" i="8"/>
  <c r="Q229" i="8"/>
  <c r="Q223" i="8"/>
  <c r="Q209" i="8"/>
  <c r="Q201" i="8"/>
  <c r="Q193" i="8"/>
  <c r="Q187" i="8"/>
  <c r="Q268" i="8"/>
  <c r="Q246" i="8"/>
  <c r="Q232" i="8"/>
  <c r="Q226" i="8"/>
  <c r="Q224" i="8"/>
  <c r="Q216" i="8"/>
  <c r="Q212" i="8"/>
  <c r="Q204" i="8"/>
  <c r="Q196" i="8"/>
  <c r="Q235" i="8"/>
  <c r="Q215" i="8"/>
  <c r="Q210" i="8"/>
  <c r="Q199" i="8"/>
  <c r="Q181" i="8"/>
  <c r="Q173" i="8"/>
  <c r="Q165" i="8"/>
  <c r="Q161" i="8"/>
  <c r="Q153" i="8"/>
  <c r="Q213" i="8"/>
  <c r="Q202" i="8"/>
  <c r="Q184" i="8"/>
  <c r="Q176" i="8"/>
  <c r="Q168" i="8"/>
  <c r="Q219" i="8"/>
  <c r="Q205" i="8"/>
  <c r="Q194" i="8"/>
  <c r="Q188" i="8"/>
  <c r="Q186" i="8"/>
  <c r="Q179" i="8"/>
  <c r="Q171" i="8"/>
  <c r="Q159" i="8"/>
  <c r="Q236" i="8"/>
  <c r="Q218" i="8"/>
  <c r="Q208" i="8"/>
  <c r="Q197" i="8"/>
  <c r="Q182" i="8"/>
  <c r="Q174" i="8"/>
  <c r="Q166" i="8"/>
  <c r="Q162" i="8"/>
  <c r="Q154" i="8"/>
  <c r="Q146" i="8"/>
  <c r="Q134" i="8"/>
  <c r="Q126" i="8"/>
  <c r="Q118" i="8"/>
  <c r="Q211" i="8"/>
  <c r="Q200" i="8"/>
  <c r="Q185" i="8"/>
  <c r="Q177" i="8"/>
  <c r="Q169" i="8"/>
  <c r="Q157" i="8"/>
  <c r="Q149" i="8"/>
  <c r="Q141" i="8"/>
  <c r="Q137" i="8"/>
  <c r="Q129" i="8"/>
  <c r="Q121" i="8"/>
  <c r="Q234" i="8"/>
  <c r="Q203" i="8"/>
  <c r="Q180" i="8"/>
  <c r="Q172" i="8"/>
  <c r="Q164" i="8"/>
  <c r="Q160" i="8"/>
  <c r="Q152" i="8"/>
  <c r="Q144" i="8"/>
  <c r="Q249" i="8"/>
  <c r="Q214" i="8"/>
  <c r="Q195" i="8"/>
  <c r="Q191" i="8"/>
  <c r="Q183" i="8"/>
  <c r="Q175" i="8"/>
  <c r="Q167" i="8"/>
  <c r="Q163" i="8"/>
  <c r="Q155" i="8"/>
  <c r="Q147" i="8"/>
  <c r="Q139" i="8"/>
  <c r="Q135" i="8"/>
  <c r="Q127" i="8"/>
  <c r="Q119" i="8"/>
  <c r="Q244" i="8"/>
  <c r="Q207" i="8"/>
  <c r="Q123" i="8"/>
  <c r="Q116" i="8"/>
  <c r="Q112" i="8"/>
  <c r="Q178" i="8"/>
  <c r="Q190" i="8"/>
  <c r="Q189" i="8"/>
  <c r="Q156" i="8"/>
  <c r="Q148" i="8"/>
  <c r="Q170" i="8"/>
  <c r="Q150" i="8"/>
  <c r="Q138" i="8"/>
  <c r="Q136" i="8"/>
  <c r="Q122" i="8"/>
  <c r="Q120" i="8"/>
  <c r="Q105" i="8"/>
  <c r="Q97" i="8"/>
  <c r="Q89" i="8"/>
  <c r="Q85" i="8"/>
  <c r="Q77" i="8"/>
  <c r="Q192" i="8"/>
  <c r="Q130" i="8"/>
  <c r="Q128" i="8"/>
  <c r="Q115" i="8"/>
  <c r="Q109" i="8"/>
  <c r="Q101" i="8"/>
  <c r="Q93" i="8"/>
  <c r="Q81" i="8"/>
  <c r="Q158" i="8"/>
  <c r="Q142" i="8"/>
  <c r="Q140" i="8"/>
  <c r="Q125" i="8"/>
  <c r="Q124" i="8"/>
  <c r="Q96" i="8"/>
  <c r="Q95" i="8"/>
  <c r="Q94" i="8"/>
  <c r="Q113" i="8"/>
  <c r="Q100" i="8"/>
  <c r="Q99" i="8"/>
  <c r="Q98" i="8"/>
  <c r="Q66" i="8"/>
  <c r="Q62" i="8"/>
  <c r="Q54" i="8"/>
  <c r="Q104" i="8"/>
  <c r="Q103" i="8"/>
  <c r="Q102" i="8"/>
  <c r="Q76" i="8"/>
  <c r="Q75" i="8"/>
  <c r="Q74" i="8"/>
  <c r="Q69" i="8"/>
  <c r="Q151" i="8"/>
  <c r="Q133" i="8"/>
  <c r="Q132" i="8"/>
  <c r="Q108" i="8"/>
  <c r="Q107" i="8"/>
  <c r="Q106" i="8"/>
  <c r="Q80" i="8"/>
  <c r="Q79" i="8"/>
  <c r="Q78" i="8"/>
  <c r="Q72" i="8"/>
  <c r="Q64" i="8"/>
  <c r="Q60" i="8"/>
  <c r="Q52" i="8"/>
  <c r="Q44" i="8"/>
  <c r="Q32" i="8"/>
  <c r="Q24" i="8"/>
  <c r="Q16" i="8"/>
  <c r="Q14" i="8"/>
  <c r="Q82" i="8"/>
  <c r="Q145" i="8"/>
  <c r="Q143" i="8"/>
  <c r="Q110" i="8"/>
  <c r="Q84" i="8"/>
  <c r="Q83" i="8"/>
  <c r="Q131" i="8"/>
  <c r="Q111" i="8"/>
  <c r="Q88" i="8"/>
  <c r="Q87" i="8"/>
  <c r="Q86" i="8"/>
  <c r="Q70" i="8"/>
  <c r="Q58" i="8"/>
  <c r="Q50" i="8"/>
  <c r="Q117" i="8"/>
  <c r="Q114" i="8"/>
  <c r="Q73" i="8"/>
  <c r="Q65" i="8"/>
  <c r="Q61" i="8"/>
  <c r="Q92" i="8"/>
  <c r="Q91" i="8"/>
  <c r="Q90" i="8"/>
  <c r="Q68" i="8"/>
  <c r="Q56" i="8"/>
  <c r="Q48" i="8"/>
  <c r="Q40" i="8"/>
  <c r="Q36" i="8"/>
  <c r="Q28" i="8"/>
  <c r="Q20" i="8"/>
  <c r="Q71" i="8"/>
  <c r="Q21" i="8"/>
  <c r="T16" i="8"/>
  <c r="Q37" i="8"/>
  <c r="Q47" i="8"/>
  <c r="K496" i="8"/>
  <c r="K489" i="8"/>
  <c r="K499" i="8"/>
  <c r="K491" i="8"/>
  <c r="K487" i="8"/>
  <c r="K502" i="8"/>
  <c r="K494" i="8"/>
  <c r="K482" i="8"/>
  <c r="K497" i="8"/>
  <c r="K485" i="8"/>
  <c r="K477" i="8"/>
  <c r="K500" i="8"/>
  <c r="K492" i="8"/>
  <c r="K488" i="8"/>
  <c r="K480" i="8"/>
  <c r="K495" i="8"/>
  <c r="K483" i="8"/>
  <c r="K498" i="8"/>
  <c r="K490" i="8"/>
  <c r="K486" i="8"/>
  <c r="K478" i="8"/>
  <c r="K493" i="8"/>
  <c r="K481" i="8"/>
  <c r="K479" i="8"/>
  <c r="K473" i="8"/>
  <c r="K472" i="8"/>
  <c r="K471" i="8"/>
  <c r="K501" i="8"/>
  <c r="K464" i="8"/>
  <c r="K459" i="8"/>
  <c r="K451" i="8"/>
  <c r="K466" i="8"/>
  <c r="K462" i="8"/>
  <c r="K454" i="8"/>
  <c r="K469" i="8"/>
  <c r="K457" i="8"/>
  <c r="K453" i="8"/>
  <c r="K443" i="8"/>
  <c r="K431" i="8"/>
  <c r="K474" i="8"/>
  <c r="K467" i="8"/>
  <c r="K456" i="8"/>
  <c r="K446" i="8"/>
  <c r="K439" i="8"/>
  <c r="K434" i="8"/>
  <c r="K475" i="8"/>
  <c r="K470" i="8"/>
  <c r="K460" i="8"/>
  <c r="K444" i="8"/>
  <c r="K484" i="8"/>
  <c r="K465" i="8"/>
  <c r="K461" i="8"/>
  <c r="K458" i="8"/>
  <c r="K455" i="8"/>
  <c r="K452" i="8"/>
  <c r="K440" i="8"/>
  <c r="K438" i="8"/>
  <c r="K426" i="8"/>
  <c r="K449" i="8"/>
  <c r="K441" i="8"/>
  <c r="K429" i="8"/>
  <c r="K421" i="8"/>
  <c r="K450" i="8"/>
  <c r="K447" i="8"/>
  <c r="K424" i="8"/>
  <c r="K432" i="8"/>
  <c r="K425" i="8"/>
  <c r="K414" i="8"/>
  <c r="K437" i="8"/>
  <c r="K436" i="8"/>
  <c r="K428" i="8"/>
  <c r="K416" i="8"/>
  <c r="K410" i="8"/>
  <c r="K476" i="8"/>
  <c r="K435" i="8"/>
  <c r="K419" i="8"/>
  <c r="K413" i="8"/>
  <c r="K468" i="8"/>
  <c r="K408" i="8"/>
  <c r="K400" i="8"/>
  <c r="K433" i="8"/>
  <c r="K422" i="8"/>
  <c r="K417" i="8"/>
  <c r="K411" i="8"/>
  <c r="K403" i="8"/>
  <c r="K427" i="8"/>
  <c r="K423" i="8"/>
  <c r="K420" i="8"/>
  <c r="K406" i="8"/>
  <c r="K415" i="8"/>
  <c r="K412" i="8"/>
  <c r="K401" i="8"/>
  <c r="K397" i="8"/>
  <c r="K385" i="8"/>
  <c r="K445" i="8"/>
  <c r="K404" i="8"/>
  <c r="K392" i="8"/>
  <c r="K388" i="8"/>
  <c r="K380" i="8"/>
  <c r="K407" i="8"/>
  <c r="K395" i="8"/>
  <c r="K383" i="8"/>
  <c r="K399" i="8"/>
  <c r="K390" i="8"/>
  <c r="K386" i="8"/>
  <c r="K378" i="8"/>
  <c r="K370" i="8"/>
  <c r="K463" i="8"/>
  <c r="K402" i="8"/>
  <c r="K398" i="8"/>
  <c r="K393" i="8"/>
  <c r="K381" i="8"/>
  <c r="K373" i="8"/>
  <c r="K365" i="8"/>
  <c r="K418" i="8"/>
  <c r="K405" i="8"/>
  <c r="K396" i="8"/>
  <c r="K389" i="8"/>
  <c r="K384" i="8"/>
  <c r="K448" i="8"/>
  <c r="K442" i="8"/>
  <c r="K430" i="8"/>
  <c r="K391" i="8"/>
  <c r="K387" i="8"/>
  <c r="K379" i="8"/>
  <c r="K371" i="8"/>
  <c r="K364" i="8"/>
  <c r="K377" i="8"/>
  <c r="K376" i="8"/>
  <c r="K360" i="8"/>
  <c r="K352" i="8"/>
  <c r="K344" i="8"/>
  <c r="K332" i="8"/>
  <c r="K368" i="8"/>
  <c r="K362" i="8"/>
  <c r="K355" i="8"/>
  <c r="K347" i="8"/>
  <c r="K335" i="8"/>
  <c r="K327" i="8"/>
  <c r="K319" i="8"/>
  <c r="K409" i="8"/>
  <c r="K382" i="8"/>
  <c r="K374" i="8"/>
  <c r="K358" i="8"/>
  <c r="K350" i="8"/>
  <c r="K342" i="8"/>
  <c r="K338" i="8"/>
  <c r="K330" i="8"/>
  <c r="K322" i="8"/>
  <c r="K357" i="8"/>
  <c r="K346" i="8"/>
  <c r="K333" i="8"/>
  <c r="K317" i="8"/>
  <c r="K311" i="8"/>
  <c r="K304" i="8"/>
  <c r="K296" i="8"/>
  <c r="K289" i="8"/>
  <c r="K349" i="8"/>
  <c r="K336" i="8"/>
  <c r="K320" i="8"/>
  <c r="K318" i="8"/>
  <c r="K316" i="8"/>
  <c r="K315" i="8"/>
  <c r="K307" i="8"/>
  <c r="K299" i="8"/>
  <c r="K394" i="8"/>
  <c r="K341" i="8"/>
  <c r="K361" i="8"/>
  <c r="K353" i="8"/>
  <c r="K339" i="8"/>
  <c r="K328" i="8"/>
  <c r="K326" i="8"/>
  <c r="K324" i="8"/>
  <c r="K305" i="8"/>
  <c r="K297" i="8"/>
  <c r="K354" i="8"/>
  <c r="K343" i="8"/>
  <c r="K325" i="8"/>
  <c r="K321" i="8"/>
  <c r="K302" i="8"/>
  <c r="K356" i="8"/>
  <c r="K345" i="8"/>
  <c r="K372" i="8"/>
  <c r="K300" i="8"/>
  <c r="K375" i="8"/>
  <c r="K366" i="8"/>
  <c r="K351" i="8"/>
  <c r="K369" i="8"/>
  <c r="K340" i="8"/>
  <c r="K337" i="8"/>
  <c r="K334" i="8"/>
  <c r="K323" i="8"/>
  <c r="K306" i="8"/>
  <c r="K295" i="8"/>
  <c r="K285" i="8"/>
  <c r="K277" i="8"/>
  <c r="K269" i="8"/>
  <c r="K331" i="8"/>
  <c r="K309" i="8"/>
  <c r="K298" i="8"/>
  <c r="K292" i="8"/>
  <c r="K291" i="8"/>
  <c r="K280" i="8"/>
  <c r="K272" i="8"/>
  <c r="K260" i="8"/>
  <c r="K363" i="8"/>
  <c r="K359" i="8"/>
  <c r="K348" i="8"/>
  <c r="K314" i="8"/>
  <c r="K313" i="8"/>
  <c r="K301" i="8"/>
  <c r="K290" i="8"/>
  <c r="K283" i="8"/>
  <c r="K275" i="8"/>
  <c r="K329" i="8"/>
  <c r="K310" i="8"/>
  <c r="K294" i="8"/>
  <c r="K284" i="8"/>
  <c r="K273" i="8"/>
  <c r="K262" i="8"/>
  <c r="K312" i="8"/>
  <c r="K367" i="8"/>
  <c r="K308" i="8"/>
  <c r="K287" i="8"/>
  <c r="K279" i="8"/>
  <c r="K303" i="8"/>
  <c r="K282" i="8"/>
  <c r="K271" i="8"/>
  <c r="K268" i="8"/>
  <c r="K266" i="8"/>
  <c r="K265" i="8"/>
  <c r="K256" i="8"/>
  <c r="K248" i="8"/>
  <c r="K240" i="8"/>
  <c r="K236" i="8"/>
  <c r="K228" i="8"/>
  <c r="K274" i="8"/>
  <c r="K251" i="8"/>
  <c r="K243" i="8"/>
  <c r="K231" i="8"/>
  <c r="K223" i="8"/>
  <c r="K286" i="8"/>
  <c r="K278" i="8"/>
  <c r="K257" i="8"/>
  <c r="K249" i="8"/>
  <c r="K241" i="8"/>
  <c r="K237" i="8"/>
  <c r="K229" i="8"/>
  <c r="K293" i="8"/>
  <c r="K276" i="8"/>
  <c r="K263" i="8"/>
  <c r="K259" i="8"/>
  <c r="K245" i="8"/>
  <c r="K288" i="8"/>
  <c r="K258" i="8"/>
  <c r="K254" i="8"/>
  <c r="K246" i="8"/>
  <c r="K235" i="8"/>
  <c r="K226" i="8"/>
  <c r="K224" i="8"/>
  <c r="K220" i="8"/>
  <c r="K264" i="8"/>
  <c r="K252" i="8"/>
  <c r="K281" i="8"/>
  <c r="K261" i="8"/>
  <c r="K255" i="8"/>
  <c r="K244" i="8"/>
  <c r="K230" i="8"/>
  <c r="K219" i="8"/>
  <c r="K216" i="8"/>
  <c r="K212" i="8"/>
  <c r="K204" i="8"/>
  <c r="K196" i="8"/>
  <c r="K270" i="8"/>
  <c r="K247" i="8"/>
  <c r="K233" i="8"/>
  <c r="K222" i="8"/>
  <c r="K207" i="8"/>
  <c r="K199" i="8"/>
  <c r="K191" i="8"/>
  <c r="K267" i="8"/>
  <c r="K250" i="8"/>
  <c r="K239" i="8"/>
  <c r="K218" i="8"/>
  <c r="K210" i="8"/>
  <c r="K202" i="8"/>
  <c r="K194" i="8"/>
  <c r="K188" i="8"/>
  <c r="K253" i="8"/>
  <c r="K232" i="8"/>
  <c r="K203" i="8"/>
  <c r="K179" i="8"/>
  <c r="K171" i="8"/>
  <c r="K164" i="8"/>
  <c r="K159" i="8"/>
  <c r="K151" i="8"/>
  <c r="K227" i="8"/>
  <c r="K214" i="8"/>
  <c r="K206" i="8"/>
  <c r="K195" i="8"/>
  <c r="K182" i="8"/>
  <c r="K174" i="8"/>
  <c r="K166" i="8"/>
  <c r="K242" i="8"/>
  <c r="K209" i="8"/>
  <c r="K198" i="8"/>
  <c r="K189" i="8"/>
  <c r="K185" i="8"/>
  <c r="K177" i="8"/>
  <c r="K169" i="8"/>
  <c r="K238" i="8"/>
  <c r="K201" i="8"/>
  <c r="K192" i="8"/>
  <c r="K180" i="8"/>
  <c r="K172" i="8"/>
  <c r="K160" i="8"/>
  <c r="K152" i="8"/>
  <c r="K144" i="8"/>
  <c r="K132" i="8"/>
  <c r="K124" i="8"/>
  <c r="K213" i="8"/>
  <c r="K193" i="8"/>
  <c r="K190" i="8"/>
  <c r="K183" i="8"/>
  <c r="K175" i="8"/>
  <c r="K167" i="8"/>
  <c r="K163" i="8"/>
  <c r="K155" i="8"/>
  <c r="K147" i="8"/>
  <c r="K135" i="8"/>
  <c r="K127" i="8"/>
  <c r="K119" i="8"/>
  <c r="K225" i="8"/>
  <c r="K215" i="8"/>
  <c r="K205" i="8"/>
  <c r="K178" i="8"/>
  <c r="K170" i="8"/>
  <c r="K158" i="8"/>
  <c r="K150" i="8"/>
  <c r="K142" i="8"/>
  <c r="K234" i="8"/>
  <c r="K221" i="8"/>
  <c r="K208" i="8"/>
  <c r="K197" i="8"/>
  <c r="K186" i="8"/>
  <c r="K181" i="8"/>
  <c r="K173" i="8"/>
  <c r="K165" i="8"/>
  <c r="K161" i="8"/>
  <c r="K153" i="8"/>
  <c r="K145" i="8"/>
  <c r="K133" i="8"/>
  <c r="K125" i="8"/>
  <c r="K117" i="8"/>
  <c r="K217" i="8"/>
  <c r="K211" i="8"/>
  <c r="K200" i="8"/>
  <c r="K136" i="8"/>
  <c r="K122" i="8"/>
  <c r="K168" i="8"/>
  <c r="K154" i="8"/>
  <c r="K143" i="8"/>
  <c r="K140" i="8"/>
  <c r="K184" i="8"/>
  <c r="K137" i="8"/>
  <c r="K130" i="8"/>
  <c r="K123" i="8"/>
  <c r="K121" i="8"/>
  <c r="K111" i="8"/>
  <c r="K103" i="8"/>
  <c r="K95" i="8"/>
  <c r="K83" i="8"/>
  <c r="K75" i="8"/>
  <c r="K156" i="8"/>
  <c r="K148" i="8"/>
  <c r="K139" i="8"/>
  <c r="K187" i="8"/>
  <c r="K162" i="8"/>
  <c r="K146" i="8"/>
  <c r="K138" i="8"/>
  <c r="K131" i="8"/>
  <c r="K129" i="8"/>
  <c r="K107" i="8"/>
  <c r="K99" i="8"/>
  <c r="K91" i="8"/>
  <c r="K87" i="8"/>
  <c r="K79" i="8"/>
  <c r="K149" i="8"/>
  <c r="K128" i="8"/>
  <c r="K114" i="8"/>
  <c r="K110" i="8"/>
  <c r="K109" i="8"/>
  <c r="K108" i="8"/>
  <c r="K82" i="8"/>
  <c r="K81" i="8"/>
  <c r="K80" i="8"/>
  <c r="K69" i="8"/>
  <c r="K176" i="8"/>
  <c r="K86" i="8"/>
  <c r="K85" i="8"/>
  <c r="K84" i="8"/>
  <c r="K72" i="8"/>
  <c r="K157" i="8"/>
  <c r="K126" i="8"/>
  <c r="K88" i="8"/>
  <c r="K67" i="8"/>
  <c r="K112" i="8"/>
  <c r="K89" i="8"/>
  <c r="K70" i="8"/>
  <c r="K93" i="8"/>
  <c r="K115" i="8"/>
  <c r="K94" i="8"/>
  <c r="K92" i="8"/>
  <c r="K134" i="8"/>
  <c r="K120" i="8"/>
  <c r="K113" i="8"/>
  <c r="K98" i="8"/>
  <c r="K97" i="8"/>
  <c r="K96" i="8"/>
  <c r="K90" i="8"/>
  <c r="K68" i="8"/>
  <c r="K141" i="8"/>
  <c r="K116" i="8"/>
  <c r="K102" i="8"/>
  <c r="K101" i="8"/>
  <c r="K100" i="8"/>
  <c r="K71" i="8"/>
  <c r="K64" i="8"/>
  <c r="K118" i="8"/>
  <c r="K106" i="8"/>
  <c r="K105" i="8"/>
  <c r="K104" i="8"/>
  <c r="K78" i="8"/>
  <c r="K77" i="8"/>
  <c r="K76" i="8"/>
  <c r="K74" i="8"/>
  <c r="K66" i="8"/>
  <c r="K39" i="8"/>
  <c r="K18" i="8"/>
  <c r="D15" i="8"/>
  <c r="K17" i="8"/>
  <c r="Q35" i="8"/>
  <c r="Q59" i="8"/>
  <c r="K65" i="8"/>
  <c r="M502" i="8"/>
  <c r="M494" i="8"/>
  <c r="M497" i="8"/>
  <c r="M485" i="8"/>
  <c r="M500" i="8"/>
  <c r="M492" i="8"/>
  <c r="M488" i="8"/>
  <c r="M480" i="8"/>
  <c r="M495" i="8"/>
  <c r="M483" i="8"/>
  <c r="M475" i="8"/>
  <c r="M498" i="8"/>
  <c r="M490" i="8"/>
  <c r="M486" i="8"/>
  <c r="M478" i="8"/>
  <c r="M501" i="8"/>
  <c r="M493" i="8"/>
  <c r="M481" i="8"/>
  <c r="M496" i="8"/>
  <c r="M484" i="8"/>
  <c r="M476" i="8"/>
  <c r="M499" i="8"/>
  <c r="M482" i="8"/>
  <c r="M471" i="8"/>
  <c r="M487" i="8"/>
  <c r="M477" i="8"/>
  <c r="M469" i="8"/>
  <c r="M457" i="8"/>
  <c r="M449" i="8"/>
  <c r="M491" i="8"/>
  <c r="M489" i="8"/>
  <c r="M460" i="8"/>
  <c r="M452" i="8"/>
  <c r="M479" i="8"/>
  <c r="M467" i="8"/>
  <c r="M463" i="8"/>
  <c r="M455" i="8"/>
  <c r="M474" i="8"/>
  <c r="M464" i="8"/>
  <c r="M459" i="8"/>
  <c r="M441" i="8"/>
  <c r="M439" i="8"/>
  <c r="M437" i="8"/>
  <c r="M470" i="8"/>
  <c r="M462" i="8"/>
  <c r="M451" i="8"/>
  <c r="M444" i="8"/>
  <c r="M468" i="8"/>
  <c r="M465" i="8"/>
  <c r="M442" i="8"/>
  <c r="M438" i="8"/>
  <c r="M473" i="8"/>
  <c r="M456" i="8"/>
  <c r="M454" i="8"/>
  <c r="M453" i="8"/>
  <c r="M450" i="8"/>
  <c r="M431" i="8"/>
  <c r="M424" i="8"/>
  <c r="M447" i="8"/>
  <c r="M436" i="8"/>
  <c r="M427" i="8"/>
  <c r="M430" i="8"/>
  <c r="M422" i="8"/>
  <c r="M458" i="8"/>
  <c r="M461" i="8"/>
  <c r="M440" i="8"/>
  <c r="M419" i="8"/>
  <c r="M413" i="8"/>
  <c r="M435" i="8"/>
  <c r="M434" i="8"/>
  <c r="M408" i="8"/>
  <c r="M472" i="8"/>
  <c r="M433" i="8"/>
  <c r="M426" i="8"/>
  <c r="M417" i="8"/>
  <c r="M411" i="8"/>
  <c r="M429" i="8"/>
  <c r="M423" i="8"/>
  <c r="M421" i="8"/>
  <c r="M420" i="8"/>
  <c r="M406" i="8"/>
  <c r="M448" i="8"/>
  <c r="M445" i="8"/>
  <c r="M415" i="8"/>
  <c r="M409" i="8"/>
  <c r="M401" i="8"/>
  <c r="M418" i="8"/>
  <c r="M412" i="8"/>
  <c r="M404" i="8"/>
  <c r="M446" i="8"/>
  <c r="M432" i="8"/>
  <c r="M407" i="8"/>
  <c r="M395" i="8"/>
  <c r="M383" i="8"/>
  <c r="M399" i="8"/>
  <c r="M390" i="8"/>
  <c r="M386" i="8"/>
  <c r="M378" i="8"/>
  <c r="M410" i="8"/>
  <c r="M402" i="8"/>
  <c r="M393" i="8"/>
  <c r="M381" i="8"/>
  <c r="M443" i="8"/>
  <c r="M405" i="8"/>
  <c r="M398" i="8"/>
  <c r="M396" i="8"/>
  <c r="M384" i="8"/>
  <c r="M376" i="8"/>
  <c r="M368" i="8"/>
  <c r="M362" i="8"/>
  <c r="M391" i="8"/>
  <c r="M389" i="8"/>
  <c r="M387" i="8"/>
  <c r="M379" i="8"/>
  <c r="M371" i="8"/>
  <c r="M428" i="8"/>
  <c r="M400" i="8"/>
  <c r="M394" i="8"/>
  <c r="M382" i="8"/>
  <c r="M466" i="8"/>
  <c r="M425" i="8"/>
  <c r="M414" i="8"/>
  <c r="M403" i="8"/>
  <c r="M397" i="8"/>
  <c r="M385" i="8"/>
  <c r="M377" i="8"/>
  <c r="M369" i="8"/>
  <c r="M416" i="8"/>
  <c r="M380" i="8"/>
  <c r="M358" i="8"/>
  <c r="M350" i="8"/>
  <c r="M342" i="8"/>
  <c r="M338" i="8"/>
  <c r="M374" i="8"/>
  <c r="M365" i="8"/>
  <c r="M353" i="8"/>
  <c r="M345" i="8"/>
  <c r="M333" i="8"/>
  <c r="M325" i="8"/>
  <c r="M317" i="8"/>
  <c r="M313" i="8"/>
  <c r="M388" i="8"/>
  <c r="M366" i="8"/>
  <c r="M361" i="8"/>
  <c r="M356" i="8"/>
  <c r="M348" i="8"/>
  <c r="M340" i="8"/>
  <c r="M336" i="8"/>
  <c r="M328" i="8"/>
  <c r="M320" i="8"/>
  <c r="M375" i="8"/>
  <c r="M352" i="8"/>
  <c r="M341" i="8"/>
  <c r="M323" i="8"/>
  <c r="M321" i="8"/>
  <c r="M319" i="8"/>
  <c r="M302" i="8"/>
  <c r="M294" i="8"/>
  <c r="M355" i="8"/>
  <c r="M344" i="8"/>
  <c r="M326" i="8"/>
  <c r="M324" i="8"/>
  <c r="M322" i="8"/>
  <c r="M310" i="8"/>
  <c r="M305" i="8"/>
  <c r="M297" i="8"/>
  <c r="M372" i="8"/>
  <c r="M347" i="8"/>
  <c r="M392" i="8"/>
  <c r="M364" i="8"/>
  <c r="M363" i="8"/>
  <c r="M359" i="8"/>
  <c r="M337" i="8"/>
  <c r="M330" i="8"/>
  <c r="M303" i="8"/>
  <c r="M295" i="8"/>
  <c r="M370" i="8"/>
  <c r="M360" i="8"/>
  <c r="M349" i="8"/>
  <c r="M329" i="8"/>
  <c r="M308" i="8"/>
  <c r="M351" i="8"/>
  <c r="M306" i="8"/>
  <c r="M357" i="8"/>
  <c r="M346" i="8"/>
  <c r="M339" i="8"/>
  <c r="M334" i="8"/>
  <c r="M315" i="8"/>
  <c r="M335" i="8"/>
  <c r="M332" i="8"/>
  <c r="M331" i="8"/>
  <c r="M327" i="8"/>
  <c r="M301" i="8"/>
  <c r="M292" i="8"/>
  <c r="M291" i="8"/>
  <c r="M290" i="8"/>
  <c r="M283" i="8"/>
  <c r="M275" i="8"/>
  <c r="M267" i="8"/>
  <c r="M263" i="8"/>
  <c r="M367" i="8"/>
  <c r="M318" i="8"/>
  <c r="M314" i="8"/>
  <c r="M304" i="8"/>
  <c r="M293" i="8"/>
  <c r="M286" i="8"/>
  <c r="M278" i="8"/>
  <c r="M270" i="8"/>
  <c r="M258" i="8"/>
  <c r="M354" i="8"/>
  <c r="M343" i="8"/>
  <c r="M307" i="8"/>
  <c r="M296" i="8"/>
  <c r="M281" i="8"/>
  <c r="M273" i="8"/>
  <c r="M312" i="8"/>
  <c r="M279" i="8"/>
  <c r="M264" i="8"/>
  <c r="M300" i="8"/>
  <c r="M287" i="8"/>
  <c r="M282" i="8"/>
  <c r="M285" i="8"/>
  <c r="M373" i="8"/>
  <c r="M277" i="8"/>
  <c r="M254" i="8"/>
  <c r="M246" i="8"/>
  <c r="M234" i="8"/>
  <c r="M226" i="8"/>
  <c r="M316" i="8"/>
  <c r="M311" i="8"/>
  <c r="M280" i="8"/>
  <c r="M269" i="8"/>
  <c r="M257" i="8"/>
  <c r="M249" i="8"/>
  <c r="M241" i="8"/>
  <c r="M239" i="8"/>
  <c r="M237" i="8"/>
  <c r="M229" i="8"/>
  <c r="M221" i="8"/>
  <c r="M309" i="8"/>
  <c r="M298" i="8"/>
  <c r="M272" i="8"/>
  <c r="M261" i="8"/>
  <c r="M259" i="8"/>
  <c r="M299" i="8"/>
  <c r="M288" i="8"/>
  <c r="M284" i="8"/>
  <c r="M262" i="8"/>
  <c r="M260" i="8"/>
  <c r="M255" i="8"/>
  <c r="M247" i="8"/>
  <c r="M235" i="8"/>
  <c r="M227" i="8"/>
  <c r="M289" i="8"/>
  <c r="M271" i="8"/>
  <c r="M251" i="8"/>
  <c r="M232" i="8"/>
  <c r="M224" i="8"/>
  <c r="M220" i="8"/>
  <c r="M274" i="8"/>
  <c r="M252" i="8"/>
  <c r="M230" i="8"/>
  <c r="M219" i="8"/>
  <c r="M216" i="8"/>
  <c r="M265" i="8"/>
  <c r="M250" i="8"/>
  <c r="M236" i="8"/>
  <c r="M210" i="8"/>
  <c r="M202" i="8"/>
  <c r="M194" i="8"/>
  <c r="M266" i="8"/>
  <c r="M253" i="8"/>
  <c r="M242" i="8"/>
  <c r="M228" i="8"/>
  <c r="M218" i="8"/>
  <c r="M213" i="8"/>
  <c r="M205" i="8"/>
  <c r="M197" i="8"/>
  <c r="M256" i="8"/>
  <c r="M245" i="8"/>
  <c r="M231" i="8"/>
  <c r="M208" i="8"/>
  <c r="M200" i="8"/>
  <c r="M192" i="8"/>
  <c r="M186" i="8"/>
  <c r="M248" i="8"/>
  <c r="M244" i="8"/>
  <c r="M240" i="8"/>
  <c r="M223" i="8"/>
  <c r="M214" i="8"/>
  <c r="M209" i="8"/>
  <c r="M198" i="8"/>
  <c r="M185" i="8"/>
  <c r="M177" i="8"/>
  <c r="M169" i="8"/>
  <c r="M157" i="8"/>
  <c r="M149" i="8"/>
  <c r="M212" i="8"/>
  <c r="M201" i="8"/>
  <c r="M189" i="8"/>
  <c r="M180" i="8"/>
  <c r="M172" i="8"/>
  <c r="M268" i="8"/>
  <c r="M238" i="8"/>
  <c r="M204" i="8"/>
  <c r="M193" i="8"/>
  <c r="M191" i="8"/>
  <c r="M190" i="8"/>
  <c r="M183" i="8"/>
  <c r="M175" i="8"/>
  <c r="M167" i="8"/>
  <c r="M163" i="8"/>
  <c r="M233" i="8"/>
  <c r="M215" i="8"/>
  <c r="M207" i="8"/>
  <c r="M196" i="8"/>
  <c r="M178" i="8"/>
  <c r="M170" i="8"/>
  <c r="M158" i="8"/>
  <c r="M150" i="8"/>
  <c r="M142" i="8"/>
  <c r="M138" i="8"/>
  <c r="M130" i="8"/>
  <c r="M122" i="8"/>
  <c r="M276" i="8"/>
  <c r="M225" i="8"/>
  <c r="M199" i="8"/>
  <c r="M181" i="8"/>
  <c r="M173" i="8"/>
  <c r="M165" i="8"/>
  <c r="M161" i="8"/>
  <c r="M153" i="8"/>
  <c r="M145" i="8"/>
  <c r="M133" i="8"/>
  <c r="M125" i="8"/>
  <c r="M243" i="8"/>
  <c r="M217" i="8"/>
  <c r="M211" i="8"/>
  <c r="M187" i="8"/>
  <c r="M184" i="8"/>
  <c r="M176" i="8"/>
  <c r="M168" i="8"/>
  <c r="M156" i="8"/>
  <c r="M148" i="8"/>
  <c r="M203" i="8"/>
  <c r="M188" i="8"/>
  <c r="M179" i="8"/>
  <c r="M171" i="8"/>
  <c r="M159" i="8"/>
  <c r="M151" i="8"/>
  <c r="M143" i="8"/>
  <c r="M131" i="8"/>
  <c r="M123" i="8"/>
  <c r="M222" i="8"/>
  <c r="M206" i="8"/>
  <c r="M195" i="8"/>
  <c r="M144" i="8"/>
  <c r="M128" i="8"/>
  <c r="M182" i="8"/>
  <c r="M154" i="8"/>
  <c r="M137" i="8"/>
  <c r="M135" i="8"/>
  <c r="M174" i="8"/>
  <c r="M155" i="8"/>
  <c r="M139" i="8"/>
  <c r="M134" i="8"/>
  <c r="M132" i="8"/>
  <c r="M118" i="8"/>
  <c r="M115" i="8"/>
  <c r="M109" i="8"/>
  <c r="M101" i="8"/>
  <c r="M93" i="8"/>
  <c r="M81" i="8"/>
  <c r="M166" i="8"/>
  <c r="M162" i="8"/>
  <c r="M141" i="8"/>
  <c r="M164" i="8"/>
  <c r="M152" i="8"/>
  <c r="M126" i="8"/>
  <c r="M124" i="8"/>
  <c r="M112" i="8"/>
  <c r="M105" i="8"/>
  <c r="M97" i="8"/>
  <c r="M85" i="8"/>
  <c r="M77" i="8"/>
  <c r="M88" i="8"/>
  <c r="M87" i="8"/>
  <c r="M86" i="8"/>
  <c r="M67" i="8"/>
  <c r="M146" i="8"/>
  <c r="M136" i="8"/>
  <c r="M127" i="8"/>
  <c r="M70" i="8"/>
  <c r="M92" i="8"/>
  <c r="M91" i="8"/>
  <c r="M89" i="8"/>
  <c r="M73" i="8"/>
  <c r="M65" i="8"/>
  <c r="M140" i="8"/>
  <c r="M96" i="8"/>
  <c r="M95" i="8"/>
  <c r="M94" i="8"/>
  <c r="M90" i="8"/>
  <c r="M68" i="8"/>
  <c r="M40" i="8"/>
  <c r="M121" i="8"/>
  <c r="M120" i="8"/>
  <c r="M116" i="8"/>
  <c r="M113" i="8"/>
  <c r="M100" i="8"/>
  <c r="M99" i="8"/>
  <c r="M98" i="8"/>
  <c r="M104" i="8"/>
  <c r="M103" i="8"/>
  <c r="M102" i="8"/>
  <c r="M76" i="8"/>
  <c r="M75" i="8"/>
  <c r="M74" i="8"/>
  <c r="M66" i="8"/>
  <c r="M64" i="8"/>
  <c r="M160" i="8"/>
  <c r="M147" i="8"/>
  <c r="M119" i="8"/>
  <c r="M108" i="8"/>
  <c r="M107" i="8"/>
  <c r="M106" i="8"/>
  <c r="M80" i="8"/>
  <c r="M79" i="8"/>
  <c r="M78" i="8"/>
  <c r="M69" i="8"/>
  <c r="M129" i="8"/>
  <c r="M117" i="8"/>
  <c r="M114" i="8"/>
  <c r="M111" i="8"/>
  <c r="M110" i="8"/>
  <c r="M84" i="8"/>
  <c r="M83" i="8"/>
  <c r="M82" i="8"/>
  <c r="M72" i="8"/>
  <c r="K14" i="8"/>
  <c r="L16" i="8"/>
  <c r="L17" i="8" s="1"/>
  <c r="L18" i="8" s="1"/>
  <c r="L19" i="8" s="1"/>
  <c r="L20" i="8" s="1"/>
  <c r="L21" i="8" s="1"/>
  <c r="Q29" i="8"/>
  <c r="Q30" i="8"/>
  <c r="Q31" i="8"/>
  <c r="Q49" i="8"/>
  <c r="Q53" i="8"/>
  <c r="N68" i="8"/>
  <c r="N69" i="8" s="1"/>
  <c r="O67" i="8"/>
  <c r="Q23" i="8"/>
  <c r="I24" i="8"/>
  <c r="I16" i="8"/>
  <c r="I28" i="8"/>
  <c r="I20" i="8"/>
  <c r="I14" i="8"/>
  <c r="K16" i="8"/>
  <c r="Q33" i="8"/>
  <c r="Q34" i="8"/>
  <c r="M42" i="8"/>
  <c r="Q25" i="8"/>
  <c r="Q26" i="8"/>
  <c r="Q27" i="8"/>
  <c r="M39" i="8"/>
  <c r="Q45" i="8"/>
  <c r="Q46" i="8"/>
  <c r="E18" i="8"/>
  <c r="Q22" i="8"/>
  <c r="Q41" i="8"/>
  <c r="Q42" i="8"/>
  <c r="Q43" i="8"/>
  <c r="Q57" i="8"/>
  <c r="Q63" i="8"/>
  <c r="I27" i="8"/>
  <c r="Q39" i="8"/>
  <c r="Q51" i="8"/>
  <c r="K73" i="8"/>
  <c r="D499" i="8"/>
  <c r="D491" i="8"/>
  <c r="D487" i="8"/>
  <c r="D502" i="8"/>
  <c r="D494" i="8"/>
  <c r="D497" i="8"/>
  <c r="D485" i="8"/>
  <c r="D500" i="8"/>
  <c r="D492" i="8"/>
  <c r="D488" i="8"/>
  <c r="D480" i="8"/>
  <c r="D472" i="8"/>
  <c r="D495" i="8"/>
  <c r="D483" i="8"/>
  <c r="D498" i="8"/>
  <c r="D490" i="8"/>
  <c r="D486" i="8"/>
  <c r="D501" i="8"/>
  <c r="D493" i="8"/>
  <c r="D489" i="8"/>
  <c r="D481" i="8"/>
  <c r="D473" i="8"/>
  <c r="D476" i="8"/>
  <c r="D475" i="8"/>
  <c r="D474" i="8"/>
  <c r="D496" i="8"/>
  <c r="D484" i="8"/>
  <c r="D482" i="8"/>
  <c r="D479" i="8"/>
  <c r="D466" i="8"/>
  <c r="D462" i="8"/>
  <c r="D454" i="8"/>
  <c r="D469" i="8"/>
  <c r="D457" i="8"/>
  <c r="D449" i="8"/>
  <c r="D460" i="8"/>
  <c r="D452" i="8"/>
  <c r="D463" i="8"/>
  <c r="D446" i="8"/>
  <c r="D434" i="8"/>
  <c r="D477" i="8"/>
  <c r="D468" i="8"/>
  <c r="D465" i="8"/>
  <c r="D455" i="8"/>
  <c r="D441" i="8"/>
  <c r="D437" i="8"/>
  <c r="D478" i="8"/>
  <c r="D461" i="8"/>
  <c r="D450" i="8"/>
  <c r="D447" i="8"/>
  <c r="D435" i="8"/>
  <c r="D471" i="8"/>
  <c r="D442" i="8"/>
  <c r="D439" i="8"/>
  <c r="D431" i="8"/>
  <c r="D429" i="8"/>
  <c r="D464" i="8"/>
  <c r="D445" i="8"/>
  <c r="D424" i="8"/>
  <c r="D458" i="8"/>
  <c r="D448" i="8"/>
  <c r="D427" i="8"/>
  <c r="D426" i="8"/>
  <c r="D416" i="8"/>
  <c r="D410" i="8"/>
  <c r="D444" i="8"/>
  <c r="D443" i="8"/>
  <c r="D422" i="8"/>
  <c r="D419" i="8"/>
  <c r="D413" i="8"/>
  <c r="D467" i="8"/>
  <c r="D453" i="8"/>
  <c r="D430" i="8"/>
  <c r="D423" i="8"/>
  <c r="D421" i="8"/>
  <c r="D408" i="8"/>
  <c r="D470" i="8"/>
  <c r="D456" i="8"/>
  <c r="D438" i="8"/>
  <c r="D432" i="8"/>
  <c r="D417" i="8"/>
  <c r="D411" i="8"/>
  <c r="D403" i="8"/>
  <c r="D459" i="8"/>
  <c r="D425" i="8"/>
  <c r="D420" i="8"/>
  <c r="D406" i="8"/>
  <c r="D398" i="8"/>
  <c r="D440" i="8"/>
  <c r="D436" i="8"/>
  <c r="D428" i="8"/>
  <c r="D415" i="8"/>
  <c r="D414" i="8"/>
  <c r="D409" i="8"/>
  <c r="D401" i="8"/>
  <c r="D402" i="8"/>
  <c r="D399" i="8"/>
  <c r="D392" i="8"/>
  <c r="D388" i="8"/>
  <c r="D380" i="8"/>
  <c r="D412" i="8"/>
  <c r="D405" i="8"/>
  <c r="D395" i="8"/>
  <c r="D383" i="8"/>
  <c r="D390" i="8"/>
  <c r="D386" i="8"/>
  <c r="D378" i="8"/>
  <c r="D400" i="8"/>
  <c r="D393" i="8"/>
  <c r="D389" i="8"/>
  <c r="D381" i="8"/>
  <c r="D373" i="8"/>
  <c r="D365" i="8"/>
  <c r="D364" i="8"/>
  <c r="D451" i="8"/>
  <c r="D396" i="8"/>
  <c r="D384" i="8"/>
  <c r="D376" i="8"/>
  <c r="D368" i="8"/>
  <c r="D404" i="8"/>
  <c r="D391" i="8"/>
  <c r="D387" i="8"/>
  <c r="D379" i="8"/>
  <c r="D418" i="8"/>
  <c r="D407" i="8"/>
  <c r="D394" i="8"/>
  <c r="D382" i="8"/>
  <c r="D374" i="8"/>
  <c r="D366" i="8"/>
  <c r="D433" i="8"/>
  <c r="D397" i="8"/>
  <c r="D377" i="8"/>
  <c r="D369" i="8"/>
  <c r="D355" i="8"/>
  <c r="D347" i="8"/>
  <c r="D335" i="8"/>
  <c r="D372" i="8"/>
  <c r="D358" i="8"/>
  <c r="D350" i="8"/>
  <c r="D342" i="8"/>
  <c r="D338" i="8"/>
  <c r="D330" i="8"/>
  <c r="D322" i="8"/>
  <c r="D375" i="8"/>
  <c r="D361" i="8"/>
  <c r="D353" i="8"/>
  <c r="D345" i="8"/>
  <c r="D333" i="8"/>
  <c r="D325" i="8"/>
  <c r="D317" i="8"/>
  <c r="D313" i="8"/>
  <c r="D363" i="8"/>
  <c r="D356" i="8"/>
  <c r="D334" i="8"/>
  <c r="D328" i="8"/>
  <c r="D326" i="8"/>
  <c r="D324" i="8"/>
  <c r="D307" i="8"/>
  <c r="D299" i="8"/>
  <c r="D291" i="8"/>
  <c r="D287" i="8"/>
  <c r="D359" i="8"/>
  <c r="D348" i="8"/>
  <c r="D337" i="8"/>
  <c r="D331" i="8"/>
  <c r="D329" i="8"/>
  <c r="D327" i="8"/>
  <c r="D310" i="8"/>
  <c r="D302" i="8"/>
  <c r="D294" i="8"/>
  <c r="D351" i="8"/>
  <c r="D354" i="8"/>
  <c r="D343" i="8"/>
  <c r="D340" i="8"/>
  <c r="D332" i="8"/>
  <c r="D314" i="8"/>
  <c r="D308" i="8"/>
  <c r="D300" i="8"/>
  <c r="D292" i="8"/>
  <c r="D288" i="8"/>
  <c r="D367" i="8"/>
  <c r="D323" i="8"/>
  <c r="D319" i="8"/>
  <c r="D315" i="8"/>
  <c r="D311" i="8"/>
  <c r="D306" i="8"/>
  <c r="D360" i="8"/>
  <c r="D349" i="8"/>
  <c r="D301" i="8"/>
  <c r="D370" i="8"/>
  <c r="D385" i="8"/>
  <c r="D344" i="8"/>
  <c r="D321" i="8"/>
  <c r="D312" i="8"/>
  <c r="D296" i="8"/>
  <c r="D280" i="8"/>
  <c r="D272" i="8"/>
  <c r="D260" i="8"/>
  <c r="D362" i="8"/>
  <c r="D357" i="8"/>
  <c r="D346" i="8"/>
  <c r="D320" i="8"/>
  <c r="D316" i="8"/>
  <c r="D305" i="8"/>
  <c r="D283" i="8"/>
  <c r="D275" i="8"/>
  <c r="D267" i="8"/>
  <c r="D263" i="8"/>
  <c r="D339" i="8"/>
  <c r="D336" i="8"/>
  <c r="D297" i="8"/>
  <c r="D286" i="8"/>
  <c r="D278" i="8"/>
  <c r="D270" i="8"/>
  <c r="D304" i="8"/>
  <c r="D298" i="8"/>
  <c r="D285" i="8"/>
  <c r="D274" i="8"/>
  <c r="D268" i="8"/>
  <c r="D266" i="8"/>
  <c r="D265" i="8"/>
  <c r="D289" i="8"/>
  <c r="D293" i="8"/>
  <c r="D295" i="8"/>
  <c r="D290" i="8"/>
  <c r="D281" i="8"/>
  <c r="D251" i="8"/>
  <c r="D243" i="8"/>
  <c r="D239" i="8"/>
  <c r="D231" i="8"/>
  <c r="D371" i="8"/>
  <c r="D341" i="8"/>
  <c r="D303" i="8"/>
  <c r="D284" i="8"/>
  <c r="D273" i="8"/>
  <c r="D261" i="8"/>
  <c r="D254" i="8"/>
  <c r="D246" i="8"/>
  <c r="D234" i="8"/>
  <c r="D226" i="8"/>
  <c r="D218" i="8"/>
  <c r="D276" i="8"/>
  <c r="D264" i="8"/>
  <c r="D262" i="8"/>
  <c r="D259" i="8"/>
  <c r="D257" i="8"/>
  <c r="D279" i="8"/>
  <c r="D252" i="8"/>
  <c r="D244" i="8"/>
  <c r="D232" i="8"/>
  <c r="D255" i="8"/>
  <c r="D241" i="8"/>
  <c r="D240" i="8"/>
  <c r="D230" i="8"/>
  <c r="D227" i="8"/>
  <c r="D225" i="8"/>
  <c r="D220" i="8"/>
  <c r="D318" i="8"/>
  <c r="D271" i="8"/>
  <c r="D250" i="8"/>
  <c r="D236" i="8"/>
  <c r="D219" i="8"/>
  <c r="D309" i="8"/>
  <c r="D282" i="8"/>
  <c r="D253" i="8"/>
  <c r="D352" i="8"/>
  <c r="D258" i="8"/>
  <c r="D256" i="8"/>
  <c r="D245" i="8"/>
  <c r="D237" i="8"/>
  <c r="D207" i="8"/>
  <c r="D199" i="8"/>
  <c r="D277" i="8"/>
  <c r="D269" i="8"/>
  <c r="D248" i="8"/>
  <c r="D229" i="8"/>
  <c r="D221" i="8"/>
  <c r="D210" i="8"/>
  <c r="D202" i="8"/>
  <c r="D194" i="8"/>
  <c r="D235" i="8"/>
  <c r="D213" i="8"/>
  <c r="D205" i="8"/>
  <c r="D197" i="8"/>
  <c r="D204" i="8"/>
  <c r="D192" i="8"/>
  <c r="D217" i="8"/>
  <c r="D215" i="8"/>
  <c r="D196" i="8"/>
  <c r="D193" i="8"/>
  <c r="D191" i="8"/>
  <c r="D190" i="8"/>
  <c r="D222" i="8"/>
  <c r="D208" i="8"/>
  <c r="D223" i="8"/>
  <c r="D211" i="8"/>
  <c r="D200" i="8"/>
  <c r="D247" i="8"/>
  <c r="D238" i="8"/>
  <c r="D224" i="8"/>
  <c r="D216" i="8"/>
  <c r="D214" i="8"/>
  <c r="D203" i="8"/>
  <c r="D242" i="8"/>
  <c r="D233" i="8"/>
  <c r="D206" i="8"/>
  <c r="D195" i="8"/>
  <c r="D189" i="8"/>
  <c r="D228" i="8"/>
  <c r="D209" i="8"/>
  <c r="D198" i="8"/>
  <c r="D249" i="8"/>
  <c r="D212" i="8"/>
  <c r="D201" i="8"/>
  <c r="I21" i="8"/>
  <c r="I22" i="8"/>
  <c r="I23" i="8"/>
  <c r="Q67" i="8"/>
  <c r="I15" i="8"/>
  <c r="Q15" i="8"/>
  <c r="Q17" i="8"/>
  <c r="Q18" i="8"/>
  <c r="Q19" i="8"/>
  <c r="I25" i="8"/>
  <c r="I26" i="8"/>
  <c r="K15" i="8"/>
  <c r="I17" i="8"/>
  <c r="I18" i="8"/>
  <c r="I19" i="8"/>
  <c r="Q55" i="8"/>
  <c r="Q38" i="8"/>
  <c r="M71" i="8"/>
  <c r="O500" i="8"/>
  <c r="O492" i="8"/>
  <c r="O488" i="8"/>
  <c r="O495" i="8"/>
  <c r="O498" i="8"/>
  <c r="O490" i="8"/>
  <c r="O486" i="8"/>
  <c r="O501" i="8"/>
  <c r="O493" i="8"/>
  <c r="O481" i="8"/>
  <c r="O473" i="8"/>
  <c r="O496" i="8"/>
  <c r="O484" i="8"/>
  <c r="O499" i="8"/>
  <c r="O491" i="8"/>
  <c r="O487" i="8"/>
  <c r="O502" i="8"/>
  <c r="O494" i="8"/>
  <c r="O489" i="8"/>
  <c r="O482" i="8"/>
  <c r="O474" i="8"/>
  <c r="O483" i="8"/>
  <c r="O477" i="8"/>
  <c r="O476" i="8"/>
  <c r="O475" i="8"/>
  <c r="O467" i="8"/>
  <c r="O463" i="8"/>
  <c r="O455" i="8"/>
  <c r="O497" i="8"/>
  <c r="O479" i="8"/>
  <c r="O458" i="8"/>
  <c r="O450" i="8"/>
  <c r="O465" i="8"/>
  <c r="O461" i="8"/>
  <c r="O453" i="8"/>
  <c r="O480" i="8"/>
  <c r="O470" i="8"/>
  <c r="O454" i="8"/>
  <c r="O447" i="8"/>
  <c r="O435" i="8"/>
  <c r="O478" i="8"/>
  <c r="O471" i="8"/>
  <c r="O468" i="8"/>
  <c r="O457" i="8"/>
  <c r="O442" i="8"/>
  <c r="O438" i="8"/>
  <c r="O485" i="8"/>
  <c r="O472" i="8"/>
  <c r="O452" i="8"/>
  <c r="O448" i="8"/>
  <c r="O440" i="8"/>
  <c r="O436" i="8"/>
  <c r="O451" i="8"/>
  <c r="O449" i="8"/>
  <c r="O444" i="8"/>
  <c r="O430" i="8"/>
  <c r="O433" i="8"/>
  <c r="O425" i="8"/>
  <c r="O445" i="8"/>
  <c r="O434" i="8"/>
  <c r="O428" i="8"/>
  <c r="O420" i="8"/>
  <c r="O437" i="8"/>
  <c r="O439" i="8"/>
  <c r="O426" i="8"/>
  <c r="O417" i="8"/>
  <c r="O411" i="8"/>
  <c r="O456" i="8"/>
  <c r="O431" i="8"/>
  <c r="O429" i="8"/>
  <c r="O423" i="8"/>
  <c r="O421" i="8"/>
  <c r="O464" i="8"/>
  <c r="O459" i="8"/>
  <c r="O422" i="8"/>
  <c r="O415" i="8"/>
  <c r="O409" i="8"/>
  <c r="O462" i="8"/>
  <c r="O424" i="8"/>
  <c r="O418" i="8"/>
  <c r="O412" i="8"/>
  <c r="O404" i="8"/>
  <c r="O469" i="8"/>
  <c r="O466" i="8"/>
  <c r="O446" i="8"/>
  <c r="O443" i="8"/>
  <c r="O427" i="8"/>
  <c r="O407" i="8"/>
  <c r="O399" i="8"/>
  <c r="O460" i="8"/>
  <c r="O432" i="8"/>
  <c r="O416" i="8"/>
  <c r="O410" i="8"/>
  <c r="O402" i="8"/>
  <c r="O441" i="8"/>
  <c r="O393" i="8"/>
  <c r="O381" i="8"/>
  <c r="O413" i="8"/>
  <c r="O405" i="8"/>
  <c r="O398" i="8"/>
  <c r="O396" i="8"/>
  <c r="O384" i="8"/>
  <c r="O391" i="8"/>
  <c r="O387" i="8"/>
  <c r="O379" i="8"/>
  <c r="O400" i="8"/>
  <c r="O394" i="8"/>
  <c r="O389" i="8"/>
  <c r="O382" i="8"/>
  <c r="O374" i="8"/>
  <c r="O366" i="8"/>
  <c r="O403" i="8"/>
  <c r="O397" i="8"/>
  <c r="O385" i="8"/>
  <c r="O377" i="8"/>
  <c r="O369" i="8"/>
  <c r="O414" i="8"/>
  <c r="O406" i="8"/>
  <c r="O392" i="8"/>
  <c r="O388" i="8"/>
  <c r="O380" i="8"/>
  <c r="O419" i="8"/>
  <c r="O408" i="8"/>
  <c r="O395" i="8"/>
  <c r="O383" i="8"/>
  <c r="O375" i="8"/>
  <c r="O367" i="8"/>
  <c r="O373" i="8"/>
  <c r="O386" i="8"/>
  <c r="O371" i="8"/>
  <c r="O361" i="8"/>
  <c r="O356" i="8"/>
  <c r="O348" i="8"/>
  <c r="O340" i="8"/>
  <c r="O336" i="8"/>
  <c r="O359" i="8"/>
  <c r="O351" i="8"/>
  <c r="O343" i="8"/>
  <c r="O331" i="8"/>
  <c r="O323" i="8"/>
  <c r="O315" i="8"/>
  <c r="O311" i="8"/>
  <c r="O390" i="8"/>
  <c r="O372" i="8"/>
  <c r="O354" i="8"/>
  <c r="O346" i="8"/>
  <c r="O334" i="8"/>
  <c r="O326" i="8"/>
  <c r="O318" i="8"/>
  <c r="O378" i="8"/>
  <c r="O358" i="8"/>
  <c r="O347" i="8"/>
  <c r="O329" i="8"/>
  <c r="O327" i="8"/>
  <c r="O325" i="8"/>
  <c r="O308" i="8"/>
  <c r="O300" i="8"/>
  <c r="O292" i="8"/>
  <c r="O288" i="8"/>
  <c r="O363" i="8"/>
  <c r="O350" i="8"/>
  <c r="O339" i="8"/>
  <c r="O337" i="8"/>
  <c r="O330" i="8"/>
  <c r="O328" i="8"/>
  <c r="O303" i="8"/>
  <c r="O295" i="8"/>
  <c r="O370" i="8"/>
  <c r="O364" i="8"/>
  <c r="O353" i="8"/>
  <c r="O342" i="8"/>
  <c r="O345" i="8"/>
  <c r="O332" i="8"/>
  <c r="O313" i="8"/>
  <c r="O309" i="8"/>
  <c r="O301" i="8"/>
  <c r="O293" i="8"/>
  <c r="O376" i="8"/>
  <c r="O368" i="8"/>
  <c r="O355" i="8"/>
  <c r="O344" i="8"/>
  <c r="O365" i="8"/>
  <c r="O357" i="8"/>
  <c r="O401" i="8"/>
  <c r="O338" i="8"/>
  <c r="O335" i="8"/>
  <c r="O319" i="8"/>
  <c r="O298" i="8"/>
  <c r="O291" i="8"/>
  <c r="O290" i="8"/>
  <c r="O289" i="8"/>
  <c r="O362" i="8"/>
  <c r="O352" i="8"/>
  <c r="O341" i="8"/>
  <c r="O333" i="8"/>
  <c r="O314" i="8"/>
  <c r="O307" i="8"/>
  <c r="O296" i="8"/>
  <c r="O281" i="8"/>
  <c r="O273" i="8"/>
  <c r="O265" i="8"/>
  <c r="O261" i="8"/>
  <c r="O322" i="8"/>
  <c r="O299" i="8"/>
  <c r="O284" i="8"/>
  <c r="O276" i="8"/>
  <c r="O268" i="8"/>
  <c r="O360" i="8"/>
  <c r="O349" i="8"/>
  <c r="O321" i="8"/>
  <c r="O317" i="8"/>
  <c r="O312" i="8"/>
  <c r="O310" i="8"/>
  <c r="O302" i="8"/>
  <c r="O279" i="8"/>
  <c r="O271" i="8"/>
  <c r="O305" i="8"/>
  <c r="O285" i="8"/>
  <c r="O274" i="8"/>
  <c r="O267" i="8"/>
  <c r="O316" i="8"/>
  <c r="O280" i="8"/>
  <c r="O306" i="8"/>
  <c r="O297" i="8"/>
  <c r="O283" i="8"/>
  <c r="O272" i="8"/>
  <c r="O259" i="8"/>
  <c r="O252" i="8"/>
  <c r="O244" i="8"/>
  <c r="O239" i="8"/>
  <c r="O232" i="8"/>
  <c r="O224" i="8"/>
  <c r="O324" i="8"/>
  <c r="O286" i="8"/>
  <c r="O275" i="8"/>
  <c r="O262" i="8"/>
  <c r="O260" i="8"/>
  <c r="O255" i="8"/>
  <c r="O247" i="8"/>
  <c r="O235" i="8"/>
  <c r="O227" i="8"/>
  <c r="O219" i="8"/>
  <c r="O304" i="8"/>
  <c r="O278" i="8"/>
  <c r="O263" i="8"/>
  <c r="O294" i="8"/>
  <c r="O270" i="8"/>
  <c r="O258" i="8"/>
  <c r="O253" i="8"/>
  <c r="O245" i="8"/>
  <c r="O233" i="8"/>
  <c r="O246" i="8"/>
  <c r="O238" i="8"/>
  <c r="O226" i="8"/>
  <c r="O249" i="8"/>
  <c r="O287" i="8"/>
  <c r="O282" i="8"/>
  <c r="O277" i="8"/>
  <c r="O269" i="8"/>
  <c r="O264" i="8"/>
  <c r="O257" i="8"/>
  <c r="O241" i="8"/>
  <c r="O236" i="8"/>
  <c r="O266" i="8"/>
  <c r="O250" i="8"/>
  <c r="O256" i="8"/>
  <c r="O242" i="8"/>
  <c r="O231" i="8"/>
  <c r="O221" i="8"/>
  <c r="O208" i="8"/>
  <c r="O200" i="8"/>
  <c r="O248" i="8"/>
  <c r="O234" i="8"/>
  <c r="O217" i="8"/>
  <c r="O215" i="8"/>
  <c r="O211" i="8"/>
  <c r="O203" i="8"/>
  <c r="O195" i="8"/>
  <c r="O320" i="8"/>
  <c r="O251" i="8"/>
  <c r="O237" i="8"/>
  <c r="O220" i="8"/>
  <c r="O206" i="8"/>
  <c r="O198" i="8"/>
  <c r="O190" i="8"/>
  <c r="O204" i="8"/>
  <c r="O193" i="8"/>
  <c r="O191" i="8"/>
  <c r="O189" i="8"/>
  <c r="O183" i="8"/>
  <c r="O175" i="8"/>
  <c r="O167" i="8"/>
  <c r="O163" i="8"/>
  <c r="O155" i="8"/>
  <c r="O230" i="8"/>
  <c r="O207" i="8"/>
  <c r="O196" i="8"/>
  <c r="O192" i="8"/>
  <c r="O178" i="8"/>
  <c r="O170" i="8"/>
  <c r="O210" i="8"/>
  <c r="O199" i="8"/>
  <c r="O181" i="8"/>
  <c r="O173" i="8"/>
  <c r="O165" i="8"/>
  <c r="O161" i="8"/>
  <c r="O228" i="8"/>
  <c r="O225" i="8"/>
  <c r="O213" i="8"/>
  <c r="O202" i="8"/>
  <c r="O187" i="8"/>
  <c r="O184" i="8"/>
  <c r="O176" i="8"/>
  <c r="O168" i="8"/>
  <c r="O156" i="8"/>
  <c r="O148" i="8"/>
  <c r="O140" i="8"/>
  <c r="O136" i="8"/>
  <c r="O128" i="8"/>
  <c r="O120" i="8"/>
  <c r="O243" i="8"/>
  <c r="O218" i="8"/>
  <c r="O205" i="8"/>
  <c r="O194" i="8"/>
  <c r="O188" i="8"/>
  <c r="O186" i="8"/>
  <c r="O179" i="8"/>
  <c r="O171" i="8"/>
  <c r="O159" i="8"/>
  <c r="O151" i="8"/>
  <c r="O143" i="8"/>
  <c r="O131" i="8"/>
  <c r="O123" i="8"/>
  <c r="O197" i="8"/>
  <c r="O182" i="8"/>
  <c r="O174" i="8"/>
  <c r="O166" i="8"/>
  <c r="O162" i="8"/>
  <c r="O154" i="8"/>
  <c r="O146" i="8"/>
  <c r="O254" i="8"/>
  <c r="O240" i="8"/>
  <c r="O229" i="8"/>
  <c r="O222" i="8"/>
  <c r="O216" i="8"/>
  <c r="O209" i="8"/>
  <c r="O185" i="8"/>
  <c r="O177" i="8"/>
  <c r="O169" i="8"/>
  <c r="O164" i="8"/>
  <c r="O157" i="8"/>
  <c r="O149" i="8"/>
  <c r="O141" i="8"/>
  <c r="O137" i="8"/>
  <c r="O129" i="8"/>
  <c r="O121" i="8"/>
  <c r="O223" i="8"/>
  <c r="O214" i="8"/>
  <c r="O212" i="8"/>
  <c r="O201" i="8"/>
  <c r="O139" i="8"/>
  <c r="O134" i="8"/>
  <c r="O153" i="8"/>
  <c r="O142" i="8"/>
  <c r="O127" i="8"/>
  <c r="O125" i="8"/>
  <c r="O114" i="8"/>
  <c r="O113" i="8"/>
  <c r="O107" i="8"/>
  <c r="O99" i="8"/>
  <c r="O91" i="8"/>
  <c r="O180" i="8"/>
  <c r="O150" i="8"/>
  <c r="O147" i="8"/>
  <c r="O160" i="8"/>
  <c r="O158" i="8"/>
  <c r="O145" i="8"/>
  <c r="O144" i="8"/>
  <c r="O135" i="8"/>
  <c r="O133" i="8"/>
  <c r="O119" i="8"/>
  <c r="O117" i="8"/>
  <c r="O103" i="8"/>
  <c r="O95" i="8"/>
  <c r="O42" i="8"/>
  <c r="O111" i="8"/>
  <c r="O130" i="8"/>
  <c r="O108" i="8"/>
  <c r="O109" i="8"/>
  <c r="O110" i="8"/>
  <c r="O118" i="8"/>
  <c r="O138" i="8"/>
  <c r="O104" i="8"/>
  <c r="O105" i="8"/>
  <c r="O106" i="8"/>
  <c r="O132" i="8"/>
  <c r="F497" i="8"/>
  <c r="F485" i="8"/>
  <c r="F500" i="8"/>
  <c r="F492" i="8"/>
  <c r="F488" i="8"/>
  <c r="F495" i="8"/>
  <c r="F483" i="8"/>
  <c r="F498" i="8"/>
  <c r="F490" i="8"/>
  <c r="F486" i="8"/>
  <c r="F478" i="8"/>
  <c r="F470" i="8"/>
  <c r="F501" i="8"/>
  <c r="F493" i="8"/>
  <c r="F489" i="8"/>
  <c r="F481" i="8"/>
  <c r="F496" i="8"/>
  <c r="F484" i="8"/>
  <c r="F499" i="8"/>
  <c r="F491" i="8"/>
  <c r="F487" i="8"/>
  <c r="F479" i="8"/>
  <c r="F471" i="8"/>
  <c r="F502" i="8"/>
  <c r="F482" i="8"/>
  <c r="F460" i="8"/>
  <c r="F452" i="8"/>
  <c r="F467" i="8"/>
  <c r="F463" i="8"/>
  <c r="F455" i="8"/>
  <c r="F494" i="8"/>
  <c r="F480" i="8"/>
  <c r="F474" i="8"/>
  <c r="F473" i="8"/>
  <c r="F472" i="8"/>
  <c r="F458" i="8"/>
  <c r="F450" i="8"/>
  <c r="F477" i="8"/>
  <c r="F444" i="8"/>
  <c r="F432" i="8"/>
  <c r="F461" i="8"/>
  <c r="F449" i="8"/>
  <c r="F447" i="8"/>
  <c r="F435" i="8"/>
  <c r="F469" i="8"/>
  <c r="F456" i="8"/>
  <c r="F445" i="8"/>
  <c r="F466" i="8"/>
  <c r="F464" i="8"/>
  <c r="F448" i="8"/>
  <c r="F427" i="8"/>
  <c r="F475" i="8"/>
  <c r="F462" i="8"/>
  <c r="F459" i="8"/>
  <c r="F437" i="8"/>
  <c r="F434" i="8"/>
  <c r="F433" i="8"/>
  <c r="F430" i="8"/>
  <c r="F422" i="8"/>
  <c r="F465" i="8"/>
  <c r="F453" i="8"/>
  <c r="F443" i="8"/>
  <c r="F425" i="8"/>
  <c r="F446" i="8"/>
  <c r="F423" i="8"/>
  <c r="F421" i="8"/>
  <c r="F442" i="8"/>
  <c r="F424" i="8"/>
  <c r="F417" i="8"/>
  <c r="F411" i="8"/>
  <c r="F438" i="8"/>
  <c r="F420" i="8"/>
  <c r="F476" i="8"/>
  <c r="F441" i="8"/>
  <c r="F440" i="8"/>
  <c r="F439" i="8"/>
  <c r="F436" i="8"/>
  <c r="F428" i="8"/>
  <c r="F415" i="8"/>
  <c r="F409" i="8"/>
  <c r="F401" i="8"/>
  <c r="F451" i="8"/>
  <c r="F418" i="8"/>
  <c r="F414" i="8"/>
  <c r="F412" i="8"/>
  <c r="F404" i="8"/>
  <c r="F468" i="8"/>
  <c r="F454" i="8"/>
  <c r="F407" i="8"/>
  <c r="F399" i="8"/>
  <c r="F457" i="8"/>
  <c r="F390" i="8"/>
  <c r="F386" i="8"/>
  <c r="F419" i="8"/>
  <c r="F416" i="8"/>
  <c r="F400" i="8"/>
  <c r="F398" i="8"/>
  <c r="F393" i="8"/>
  <c r="F389" i="8"/>
  <c r="F381" i="8"/>
  <c r="F408" i="8"/>
  <c r="F403" i="8"/>
  <c r="F396" i="8"/>
  <c r="F384" i="8"/>
  <c r="F429" i="8"/>
  <c r="F410" i="8"/>
  <c r="F406" i="8"/>
  <c r="F391" i="8"/>
  <c r="F387" i="8"/>
  <c r="F379" i="8"/>
  <c r="F371" i="8"/>
  <c r="F431" i="8"/>
  <c r="F426" i="8"/>
  <c r="F413" i="8"/>
  <c r="F394" i="8"/>
  <c r="F382" i="8"/>
  <c r="F374" i="8"/>
  <c r="F366" i="8"/>
  <c r="F397" i="8"/>
  <c r="F385" i="8"/>
  <c r="F402" i="8"/>
  <c r="F392" i="8"/>
  <c r="F388" i="8"/>
  <c r="F380" i="8"/>
  <c r="F372" i="8"/>
  <c r="F405" i="8"/>
  <c r="F383" i="8"/>
  <c r="F375" i="8"/>
  <c r="F361" i="8"/>
  <c r="F353" i="8"/>
  <c r="F345" i="8"/>
  <c r="F333" i="8"/>
  <c r="F367" i="8"/>
  <c r="F356" i="8"/>
  <c r="F348" i="8"/>
  <c r="F340" i="8"/>
  <c r="F336" i="8"/>
  <c r="F328" i="8"/>
  <c r="F320" i="8"/>
  <c r="F370" i="8"/>
  <c r="F359" i="8"/>
  <c r="F351" i="8"/>
  <c r="F343" i="8"/>
  <c r="F339" i="8"/>
  <c r="F331" i="8"/>
  <c r="F323" i="8"/>
  <c r="F315" i="8"/>
  <c r="F378" i="8"/>
  <c r="F342" i="8"/>
  <c r="F330" i="8"/>
  <c r="F305" i="8"/>
  <c r="F297" i="8"/>
  <c r="F395" i="8"/>
  <c r="F354" i="8"/>
  <c r="F332" i="8"/>
  <c r="F314" i="8"/>
  <c r="F308" i="8"/>
  <c r="F300" i="8"/>
  <c r="F376" i="8"/>
  <c r="F357" i="8"/>
  <c r="F346" i="8"/>
  <c r="F362" i="8"/>
  <c r="F360" i="8"/>
  <c r="F349" i="8"/>
  <c r="F338" i="8"/>
  <c r="F306" i="8"/>
  <c r="F298" i="8"/>
  <c r="F290" i="8"/>
  <c r="F373" i="8"/>
  <c r="F327" i="8"/>
  <c r="F301" i="8"/>
  <c r="F364" i="8"/>
  <c r="F355" i="8"/>
  <c r="F344" i="8"/>
  <c r="F321" i="8"/>
  <c r="F317" i="8"/>
  <c r="F307" i="8"/>
  <c r="F296" i="8"/>
  <c r="F368" i="8"/>
  <c r="F316" i="8"/>
  <c r="F312" i="8"/>
  <c r="F350" i="8"/>
  <c r="F329" i="8"/>
  <c r="F325" i="8"/>
  <c r="F302" i="8"/>
  <c r="F286" i="8"/>
  <c r="F278" i="8"/>
  <c r="F270" i="8"/>
  <c r="F365" i="8"/>
  <c r="F352" i="8"/>
  <c r="F341" i="8"/>
  <c r="F324" i="8"/>
  <c r="F294" i="8"/>
  <c r="F281" i="8"/>
  <c r="F273" i="8"/>
  <c r="F265" i="8"/>
  <c r="F261" i="8"/>
  <c r="F337" i="8"/>
  <c r="F335" i="8"/>
  <c r="F334" i="8"/>
  <c r="F319" i="8"/>
  <c r="F311" i="8"/>
  <c r="F303" i="8"/>
  <c r="F289" i="8"/>
  <c r="F288" i="8"/>
  <c r="F284" i="8"/>
  <c r="F276" i="8"/>
  <c r="F326" i="8"/>
  <c r="F280" i="8"/>
  <c r="F269" i="8"/>
  <c r="F377" i="8"/>
  <c r="F299" i="8"/>
  <c r="F293" i="8"/>
  <c r="F292" i="8"/>
  <c r="F291" i="8"/>
  <c r="F283" i="8"/>
  <c r="F358" i="8"/>
  <c r="F310" i="8"/>
  <c r="F295" i="8"/>
  <c r="F347" i="8"/>
  <c r="F322" i="8"/>
  <c r="F264" i="8"/>
  <c r="F262" i="8"/>
  <c r="F260" i="8"/>
  <c r="F259" i="8"/>
  <c r="F257" i="8"/>
  <c r="F249" i="8"/>
  <c r="F241" i="8"/>
  <c r="F237" i="8"/>
  <c r="F229" i="8"/>
  <c r="F287" i="8"/>
  <c r="F279" i="8"/>
  <c r="F263" i="8"/>
  <c r="F252" i="8"/>
  <c r="F244" i="8"/>
  <c r="F232" i="8"/>
  <c r="F224" i="8"/>
  <c r="F282" i="8"/>
  <c r="F271" i="8"/>
  <c r="F363" i="8"/>
  <c r="F318" i="8"/>
  <c r="F309" i="8"/>
  <c r="F285" i="8"/>
  <c r="F274" i="8"/>
  <c r="F268" i="8"/>
  <c r="F266" i="8"/>
  <c r="F258" i="8"/>
  <c r="F250" i="8"/>
  <c r="F242" i="8"/>
  <c r="F238" i="8"/>
  <c r="F230" i="8"/>
  <c r="F267" i="8"/>
  <c r="F247" i="8"/>
  <c r="F236" i="8"/>
  <c r="F313" i="8"/>
  <c r="F253" i="8"/>
  <c r="F256" i="8"/>
  <c r="F245" i="8"/>
  <c r="F231" i="8"/>
  <c r="F248" i="8"/>
  <c r="F369" i="8"/>
  <c r="F277" i="8"/>
  <c r="F251" i="8"/>
  <c r="F221" i="8"/>
  <c r="F213" i="8"/>
  <c r="F205" i="8"/>
  <c r="F197" i="8"/>
  <c r="F272" i="8"/>
  <c r="F254" i="8"/>
  <c r="F243" i="8"/>
  <c r="F235" i="8"/>
  <c r="F217" i="8"/>
  <c r="F208" i="8"/>
  <c r="F200" i="8"/>
  <c r="F192" i="8"/>
  <c r="F304" i="8"/>
  <c r="F246" i="8"/>
  <c r="F240" i="8"/>
  <c r="F227" i="8"/>
  <c r="F225" i="8"/>
  <c r="F220" i="8"/>
  <c r="F215" i="8"/>
  <c r="F211" i="8"/>
  <c r="F203" i="8"/>
  <c r="F195" i="8"/>
  <c r="F234" i="8"/>
  <c r="F226" i="8"/>
  <c r="F218" i="8"/>
  <c r="F210" i="8"/>
  <c r="F199" i="8"/>
  <c r="F222" i="8"/>
  <c r="F202" i="8"/>
  <c r="F223" i="8"/>
  <c r="F214" i="8"/>
  <c r="F194" i="8"/>
  <c r="F216" i="8"/>
  <c r="F206" i="8"/>
  <c r="F233" i="8"/>
  <c r="F209" i="8"/>
  <c r="F198" i="8"/>
  <c r="F189" i="8"/>
  <c r="F275" i="8"/>
  <c r="F255" i="8"/>
  <c r="F228" i="8"/>
  <c r="F212" i="8"/>
  <c r="F201" i="8"/>
  <c r="F219" i="8"/>
  <c r="F204" i="8"/>
  <c r="F239" i="8"/>
  <c r="F207" i="8"/>
  <c r="F196" i="8"/>
  <c r="F191" i="8"/>
  <c r="F193" i="8"/>
  <c r="F190" i="8"/>
  <c r="F15" i="8"/>
  <c r="O66" i="8"/>
  <c r="O100" i="8"/>
  <c r="O101" i="8"/>
  <c r="O102" i="8"/>
  <c r="O122" i="8"/>
  <c r="O172" i="8"/>
  <c r="O96" i="8"/>
  <c r="O97" i="8"/>
  <c r="O98" i="8"/>
  <c r="O116" i="8"/>
  <c r="O152" i="8"/>
  <c r="O89" i="8"/>
  <c r="O90" i="8"/>
  <c r="O92" i="8"/>
  <c r="O93" i="8"/>
  <c r="O94" i="8"/>
  <c r="O115" i="8"/>
  <c r="O124" i="8"/>
  <c r="O112" i="8"/>
  <c r="O126" i="8"/>
  <c r="J21" i="12" l="1"/>
  <c r="J22" i="12"/>
  <c r="J23" i="12"/>
  <c r="J24" i="12"/>
  <c r="J25" i="12"/>
  <c r="I20" i="12"/>
  <c r="J20" i="12" s="1"/>
  <c r="K20" i="12" s="1"/>
  <c r="L20" i="12" s="1"/>
  <c r="N20" i="12" s="1"/>
  <c r="O20" i="12" s="1" a="1"/>
  <c r="O20" i="12" s="1"/>
  <c r="O18" i="8"/>
  <c r="M44" i="8"/>
  <c r="K46" i="8"/>
  <c r="K45" i="8"/>
  <c r="K44" i="8"/>
  <c r="K43" i="8"/>
  <c r="K42" i="8"/>
  <c r="O68" i="8"/>
  <c r="D17" i="8"/>
  <c r="G17" i="8" s="1"/>
  <c r="M16" i="8"/>
  <c r="B16" i="8" s="1"/>
  <c r="B14" i="8"/>
  <c r="M18" i="8"/>
  <c r="G205" i="8"/>
  <c r="G243" i="8"/>
  <c r="G288" i="8"/>
  <c r="G418" i="8"/>
  <c r="G408" i="8"/>
  <c r="G489" i="8"/>
  <c r="G16" i="8"/>
  <c r="J21" i="8"/>
  <c r="K20" i="8"/>
  <c r="G209" i="8"/>
  <c r="G189" i="8"/>
  <c r="G214" i="8"/>
  <c r="G223" i="8"/>
  <c r="G213" i="8"/>
  <c r="G248" i="8"/>
  <c r="G258" i="8"/>
  <c r="G271" i="8"/>
  <c r="G255" i="8"/>
  <c r="G264" i="8"/>
  <c r="G273" i="8"/>
  <c r="G251" i="8"/>
  <c r="G268" i="8"/>
  <c r="G297" i="8"/>
  <c r="G316" i="8"/>
  <c r="G296" i="8"/>
  <c r="G360" i="8"/>
  <c r="G292" i="8"/>
  <c r="G351" i="8"/>
  <c r="G348" i="8"/>
  <c r="G328" i="8"/>
  <c r="G345" i="8"/>
  <c r="G350" i="8"/>
  <c r="G397" i="8"/>
  <c r="G379" i="8"/>
  <c r="G451" i="8"/>
  <c r="G378" i="8"/>
  <c r="G388" i="8"/>
  <c r="G428" i="8"/>
  <c r="G403" i="8"/>
  <c r="G421" i="8"/>
  <c r="G443" i="8"/>
  <c r="G424" i="8"/>
  <c r="G435" i="8"/>
  <c r="G465" i="8"/>
  <c r="G449" i="8"/>
  <c r="G484" i="8"/>
  <c r="G493" i="8"/>
  <c r="G480" i="8"/>
  <c r="G487" i="8"/>
  <c r="N70" i="8"/>
  <c r="O69" i="8"/>
  <c r="M19" i="8"/>
  <c r="M20" i="8"/>
  <c r="N44" i="8"/>
  <c r="O43" i="8"/>
  <c r="G211" i="8"/>
  <c r="G241" i="8"/>
  <c r="G305" i="8"/>
  <c r="G333" i="8"/>
  <c r="G396" i="8"/>
  <c r="G458" i="8"/>
  <c r="G472" i="8"/>
  <c r="G228" i="8"/>
  <c r="G195" i="8"/>
  <c r="G216" i="8"/>
  <c r="G190" i="8"/>
  <c r="G235" i="8"/>
  <c r="G269" i="8"/>
  <c r="G352" i="8"/>
  <c r="G318" i="8"/>
  <c r="G232" i="8"/>
  <c r="G276" i="8"/>
  <c r="G284" i="8"/>
  <c r="G281" i="8"/>
  <c r="G274" i="8"/>
  <c r="G336" i="8"/>
  <c r="G320" i="8"/>
  <c r="G312" i="8"/>
  <c r="G306" i="8"/>
  <c r="G300" i="8"/>
  <c r="G294" i="8"/>
  <c r="G359" i="8"/>
  <c r="G334" i="8"/>
  <c r="G353" i="8"/>
  <c r="G358" i="8"/>
  <c r="G433" i="8"/>
  <c r="G387" i="8"/>
  <c r="G364" i="8"/>
  <c r="G386" i="8"/>
  <c r="G392" i="8"/>
  <c r="G436" i="8"/>
  <c r="G411" i="8"/>
  <c r="G423" i="8"/>
  <c r="G444" i="8"/>
  <c r="G445" i="8"/>
  <c r="G447" i="8"/>
  <c r="G468" i="8"/>
  <c r="G457" i="8"/>
  <c r="G496" i="8"/>
  <c r="G501" i="8"/>
  <c r="G488" i="8"/>
  <c r="G491" i="8"/>
  <c r="K47" i="8"/>
  <c r="J48" i="8"/>
  <c r="G229" i="8"/>
  <c r="G354" i="8"/>
  <c r="G422" i="8"/>
  <c r="G201" i="8"/>
  <c r="G206" i="8"/>
  <c r="G224" i="8"/>
  <c r="G191" i="8"/>
  <c r="G277" i="8"/>
  <c r="G253" i="8"/>
  <c r="G220" i="8"/>
  <c r="G244" i="8"/>
  <c r="G218" i="8"/>
  <c r="G303" i="8"/>
  <c r="G290" i="8"/>
  <c r="G285" i="8"/>
  <c r="G339" i="8"/>
  <c r="G346" i="8"/>
  <c r="G321" i="8"/>
  <c r="G311" i="8"/>
  <c r="G308" i="8"/>
  <c r="G302" i="8"/>
  <c r="G287" i="8"/>
  <c r="G356" i="8"/>
  <c r="G361" i="8"/>
  <c r="G372" i="8"/>
  <c r="G366" i="8"/>
  <c r="G391" i="8"/>
  <c r="G365" i="8"/>
  <c r="G390" i="8"/>
  <c r="G399" i="8"/>
  <c r="G440" i="8"/>
  <c r="G417" i="8"/>
  <c r="G430" i="8"/>
  <c r="G410" i="8"/>
  <c r="G464" i="8"/>
  <c r="G450" i="8"/>
  <c r="G477" i="8"/>
  <c r="G469" i="8"/>
  <c r="G474" i="8"/>
  <c r="G486" i="8"/>
  <c r="G492" i="8"/>
  <c r="G499" i="8"/>
  <c r="M17" i="8"/>
  <c r="B15" i="8"/>
  <c r="G15" i="8"/>
  <c r="I30" i="8"/>
  <c r="H31" i="8"/>
  <c r="G203" i="8"/>
  <c r="G256" i="8"/>
  <c r="G266" i="8"/>
  <c r="G337" i="8"/>
  <c r="G400" i="8"/>
  <c r="G471" i="8"/>
  <c r="G212" i="8"/>
  <c r="G233" i="8"/>
  <c r="G238" i="8"/>
  <c r="G193" i="8"/>
  <c r="G194" i="8"/>
  <c r="G199" i="8"/>
  <c r="G225" i="8"/>
  <c r="G252" i="8"/>
  <c r="G226" i="8"/>
  <c r="G341" i="8"/>
  <c r="G295" i="8"/>
  <c r="G298" i="8"/>
  <c r="G263" i="8"/>
  <c r="G357" i="8"/>
  <c r="G344" i="8"/>
  <c r="G315" i="8"/>
  <c r="G314" i="8"/>
  <c r="G310" i="8"/>
  <c r="G291" i="8"/>
  <c r="G363" i="8"/>
  <c r="G375" i="8"/>
  <c r="G335" i="8"/>
  <c r="G374" i="8"/>
  <c r="G404" i="8"/>
  <c r="G373" i="8"/>
  <c r="G383" i="8"/>
  <c r="G402" i="8"/>
  <c r="G398" i="8"/>
  <c r="G432" i="8"/>
  <c r="G453" i="8"/>
  <c r="G416" i="8"/>
  <c r="G429" i="8"/>
  <c r="G461" i="8"/>
  <c r="G434" i="8"/>
  <c r="G454" i="8"/>
  <c r="G475" i="8"/>
  <c r="G490" i="8"/>
  <c r="G500" i="8"/>
  <c r="F18" i="8"/>
  <c r="E19" i="8"/>
  <c r="L22" i="8"/>
  <c r="M21" i="8"/>
  <c r="L46" i="8"/>
  <c r="M45" i="8"/>
  <c r="G261" i="8"/>
  <c r="G349" i="8"/>
  <c r="G377" i="8"/>
  <c r="G459" i="8"/>
  <c r="G482" i="8"/>
  <c r="G282" i="8"/>
  <c r="G249" i="8"/>
  <c r="G242" i="8"/>
  <c r="G247" i="8"/>
  <c r="G208" i="8"/>
  <c r="G196" i="8"/>
  <c r="G192" i="8"/>
  <c r="G202" i="8"/>
  <c r="G207" i="8"/>
  <c r="G309" i="8"/>
  <c r="G227" i="8"/>
  <c r="G279" i="8"/>
  <c r="G234" i="8"/>
  <c r="G371" i="8"/>
  <c r="G293" i="8"/>
  <c r="G304" i="8"/>
  <c r="G267" i="8"/>
  <c r="G362" i="8"/>
  <c r="G385" i="8"/>
  <c r="G319" i="8"/>
  <c r="G332" i="8"/>
  <c r="G327" i="8"/>
  <c r="G299" i="8"/>
  <c r="G313" i="8"/>
  <c r="G322" i="8"/>
  <c r="G347" i="8"/>
  <c r="G382" i="8"/>
  <c r="G368" i="8"/>
  <c r="G381" i="8"/>
  <c r="G395" i="8"/>
  <c r="G401" i="8"/>
  <c r="G406" i="8"/>
  <c r="G438" i="8"/>
  <c r="G467" i="8"/>
  <c r="G426" i="8"/>
  <c r="G431" i="8"/>
  <c r="G478" i="8"/>
  <c r="G446" i="8"/>
  <c r="G462" i="8"/>
  <c r="G476" i="8"/>
  <c r="G498" i="8"/>
  <c r="G485" i="8"/>
  <c r="T17" i="8"/>
  <c r="U16" i="8"/>
  <c r="G250" i="8"/>
  <c r="G286" i="8"/>
  <c r="G326" i="8"/>
  <c r="G380" i="8"/>
  <c r="G460" i="8"/>
  <c r="G222" i="8"/>
  <c r="G215" i="8"/>
  <c r="G204" i="8"/>
  <c r="G210" i="8"/>
  <c r="G237" i="8"/>
  <c r="G219" i="8"/>
  <c r="G230" i="8"/>
  <c r="G257" i="8"/>
  <c r="G246" i="8"/>
  <c r="G231" i="8"/>
  <c r="G289" i="8"/>
  <c r="G270" i="8"/>
  <c r="G275" i="8"/>
  <c r="G260" i="8"/>
  <c r="G370" i="8"/>
  <c r="G323" i="8"/>
  <c r="G340" i="8"/>
  <c r="G329" i="8"/>
  <c r="G307" i="8"/>
  <c r="G317" i="8"/>
  <c r="G330" i="8"/>
  <c r="G355" i="8"/>
  <c r="G394" i="8"/>
  <c r="G376" i="8"/>
  <c r="G389" i="8"/>
  <c r="G405" i="8"/>
  <c r="G409" i="8"/>
  <c r="G420" i="8"/>
  <c r="G456" i="8"/>
  <c r="G413" i="8"/>
  <c r="G427" i="8"/>
  <c r="G439" i="8"/>
  <c r="G437" i="8"/>
  <c r="G463" i="8"/>
  <c r="G466" i="8"/>
  <c r="G473" i="8"/>
  <c r="G483" i="8"/>
  <c r="G497" i="8"/>
  <c r="O19" i="8"/>
  <c r="N20" i="8"/>
  <c r="G198" i="8"/>
  <c r="G262" i="8"/>
  <c r="G280" i="8"/>
  <c r="G342" i="8"/>
  <c r="G415" i="8"/>
  <c r="G455" i="8"/>
  <c r="G502" i="8"/>
  <c r="G200" i="8"/>
  <c r="G217" i="8"/>
  <c r="G197" i="8"/>
  <c r="G221" i="8"/>
  <c r="G245" i="8"/>
  <c r="G236" i="8"/>
  <c r="G240" i="8"/>
  <c r="G259" i="8"/>
  <c r="G254" i="8"/>
  <c r="G239" i="8"/>
  <c r="G265" i="8"/>
  <c r="G278" i="8"/>
  <c r="G283" i="8"/>
  <c r="G272" i="8"/>
  <c r="G301" i="8"/>
  <c r="G367" i="8"/>
  <c r="G343" i="8"/>
  <c r="G331" i="8"/>
  <c r="G324" i="8"/>
  <c r="G325" i="8"/>
  <c r="G338" i="8"/>
  <c r="G369" i="8"/>
  <c r="G407" i="8"/>
  <c r="G384" i="8"/>
  <c r="G393" i="8"/>
  <c r="G412" i="8"/>
  <c r="G414" i="8"/>
  <c r="G425" i="8"/>
  <c r="G470" i="8"/>
  <c r="G419" i="8"/>
  <c r="G448" i="8"/>
  <c r="G442" i="8"/>
  <c r="G441" i="8"/>
  <c r="G452" i="8"/>
  <c r="G479" i="8"/>
  <c r="G481" i="8"/>
  <c r="G495" i="8"/>
  <c r="G494" i="8"/>
  <c r="D18" i="8"/>
  <c r="C19" i="8"/>
  <c r="B17" i="8" l="1"/>
  <c r="E20" i="8"/>
  <c r="F19" i="8"/>
  <c r="O20" i="8"/>
  <c r="N21" i="8"/>
  <c r="K21" i="8"/>
  <c r="J22" i="8"/>
  <c r="T18" i="8"/>
  <c r="U17" i="8"/>
  <c r="L47" i="8"/>
  <c r="M46" i="8"/>
  <c r="J49" i="8"/>
  <c r="K48" i="8"/>
  <c r="N45" i="8"/>
  <c r="O44" i="8"/>
  <c r="M22" i="8"/>
  <c r="L23" i="8"/>
  <c r="D19" i="8"/>
  <c r="C20" i="8"/>
  <c r="G18" i="8"/>
  <c r="B18" i="8"/>
  <c r="H32" i="8"/>
  <c r="I31" i="8"/>
  <c r="N71" i="8"/>
  <c r="O70" i="8"/>
  <c r="U18" i="8" l="1"/>
  <c r="T19" i="8"/>
  <c r="F20" i="8"/>
  <c r="E21" i="8"/>
  <c r="J23" i="8"/>
  <c r="K22" i="8"/>
  <c r="L24" i="8"/>
  <c r="M23" i="8"/>
  <c r="N72" i="8"/>
  <c r="O71" i="8"/>
  <c r="O45" i="8"/>
  <c r="N46" i="8"/>
  <c r="B19" i="8"/>
  <c r="G19" i="8"/>
  <c r="H33" i="8"/>
  <c r="I32" i="8"/>
  <c r="O21" i="8"/>
  <c r="N22" i="8"/>
  <c r="L48" i="8"/>
  <c r="M47" i="8"/>
  <c r="J50" i="8"/>
  <c r="K49" i="8"/>
  <c r="D20" i="8"/>
  <c r="C21" i="8"/>
  <c r="C22" i="8" l="1"/>
  <c r="D21" i="8"/>
  <c r="G20" i="8"/>
  <c r="B20" i="8"/>
  <c r="H34" i="8"/>
  <c r="I33" i="8"/>
  <c r="L25" i="8"/>
  <c r="M24" i="8"/>
  <c r="J51" i="8"/>
  <c r="K50" i="8"/>
  <c r="N47" i="8"/>
  <c r="O46" i="8"/>
  <c r="F21" i="8"/>
  <c r="E22" i="8"/>
  <c r="L49" i="8"/>
  <c r="M48" i="8"/>
  <c r="J24" i="8"/>
  <c r="K23" i="8"/>
  <c r="N23" i="8"/>
  <c r="O22" i="8"/>
  <c r="T20" i="8"/>
  <c r="U19" i="8"/>
  <c r="N73" i="8"/>
  <c r="O72" i="8"/>
  <c r="N24" i="8" l="1"/>
  <c r="O23" i="8"/>
  <c r="O47" i="8"/>
  <c r="N48" i="8"/>
  <c r="G21" i="8"/>
  <c r="B21" i="8"/>
  <c r="J25" i="8"/>
  <c r="K24" i="8"/>
  <c r="J52" i="8"/>
  <c r="K51" i="8"/>
  <c r="C23" i="8"/>
  <c r="D22" i="8"/>
  <c r="N74" i="8"/>
  <c r="O73" i="8"/>
  <c r="M49" i="8"/>
  <c r="L50" i="8"/>
  <c r="L26" i="8"/>
  <c r="M25" i="8"/>
  <c r="F22" i="8"/>
  <c r="E23" i="8"/>
  <c r="U20" i="8"/>
  <c r="T21" i="8"/>
  <c r="H35" i="8"/>
  <c r="I34" i="8"/>
  <c r="M26" i="8" l="1"/>
  <c r="L27" i="8"/>
  <c r="J53" i="8"/>
  <c r="K52" i="8"/>
  <c r="N25" i="8"/>
  <c r="O24" i="8"/>
  <c r="L51" i="8"/>
  <c r="M50" i="8"/>
  <c r="J26" i="8"/>
  <c r="K25" i="8"/>
  <c r="U21" i="8"/>
  <c r="T22" i="8"/>
  <c r="H36" i="8"/>
  <c r="I35" i="8"/>
  <c r="N75" i="8"/>
  <c r="O74" i="8"/>
  <c r="E24" i="8"/>
  <c r="F23" i="8"/>
  <c r="G22" i="8"/>
  <c r="B22" i="8"/>
  <c r="N49" i="8"/>
  <c r="O48" i="8"/>
  <c r="C24" i="8"/>
  <c r="D23" i="8"/>
  <c r="B23" i="8" l="1"/>
  <c r="G23" i="8"/>
  <c r="C25" i="8"/>
  <c r="D24" i="8"/>
  <c r="N76" i="8"/>
  <c r="O75" i="8"/>
  <c r="L52" i="8"/>
  <c r="M51" i="8"/>
  <c r="N50" i="8"/>
  <c r="O49" i="8"/>
  <c r="H37" i="8"/>
  <c r="I36" i="8"/>
  <c r="O25" i="8"/>
  <c r="N26" i="8"/>
  <c r="U22" i="8"/>
  <c r="T23" i="8"/>
  <c r="J54" i="8"/>
  <c r="K53" i="8"/>
  <c r="L28" i="8"/>
  <c r="M27" i="8"/>
  <c r="F24" i="8"/>
  <c r="E25" i="8"/>
  <c r="J27" i="8"/>
  <c r="K26" i="8"/>
  <c r="U23" i="8" l="1"/>
  <c r="T24" i="8"/>
  <c r="L53" i="8"/>
  <c r="M52" i="8"/>
  <c r="N27" i="8"/>
  <c r="O26" i="8"/>
  <c r="O76" i="8"/>
  <c r="N77" i="8"/>
  <c r="J28" i="8"/>
  <c r="K27" i="8"/>
  <c r="F25" i="8"/>
  <c r="E26" i="8"/>
  <c r="B24" i="8"/>
  <c r="G24" i="8"/>
  <c r="L29" i="8"/>
  <c r="M28" i="8"/>
  <c r="C26" i="8"/>
  <c r="D25" i="8"/>
  <c r="H38" i="8"/>
  <c r="I37" i="8"/>
  <c r="J55" i="8"/>
  <c r="K54" i="8"/>
  <c r="N51" i="8"/>
  <c r="O50" i="8"/>
  <c r="M53" i="8" l="1"/>
  <c r="L54" i="8"/>
  <c r="B25" i="8"/>
  <c r="G25" i="8"/>
  <c r="T25" i="8"/>
  <c r="U24" i="8"/>
  <c r="C27" i="8"/>
  <c r="D26" i="8"/>
  <c r="J29" i="8"/>
  <c r="K28" i="8"/>
  <c r="O77" i="8"/>
  <c r="N78" i="8"/>
  <c r="H39" i="8"/>
  <c r="I38" i="8"/>
  <c r="N52" i="8"/>
  <c r="O51" i="8"/>
  <c r="M29" i="8"/>
  <c r="L30" i="8"/>
  <c r="J56" i="8"/>
  <c r="K55" i="8"/>
  <c r="N28" i="8"/>
  <c r="O27" i="8"/>
  <c r="F26" i="8"/>
  <c r="E27" i="8"/>
  <c r="L55" i="8" l="1"/>
  <c r="M54" i="8"/>
  <c r="J30" i="8"/>
  <c r="K29" i="8"/>
  <c r="E28" i="8"/>
  <c r="F27" i="8"/>
  <c r="G26" i="8"/>
  <c r="B26" i="8"/>
  <c r="N53" i="8"/>
  <c r="O52" i="8"/>
  <c r="C28" i="8"/>
  <c r="D27" i="8"/>
  <c r="M30" i="8"/>
  <c r="L31" i="8"/>
  <c r="O28" i="8"/>
  <c r="N29" i="8"/>
  <c r="H40" i="8"/>
  <c r="I39" i="8"/>
  <c r="T26" i="8"/>
  <c r="U25" i="8"/>
  <c r="O78" i="8"/>
  <c r="N79" i="8"/>
  <c r="J57" i="8"/>
  <c r="K56" i="8"/>
  <c r="N30" i="8" l="1"/>
  <c r="O29" i="8"/>
  <c r="H41" i="8"/>
  <c r="I40" i="8"/>
  <c r="N54" i="8"/>
  <c r="O53" i="8"/>
  <c r="J58" i="8"/>
  <c r="K57" i="8"/>
  <c r="N80" i="8"/>
  <c r="O79" i="8"/>
  <c r="L32" i="8"/>
  <c r="M31" i="8"/>
  <c r="B27" i="8"/>
  <c r="G27" i="8"/>
  <c r="L56" i="8"/>
  <c r="M55" i="8"/>
  <c r="F28" i="8"/>
  <c r="E29" i="8"/>
  <c r="T27" i="8"/>
  <c r="U26" i="8"/>
  <c r="D28" i="8"/>
  <c r="C29" i="8"/>
  <c r="J31" i="8"/>
  <c r="K30" i="8"/>
  <c r="N31" i="8" l="1"/>
  <c r="O30" i="8"/>
  <c r="N81" i="8"/>
  <c r="O80" i="8"/>
  <c r="J32" i="8"/>
  <c r="K31" i="8"/>
  <c r="L57" i="8"/>
  <c r="M56" i="8"/>
  <c r="J59" i="8"/>
  <c r="K58" i="8"/>
  <c r="E30" i="8"/>
  <c r="F29" i="8"/>
  <c r="C30" i="8"/>
  <c r="D29" i="8"/>
  <c r="B28" i="8"/>
  <c r="G28" i="8"/>
  <c r="N55" i="8"/>
  <c r="O54" i="8"/>
  <c r="U27" i="8"/>
  <c r="T28" i="8"/>
  <c r="L33" i="8"/>
  <c r="M32" i="8"/>
  <c r="H42" i="8"/>
  <c r="I41" i="8"/>
  <c r="L34" i="8" l="1"/>
  <c r="M33" i="8"/>
  <c r="D30" i="8"/>
  <c r="C31" i="8"/>
  <c r="J33" i="8"/>
  <c r="K32" i="8"/>
  <c r="N82" i="8"/>
  <c r="O81" i="8"/>
  <c r="H43" i="8"/>
  <c r="I42" i="8"/>
  <c r="L58" i="8"/>
  <c r="M57" i="8"/>
  <c r="B29" i="8"/>
  <c r="G29" i="8"/>
  <c r="U28" i="8"/>
  <c r="T29" i="8"/>
  <c r="E31" i="8"/>
  <c r="F30" i="8"/>
  <c r="O55" i="8"/>
  <c r="N56" i="8"/>
  <c r="J60" i="8"/>
  <c r="K59" i="8"/>
  <c r="O31" i="8"/>
  <c r="N32" i="8"/>
  <c r="E32" i="8" l="1"/>
  <c r="F31" i="8"/>
  <c r="H44" i="8"/>
  <c r="I43" i="8"/>
  <c r="L35" i="8"/>
  <c r="M34" i="8"/>
  <c r="N33" i="8"/>
  <c r="O32" i="8"/>
  <c r="U29" i="8"/>
  <c r="T30" i="8"/>
  <c r="N83" i="8"/>
  <c r="O82" i="8"/>
  <c r="J61" i="8"/>
  <c r="K60" i="8"/>
  <c r="J34" i="8"/>
  <c r="K33" i="8"/>
  <c r="O56" i="8"/>
  <c r="N57" i="8"/>
  <c r="C32" i="8"/>
  <c r="D31" i="8"/>
  <c r="L59" i="8"/>
  <c r="M58" i="8"/>
  <c r="G30" i="8"/>
  <c r="B30" i="8"/>
  <c r="N84" i="8" l="1"/>
  <c r="O83" i="8"/>
  <c r="N58" i="8"/>
  <c r="O57" i="8"/>
  <c r="U30" i="8"/>
  <c r="T31" i="8"/>
  <c r="E33" i="8"/>
  <c r="F32" i="8"/>
  <c r="C33" i="8"/>
  <c r="D32" i="8"/>
  <c r="H45" i="8"/>
  <c r="I44" i="8"/>
  <c r="J35" i="8"/>
  <c r="K34" i="8"/>
  <c r="N34" i="8"/>
  <c r="O33" i="8"/>
  <c r="L60" i="8"/>
  <c r="M59" i="8"/>
  <c r="J62" i="8"/>
  <c r="K61" i="8"/>
  <c r="L36" i="8"/>
  <c r="M35" i="8"/>
  <c r="B31" i="8"/>
  <c r="G31" i="8"/>
  <c r="L61" i="8" l="1"/>
  <c r="M60" i="8"/>
  <c r="C34" i="8"/>
  <c r="D33" i="8"/>
  <c r="B32" i="8"/>
  <c r="G32" i="8"/>
  <c r="N85" i="8"/>
  <c r="O84" i="8"/>
  <c r="N35" i="8"/>
  <c r="O34" i="8"/>
  <c r="F33" i="8"/>
  <c r="E34" i="8"/>
  <c r="K35" i="8"/>
  <c r="J36" i="8"/>
  <c r="U31" i="8"/>
  <c r="T32" i="8"/>
  <c r="L37" i="8"/>
  <c r="M36" i="8"/>
  <c r="J63" i="8"/>
  <c r="K63" i="8" s="1"/>
  <c r="K62" i="8"/>
  <c r="H46" i="8"/>
  <c r="I45" i="8"/>
  <c r="N59" i="8"/>
  <c r="O58" i="8"/>
  <c r="C35" i="8" l="1"/>
  <c r="D34" i="8"/>
  <c r="M37" i="8"/>
  <c r="L38" i="8"/>
  <c r="M38" i="8" s="1"/>
  <c r="O35" i="8"/>
  <c r="N36" i="8"/>
  <c r="L62" i="8"/>
  <c r="M61" i="8"/>
  <c r="T33" i="8"/>
  <c r="U32" i="8"/>
  <c r="O59" i="8"/>
  <c r="N60" i="8"/>
  <c r="N86" i="8"/>
  <c r="O85" i="8"/>
  <c r="K36" i="8"/>
  <c r="J37" i="8"/>
  <c r="H47" i="8"/>
  <c r="I46" i="8"/>
  <c r="E35" i="8"/>
  <c r="F34" i="8"/>
  <c r="B33" i="8"/>
  <c r="G33" i="8"/>
  <c r="G34" i="8" l="1"/>
  <c r="B34" i="8"/>
  <c r="U33" i="8"/>
  <c r="T34" i="8"/>
  <c r="C36" i="8"/>
  <c r="D35" i="8"/>
  <c r="K37" i="8"/>
  <c r="J38" i="8"/>
  <c r="K38" i="8" s="1"/>
  <c r="H48" i="8"/>
  <c r="I47" i="8"/>
  <c r="L63" i="8"/>
  <c r="M63" i="8" s="1"/>
  <c r="M62" i="8"/>
  <c r="N61" i="8"/>
  <c r="O60" i="8"/>
  <c r="O36" i="8"/>
  <c r="N37" i="8"/>
  <c r="N87" i="8"/>
  <c r="O86" i="8"/>
  <c r="E36" i="8"/>
  <c r="F35" i="8"/>
  <c r="H49" i="8" l="1"/>
  <c r="I48" i="8"/>
  <c r="O37" i="8"/>
  <c r="N38" i="8"/>
  <c r="O38" i="8" s="1"/>
  <c r="N88" i="8"/>
  <c r="O88" i="8" s="1"/>
  <c r="O87" i="8"/>
  <c r="B35" i="8"/>
  <c r="G35" i="8"/>
  <c r="O61" i="8"/>
  <c r="N62" i="8"/>
  <c r="C37" i="8"/>
  <c r="D36" i="8"/>
  <c r="U34" i="8"/>
  <c r="T35" i="8"/>
  <c r="E37" i="8"/>
  <c r="F36" i="8"/>
  <c r="F37" i="8" l="1"/>
  <c r="E38" i="8"/>
  <c r="C38" i="8"/>
  <c r="D37" i="8"/>
  <c r="N63" i="8"/>
  <c r="O63" i="8" s="1"/>
  <c r="O62" i="8"/>
  <c r="U35" i="8"/>
  <c r="T36" i="8"/>
  <c r="B36" i="8"/>
  <c r="G36" i="8"/>
  <c r="H50" i="8"/>
  <c r="I49" i="8"/>
  <c r="B37" i="8" l="1"/>
  <c r="G37" i="8"/>
  <c r="U36" i="8"/>
  <c r="T37" i="8"/>
  <c r="H51" i="8"/>
  <c r="I50" i="8"/>
  <c r="C39" i="8"/>
  <c r="D38" i="8"/>
  <c r="E39" i="8"/>
  <c r="F38" i="8"/>
  <c r="G38" i="8" l="1"/>
  <c r="B38" i="8"/>
  <c r="H52" i="8"/>
  <c r="I51" i="8"/>
  <c r="U37" i="8"/>
  <c r="T38" i="8"/>
  <c r="C40" i="8"/>
  <c r="D39" i="8"/>
  <c r="E40" i="8"/>
  <c r="F39" i="8"/>
  <c r="B39" i="8" l="1"/>
  <c r="G39" i="8"/>
  <c r="T39" i="8"/>
  <c r="U38" i="8"/>
  <c r="H53" i="8"/>
  <c r="I52" i="8"/>
  <c r="F40" i="8"/>
  <c r="E41" i="8"/>
  <c r="C41" i="8"/>
  <c r="D40" i="8"/>
  <c r="H54" i="8" l="1"/>
  <c r="I53" i="8"/>
  <c r="U39" i="8"/>
  <c r="T40" i="8"/>
  <c r="F41" i="8"/>
  <c r="E42" i="8"/>
  <c r="G40" i="8"/>
  <c r="B40" i="8"/>
  <c r="C42" i="8"/>
  <c r="D41" i="8"/>
  <c r="U40" i="8" l="1"/>
  <c r="T41" i="8"/>
  <c r="F42" i="8"/>
  <c r="E43" i="8"/>
  <c r="G41" i="8"/>
  <c r="B41" i="8"/>
  <c r="C43" i="8"/>
  <c r="D42" i="8"/>
  <c r="H55" i="8"/>
  <c r="I54" i="8"/>
  <c r="H56" i="8" l="1"/>
  <c r="I55" i="8"/>
  <c r="C44" i="8"/>
  <c r="D43" i="8"/>
  <c r="G42" i="8"/>
  <c r="B42" i="8"/>
  <c r="E44" i="8"/>
  <c r="F43" i="8"/>
  <c r="U41" i="8"/>
  <c r="T42" i="8"/>
  <c r="U42" i="8" l="1"/>
  <c r="T43" i="8"/>
  <c r="F44" i="8"/>
  <c r="E45" i="8"/>
  <c r="H57" i="8"/>
  <c r="I56" i="8"/>
  <c r="B43" i="8"/>
  <c r="G43" i="8"/>
  <c r="C45" i="8"/>
  <c r="D44" i="8"/>
  <c r="G44" i="8" l="1"/>
  <c r="B44" i="8"/>
  <c r="U43" i="8"/>
  <c r="T44" i="8"/>
  <c r="H58" i="8"/>
  <c r="I57" i="8"/>
  <c r="F45" i="8"/>
  <c r="E46" i="8"/>
  <c r="C46" i="8"/>
  <c r="D45" i="8"/>
  <c r="F46" i="8" l="1"/>
  <c r="E47" i="8"/>
  <c r="B45" i="8"/>
  <c r="G45" i="8"/>
  <c r="H59" i="8"/>
  <c r="I58" i="8"/>
  <c r="T45" i="8"/>
  <c r="U44" i="8"/>
  <c r="C47" i="8"/>
  <c r="D46" i="8"/>
  <c r="H60" i="8" l="1"/>
  <c r="I59" i="8"/>
  <c r="G46" i="8"/>
  <c r="B46" i="8"/>
  <c r="E48" i="8"/>
  <c r="F47" i="8"/>
  <c r="U45" i="8"/>
  <c r="T46" i="8"/>
  <c r="C48" i="8"/>
  <c r="D47" i="8"/>
  <c r="F48" i="8" l="1"/>
  <c r="E49" i="8"/>
  <c r="U46" i="8"/>
  <c r="T47" i="8"/>
  <c r="B47" i="8"/>
  <c r="G47" i="8"/>
  <c r="D48" i="8"/>
  <c r="C49" i="8"/>
  <c r="H61" i="8"/>
  <c r="I60" i="8"/>
  <c r="C50" i="8" l="1"/>
  <c r="D49" i="8"/>
  <c r="T48" i="8"/>
  <c r="U47" i="8"/>
  <c r="F49" i="8"/>
  <c r="E50" i="8"/>
  <c r="G48" i="8"/>
  <c r="B48" i="8"/>
  <c r="H62" i="8"/>
  <c r="I61" i="8"/>
  <c r="E51" i="8" l="1"/>
  <c r="F50" i="8"/>
  <c r="U48" i="8"/>
  <c r="T49" i="8"/>
  <c r="G49" i="8"/>
  <c r="B49" i="8"/>
  <c r="H63" i="8"/>
  <c r="I62" i="8"/>
  <c r="C51" i="8"/>
  <c r="D50" i="8"/>
  <c r="U49" i="8" l="1"/>
  <c r="T50" i="8"/>
  <c r="H64" i="8"/>
  <c r="I63" i="8"/>
  <c r="G50" i="8"/>
  <c r="B50" i="8"/>
  <c r="C52" i="8"/>
  <c r="D51" i="8"/>
  <c r="E52" i="8"/>
  <c r="F51" i="8"/>
  <c r="H65" i="8" l="1"/>
  <c r="I64" i="8"/>
  <c r="T51" i="8"/>
  <c r="U50" i="8"/>
  <c r="B51" i="8"/>
  <c r="G51" i="8"/>
  <c r="C53" i="8"/>
  <c r="D52" i="8"/>
  <c r="E53" i="8"/>
  <c r="F52" i="8"/>
  <c r="H66" i="8" l="1"/>
  <c r="I65" i="8"/>
  <c r="G52" i="8"/>
  <c r="B52" i="8"/>
  <c r="C54" i="8"/>
  <c r="D53" i="8"/>
  <c r="U51" i="8"/>
  <c r="T52" i="8"/>
  <c r="F53" i="8"/>
  <c r="E54" i="8"/>
  <c r="H67" i="8" l="1"/>
  <c r="I66" i="8"/>
  <c r="C55" i="8"/>
  <c r="D54" i="8"/>
  <c r="T53" i="8"/>
  <c r="U52" i="8"/>
  <c r="B53" i="8"/>
  <c r="G53" i="8"/>
  <c r="F54" i="8"/>
  <c r="E55" i="8"/>
  <c r="G54" i="8" l="1"/>
  <c r="B54" i="8"/>
  <c r="C56" i="8"/>
  <c r="D55" i="8"/>
  <c r="T54" i="8"/>
  <c r="U53" i="8"/>
  <c r="E56" i="8"/>
  <c r="F55" i="8"/>
  <c r="H68" i="8"/>
  <c r="I67" i="8"/>
  <c r="B55" i="8" l="1"/>
  <c r="G55" i="8"/>
  <c r="T55" i="8"/>
  <c r="U54" i="8"/>
  <c r="C57" i="8"/>
  <c r="D56" i="8"/>
  <c r="E57" i="8"/>
  <c r="F56" i="8"/>
  <c r="H69" i="8"/>
  <c r="I68" i="8"/>
  <c r="G56" i="8" l="1"/>
  <c r="B56" i="8"/>
  <c r="C58" i="8"/>
  <c r="D57" i="8"/>
  <c r="T56" i="8"/>
  <c r="U55" i="8"/>
  <c r="E58" i="8"/>
  <c r="F57" i="8"/>
  <c r="H70" i="8"/>
  <c r="I69" i="8"/>
  <c r="H71" i="8" l="1"/>
  <c r="I70" i="8"/>
  <c r="B57" i="8"/>
  <c r="G57" i="8"/>
  <c r="U56" i="8"/>
  <c r="T57" i="8"/>
  <c r="D58" i="8"/>
  <c r="C59" i="8"/>
  <c r="E59" i="8"/>
  <c r="F58" i="8"/>
  <c r="H72" i="8" l="1"/>
  <c r="I71" i="8"/>
  <c r="C60" i="8"/>
  <c r="D59" i="8"/>
  <c r="G58" i="8"/>
  <c r="B58" i="8"/>
  <c r="T58" i="8"/>
  <c r="U57" i="8"/>
  <c r="E60" i="8"/>
  <c r="F59" i="8"/>
  <c r="B59" i="8" l="1"/>
  <c r="G59" i="8"/>
  <c r="H73" i="8"/>
  <c r="I72" i="8"/>
  <c r="C61" i="8"/>
  <c r="D60" i="8"/>
  <c r="E61" i="8"/>
  <c r="F60" i="8"/>
  <c r="U58" i="8"/>
  <c r="T59" i="8"/>
  <c r="F61" i="8" l="1"/>
  <c r="E62" i="8"/>
  <c r="C62" i="8"/>
  <c r="D61" i="8"/>
  <c r="H74" i="8"/>
  <c r="I73" i="8"/>
  <c r="B60" i="8"/>
  <c r="G60" i="8"/>
  <c r="U59" i="8"/>
  <c r="T60" i="8"/>
  <c r="H75" i="8" l="1"/>
  <c r="I74" i="8"/>
  <c r="B61" i="8"/>
  <c r="G61" i="8"/>
  <c r="C63" i="8"/>
  <c r="D62" i="8"/>
  <c r="T61" i="8"/>
  <c r="U60" i="8"/>
  <c r="E63" i="8"/>
  <c r="F62" i="8"/>
  <c r="E64" i="8" l="1"/>
  <c r="F63" i="8"/>
  <c r="C64" i="8"/>
  <c r="D63" i="8"/>
  <c r="G62" i="8"/>
  <c r="B62" i="8"/>
  <c r="H76" i="8"/>
  <c r="I75" i="8"/>
  <c r="U61" i="8"/>
  <c r="T62" i="8"/>
  <c r="B63" i="8" l="1"/>
  <c r="G63" i="8"/>
  <c r="E65" i="8"/>
  <c r="F64" i="8"/>
  <c r="C65" i="8"/>
  <c r="D64" i="8"/>
  <c r="H77" i="8"/>
  <c r="I76" i="8"/>
  <c r="T63" i="8"/>
  <c r="U62" i="8"/>
  <c r="H78" i="8" l="1"/>
  <c r="I77" i="8"/>
  <c r="C66" i="8"/>
  <c r="D65" i="8"/>
  <c r="E66" i="8"/>
  <c r="F65" i="8"/>
  <c r="G64" i="8"/>
  <c r="B64" i="8"/>
  <c r="T64" i="8"/>
  <c r="U63" i="8"/>
  <c r="H79" i="8" l="1"/>
  <c r="I78" i="8"/>
  <c r="B65" i="8"/>
  <c r="G65" i="8"/>
  <c r="T65" i="8"/>
  <c r="U64" i="8"/>
  <c r="C67" i="8"/>
  <c r="D66" i="8"/>
  <c r="E67" i="8"/>
  <c r="F66" i="8"/>
  <c r="E68" i="8" l="1"/>
  <c r="F67" i="8"/>
  <c r="H80" i="8"/>
  <c r="I79" i="8"/>
  <c r="B66" i="8"/>
  <c r="G66" i="8"/>
  <c r="C68" i="8"/>
  <c r="D67" i="8"/>
  <c r="U65" i="8"/>
  <c r="T66" i="8"/>
  <c r="C69" i="8" l="1"/>
  <c r="D68" i="8"/>
  <c r="H81" i="8"/>
  <c r="I80" i="8"/>
  <c r="B67" i="8"/>
  <c r="G67" i="8"/>
  <c r="T67" i="8"/>
  <c r="U66" i="8"/>
  <c r="F68" i="8"/>
  <c r="E69" i="8"/>
  <c r="U67" i="8" l="1"/>
  <c r="T68" i="8"/>
  <c r="H82" i="8"/>
  <c r="I81" i="8"/>
  <c r="G68" i="8"/>
  <c r="B68" i="8"/>
  <c r="E70" i="8"/>
  <c r="F69" i="8"/>
  <c r="C70" i="8"/>
  <c r="D69" i="8"/>
  <c r="H83" i="8" l="1"/>
  <c r="I82" i="8"/>
  <c r="F70" i="8"/>
  <c r="E71" i="8"/>
  <c r="B69" i="8"/>
  <c r="G69" i="8"/>
  <c r="U68" i="8"/>
  <c r="T69" i="8"/>
  <c r="C71" i="8"/>
  <c r="D70" i="8"/>
  <c r="E72" i="8" l="1"/>
  <c r="F71" i="8"/>
  <c r="T70" i="8"/>
  <c r="U69" i="8"/>
  <c r="G70" i="8"/>
  <c r="B70" i="8"/>
  <c r="C72" i="8"/>
  <c r="D71" i="8"/>
  <c r="H84" i="8"/>
  <c r="I83" i="8"/>
  <c r="G71" i="8" l="1"/>
  <c r="B71" i="8"/>
  <c r="C73" i="8"/>
  <c r="D72" i="8"/>
  <c r="U70" i="8"/>
  <c r="T71" i="8"/>
  <c r="H85" i="8"/>
  <c r="I84" i="8"/>
  <c r="E73" i="8"/>
  <c r="F72" i="8"/>
  <c r="B72" i="8" l="1"/>
  <c r="G72" i="8"/>
  <c r="C74" i="8"/>
  <c r="D73" i="8"/>
  <c r="H86" i="8"/>
  <c r="I85" i="8"/>
  <c r="T72" i="8"/>
  <c r="U71" i="8"/>
  <c r="E74" i="8"/>
  <c r="F73" i="8"/>
  <c r="T73" i="8" l="1"/>
  <c r="U72" i="8"/>
  <c r="H87" i="8"/>
  <c r="I86" i="8"/>
  <c r="G73" i="8"/>
  <c r="B73" i="8"/>
  <c r="C75" i="8"/>
  <c r="D74" i="8"/>
  <c r="E75" i="8"/>
  <c r="F74" i="8"/>
  <c r="B74" i="8" l="1"/>
  <c r="G74" i="8"/>
  <c r="C76" i="8"/>
  <c r="D75" i="8"/>
  <c r="H88" i="8"/>
  <c r="I87" i="8"/>
  <c r="E76" i="8"/>
  <c r="F75" i="8"/>
  <c r="T74" i="8"/>
  <c r="U73" i="8"/>
  <c r="H89" i="8" l="1"/>
  <c r="I88" i="8"/>
  <c r="E77" i="8"/>
  <c r="F76" i="8"/>
  <c r="G75" i="8"/>
  <c r="B75" i="8"/>
  <c r="C77" i="8"/>
  <c r="D76" i="8"/>
  <c r="T75" i="8"/>
  <c r="U74" i="8"/>
  <c r="B76" i="8" l="1"/>
  <c r="G76" i="8"/>
  <c r="C78" i="8"/>
  <c r="D77" i="8"/>
  <c r="E78" i="8"/>
  <c r="F77" i="8"/>
  <c r="T76" i="8"/>
  <c r="U75" i="8"/>
  <c r="H90" i="8"/>
  <c r="I89" i="8"/>
  <c r="G77" i="8" l="1"/>
  <c r="B77" i="8"/>
  <c r="T77" i="8"/>
  <c r="U76" i="8"/>
  <c r="E79" i="8"/>
  <c r="F78" i="8"/>
  <c r="C79" i="8"/>
  <c r="D78" i="8"/>
  <c r="H91" i="8"/>
  <c r="I90" i="8"/>
  <c r="T78" i="8" l="1"/>
  <c r="U77" i="8"/>
  <c r="G78" i="8"/>
  <c r="B78" i="8"/>
  <c r="C80" i="8"/>
  <c r="D79" i="8"/>
  <c r="E80" i="8"/>
  <c r="F79" i="8"/>
  <c r="H92" i="8"/>
  <c r="I91" i="8"/>
  <c r="E81" i="8" l="1"/>
  <c r="F80" i="8"/>
  <c r="C81" i="8"/>
  <c r="D80" i="8"/>
  <c r="G79" i="8"/>
  <c r="B79" i="8"/>
  <c r="H93" i="8"/>
  <c r="I92" i="8"/>
  <c r="U78" i="8"/>
  <c r="T79" i="8"/>
  <c r="B80" i="8" l="1"/>
  <c r="G80" i="8"/>
  <c r="C82" i="8"/>
  <c r="D81" i="8"/>
  <c r="H94" i="8"/>
  <c r="I93" i="8"/>
  <c r="U79" i="8"/>
  <c r="T80" i="8"/>
  <c r="F81" i="8"/>
  <c r="E82" i="8"/>
  <c r="G81" i="8" l="1"/>
  <c r="B81" i="8"/>
  <c r="H95" i="8"/>
  <c r="I94" i="8"/>
  <c r="C83" i="8"/>
  <c r="D82" i="8"/>
  <c r="U80" i="8"/>
  <c r="T81" i="8"/>
  <c r="F82" i="8"/>
  <c r="E83" i="8"/>
  <c r="U81" i="8" l="1"/>
  <c r="T82" i="8"/>
  <c r="G82" i="8"/>
  <c r="B82" i="8"/>
  <c r="H96" i="8"/>
  <c r="I95" i="8"/>
  <c r="C84" i="8"/>
  <c r="D83" i="8"/>
  <c r="F83" i="8"/>
  <c r="E84" i="8"/>
  <c r="G83" i="8" l="1"/>
  <c r="B83" i="8"/>
  <c r="C85" i="8"/>
  <c r="D84" i="8"/>
  <c r="H97" i="8"/>
  <c r="I96" i="8"/>
  <c r="E85" i="8"/>
  <c r="F84" i="8"/>
  <c r="U82" i="8"/>
  <c r="T83" i="8"/>
  <c r="B84" i="8" l="1"/>
  <c r="G84" i="8"/>
  <c r="C86" i="8"/>
  <c r="D85" i="8"/>
  <c r="E86" i="8"/>
  <c r="F85" i="8"/>
  <c r="H98" i="8"/>
  <c r="I97" i="8"/>
  <c r="U83" i="8"/>
  <c r="T84" i="8"/>
  <c r="H99" i="8" l="1"/>
  <c r="I98" i="8"/>
  <c r="U84" i="8"/>
  <c r="T85" i="8"/>
  <c r="B85" i="8"/>
  <c r="G85" i="8"/>
  <c r="E87" i="8"/>
  <c r="F86" i="8"/>
  <c r="C87" i="8"/>
  <c r="D86" i="8"/>
  <c r="C88" i="8" l="1"/>
  <c r="D87" i="8"/>
  <c r="E88" i="8"/>
  <c r="F87" i="8"/>
  <c r="B86" i="8"/>
  <c r="G86" i="8"/>
  <c r="H100" i="8"/>
  <c r="I99" i="8"/>
  <c r="T86" i="8"/>
  <c r="U85" i="8"/>
  <c r="E89" i="8" l="1"/>
  <c r="F88" i="8"/>
  <c r="H101" i="8"/>
  <c r="I100" i="8"/>
  <c r="G87" i="8"/>
  <c r="B87" i="8"/>
  <c r="U86" i="8"/>
  <c r="T87" i="8"/>
  <c r="C89" i="8"/>
  <c r="D88" i="8"/>
  <c r="H102" i="8" l="1"/>
  <c r="I101" i="8"/>
  <c r="B88" i="8"/>
  <c r="G88" i="8"/>
  <c r="U87" i="8"/>
  <c r="T88" i="8"/>
  <c r="C90" i="8"/>
  <c r="D89" i="8"/>
  <c r="E90" i="8"/>
  <c r="F89" i="8"/>
  <c r="C91" i="8" l="1"/>
  <c r="D90" i="8"/>
  <c r="B89" i="8"/>
  <c r="G89" i="8"/>
  <c r="U88" i="8"/>
  <c r="T89" i="8"/>
  <c r="E91" i="8"/>
  <c r="F90" i="8"/>
  <c r="H103" i="8"/>
  <c r="I102" i="8"/>
  <c r="T90" i="8" l="1"/>
  <c r="U89" i="8"/>
  <c r="G90" i="8"/>
  <c r="B90" i="8"/>
  <c r="E92" i="8"/>
  <c r="F91" i="8"/>
  <c r="H104" i="8"/>
  <c r="I103" i="8"/>
  <c r="C92" i="8"/>
  <c r="D91" i="8"/>
  <c r="H105" i="8" l="1"/>
  <c r="I104" i="8"/>
  <c r="E93" i="8"/>
  <c r="F92" i="8"/>
  <c r="G91" i="8"/>
  <c r="B91" i="8"/>
  <c r="C93" i="8"/>
  <c r="D92" i="8"/>
  <c r="U90" i="8"/>
  <c r="T91" i="8"/>
  <c r="U91" i="8" l="1"/>
  <c r="T92" i="8"/>
  <c r="B92" i="8"/>
  <c r="G92" i="8"/>
  <c r="C94" i="8"/>
  <c r="D93" i="8"/>
  <c r="E94" i="8"/>
  <c r="F93" i="8"/>
  <c r="H106" i="8"/>
  <c r="I105" i="8"/>
  <c r="U92" i="8" l="1"/>
  <c r="T93" i="8"/>
  <c r="H107" i="8"/>
  <c r="I106" i="8"/>
  <c r="E95" i="8"/>
  <c r="F94" i="8"/>
  <c r="B93" i="8"/>
  <c r="G93" i="8"/>
  <c r="C95" i="8"/>
  <c r="D94" i="8"/>
  <c r="U93" i="8" l="1"/>
  <c r="T94" i="8"/>
  <c r="B94" i="8"/>
  <c r="G94" i="8"/>
  <c r="C96" i="8"/>
  <c r="D95" i="8"/>
  <c r="E96" i="8"/>
  <c r="F95" i="8"/>
  <c r="H108" i="8"/>
  <c r="I107" i="8"/>
  <c r="U94" i="8" l="1"/>
  <c r="T95" i="8"/>
  <c r="H109" i="8"/>
  <c r="I108" i="8"/>
  <c r="E97" i="8"/>
  <c r="F96" i="8"/>
  <c r="G95" i="8"/>
  <c r="B95" i="8"/>
  <c r="C97" i="8"/>
  <c r="D96" i="8"/>
  <c r="C98" i="8" l="1"/>
  <c r="D97" i="8"/>
  <c r="E98" i="8"/>
  <c r="F97" i="8"/>
  <c r="H110" i="8"/>
  <c r="I109" i="8"/>
  <c r="B96" i="8"/>
  <c r="G96" i="8"/>
  <c r="U95" i="8"/>
  <c r="T96" i="8"/>
  <c r="H111" i="8" l="1"/>
  <c r="I110" i="8"/>
  <c r="E99" i="8"/>
  <c r="F98" i="8"/>
  <c r="C99" i="8"/>
  <c r="D98" i="8"/>
  <c r="U96" i="8"/>
  <c r="T97" i="8"/>
  <c r="G97" i="8"/>
  <c r="B97" i="8"/>
  <c r="H112" i="8" l="1"/>
  <c r="I111" i="8"/>
  <c r="T98" i="8"/>
  <c r="U97" i="8"/>
  <c r="C100" i="8"/>
  <c r="D99" i="8"/>
  <c r="G98" i="8"/>
  <c r="B98" i="8"/>
  <c r="E100" i="8"/>
  <c r="F99" i="8"/>
  <c r="H113" i="8" l="1"/>
  <c r="I112" i="8"/>
  <c r="G99" i="8"/>
  <c r="B99" i="8"/>
  <c r="C101" i="8"/>
  <c r="D100" i="8"/>
  <c r="E101" i="8"/>
  <c r="F100" i="8"/>
  <c r="U98" i="8"/>
  <c r="T99" i="8"/>
  <c r="E102" i="8" l="1"/>
  <c r="F101" i="8"/>
  <c r="C102" i="8"/>
  <c r="D101" i="8"/>
  <c r="B100" i="8"/>
  <c r="G100" i="8"/>
  <c r="U99" i="8"/>
  <c r="T100" i="8"/>
  <c r="H114" i="8"/>
  <c r="I113" i="8"/>
  <c r="E103" i="8" l="1"/>
  <c r="F102" i="8"/>
  <c r="G101" i="8"/>
  <c r="B101" i="8"/>
  <c r="C103" i="8"/>
  <c r="D102" i="8"/>
  <c r="H115" i="8"/>
  <c r="I114" i="8"/>
  <c r="U100" i="8"/>
  <c r="T101" i="8"/>
  <c r="U101" i="8" l="1"/>
  <c r="T102" i="8"/>
  <c r="E104" i="8"/>
  <c r="F103" i="8"/>
  <c r="H116" i="8"/>
  <c r="I115" i="8"/>
  <c r="C104" i="8"/>
  <c r="D103" i="8"/>
  <c r="G102" i="8"/>
  <c r="B102" i="8"/>
  <c r="G103" i="8" l="1"/>
  <c r="B103" i="8"/>
  <c r="H117" i="8"/>
  <c r="I116" i="8"/>
  <c r="E105" i="8"/>
  <c r="F104" i="8"/>
  <c r="C105" i="8"/>
  <c r="D104" i="8"/>
  <c r="T103" i="8"/>
  <c r="U102" i="8"/>
  <c r="C106" i="8" l="1"/>
  <c r="D105" i="8"/>
  <c r="B104" i="8"/>
  <c r="G104" i="8"/>
  <c r="E106" i="8"/>
  <c r="F105" i="8"/>
  <c r="H118" i="8"/>
  <c r="I117" i="8"/>
  <c r="T104" i="8"/>
  <c r="U103" i="8"/>
  <c r="T105" i="8" l="1"/>
  <c r="U104" i="8"/>
  <c r="C107" i="8"/>
  <c r="D106" i="8"/>
  <c r="G105" i="8"/>
  <c r="B105" i="8"/>
  <c r="H119" i="8"/>
  <c r="I118" i="8"/>
  <c r="E107" i="8"/>
  <c r="F106" i="8"/>
  <c r="G106" i="8" l="1"/>
  <c r="B106" i="8"/>
  <c r="T106" i="8"/>
  <c r="U105" i="8"/>
  <c r="C108" i="8"/>
  <c r="D107" i="8"/>
  <c r="E108" i="8"/>
  <c r="F107" i="8"/>
  <c r="H120" i="8"/>
  <c r="I119" i="8"/>
  <c r="H121" i="8" l="1"/>
  <c r="I120" i="8"/>
  <c r="G107" i="8"/>
  <c r="B107" i="8"/>
  <c r="C109" i="8"/>
  <c r="D108" i="8"/>
  <c r="U106" i="8"/>
  <c r="T107" i="8"/>
  <c r="E109" i="8"/>
  <c r="F108" i="8"/>
  <c r="H122" i="8" l="1"/>
  <c r="I121" i="8"/>
  <c r="B108" i="8"/>
  <c r="G108" i="8"/>
  <c r="C110" i="8"/>
  <c r="D109" i="8"/>
  <c r="E110" i="8"/>
  <c r="F109" i="8"/>
  <c r="U107" i="8"/>
  <c r="T108" i="8"/>
  <c r="C111" i="8" l="1"/>
  <c r="D110" i="8"/>
  <c r="G109" i="8"/>
  <c r="B109" i="8"/>
  <c r="E111" i="8"/>
  <c r="F110" i="8"/>
  <c r="U108" i="8"/>
  <c r="T109" i="8"/>
  <c r="H123" i="8"/>
  <c r="I122" i="8"/>
  <c r="E112" i="8" l="1"/>
  <c r="F111" i="8"/>
  <c r="U109" i="8"/>
  <c r="T110" i="8"/>
  <c r="G110" i="8"/>
  <c r="B110" i="8"/>
  <c r="H124" i="8"/>
  <c r="I123" i="8"/>
  <c r="C112" i="8"/>
  <c r="D111" i="8"/>
  <c r="T111" i="8" l="1"/>
  <c r="U110" i="8"/>
  <c r="H125" i="8"/>
  <c r="I124" i="8"/>
  <c r="G111" i="8"/>
  <c r="B111" i="8"/>
  <c r="C113" i="8"/>
  <c r="D112" i="8"/>
  <c r="E113" i="8"/>
  <c r="F112" i="8"/>
  <c r="B112" i="8" l="1"/>
  <c r="G112" i="8"/>
  <c r="H126" i="8"/>
  <c r="I125" i="8"/>
  <c r="C114" i="8"/>
  <c r="D113" i="8"/>
  <c r="E114" i="8"/>
  <c r="F113" i="8"/>
  <c r="U111" i="8"/>
  <c r="T112" i="8"/>
  <c r="C115" i="8" l="1"/>
  <c r="D114" i="8"/>
  <c r="H127" i="8"/>
  <c r="I126" i="8"/>
  <c r="E115" i="8"/>
  <c r="F114" i="8"/>
  <c r="T113" i="8"/>
  <c r="U112" i="8"/>
  <c r="G113" i="8"/>
  <c r="B113" i="8"/>
  <c r="T114" i="8" l="1"/>
  <c r="U113" i="8"/>
  <c r="E116" i="8"/>
  <c r="F115" i="8"/>
  <c r="H128" i="8"/>
  <c r="I127" i="8"/>
  <c r="G114" i="8"/>
  <c r="B114" i="8"/>
  <c r="C116" i="8"/>
  <c r="D115" i="8"/>
  <c r="E117" i="8" l="1"/>
  <c r="F116" i="8"/>
  <c r="H129" i="8"/>
  <c r="I128" i="8"/>
  <c r="B115" i="8"/>
  <c r="G115" i="8"/>
  <c r="C117" i="8"/>
  <c r="D116" i="8"/>
  <c r="U114" i="8"/>
  <c r="T115" i="8"/>
  <c r="H130" i="8" l="1"/>
  <c r="I129" i="8"/>
  <c r="C118" i="8"/>
  <c r="D117" i="8"/>
  <c r="T116" i="8"/>
  <c r="U115" i="8"/>
  <c r="G116" i="8"/>
  <c r="B116" i="8"/>
  <c r="E118" i="8"/>
  <c r="F117" i="8"/>
  <c r="E119" i="8" l="1"/>
  <c r="F118" i="8"/>
  <c r="G117" i="8"/>
  <c r="B117" i="8"/>
  <c r="H131" i="8"/>
  <c r="I130" i="8"/>
  <c r="T117" i="8"/>
  <c r="U116" i="8"/>
  <c r="C119" i="8"/>
  <c r="D118" i="8"/>
  <c r="C120" i="8" l="1"/>
  <c r="D119" i="8"/>
  <c r="U117" i="8"/>
  <c r="T118" i="8"/>
  <c r="G118" i="8"/>
  <c r="B118" i="8"/>
  <c r="E120" i="8"/>
  <c r="F119" i="8"/>
  <c r="H132" i="8"/>
  <c r="I131" i="8"/>
  <c r="E121" i="8" l="1"/>
  <c r="F120" i="8"/>
  <c r="T119" i="8"/>
  <c r="U118" i="8"/>
  <c r="G119" i="8"/>
  <c r="B119" i="8"/>
  <c r="H133" i="8"/>
  <c r="I132" i="8"/>
  <c r="C121" i="8"/>
  <c r="D120" i="8"/>
  <c r="G120" i="8" l="1"/>
  <c r="B120" i="8"/>
  <c r="C122" i="8"/>
  <c r="D121" i="8"/>
  <c r="E122" i="8"/>
  <c r="F121" i="8"/>
  <c r="H134" i="8"/>
  <c r="I133" i="8"/>
  <c r="T120" i="8"/>
  <c r="U119" i="8"/>
  <c r="B121" i="8" l="1"/>
  <c r="G121" i="8"/>
  <c r="H135" i="8"/>
  <c r="I134" i="8"/>
  <c r="E123" i="8"/>
  <c r="F122" i="8"/>
  <c r="C123" i="8"/>
  <c r="D122" i="8"/>
  <c r="T121" i="8"/>
  <c r="U120" i="8"/>
  <c r="B122" i="8" l="1"/>
  <c r="G122" i="8"/>
  <c r="C124" i="8"/>
  <c r="D123" i="8"/>
  <c r="E124" i="8"/>
  <c r="F123" i="8"/>
  <c r="H136" i="8"/>
  <c r="I135" i="8"/>
  <c r="T122" i="8"/>
  <c r="U121" i="8"/>
  <c r="U122" i="8" l="1"/>
  <c r="T123" i="8"/>
  <c r="G123" i="8"/>
  <c r="B123" i="8"/>
  <c r="C125" i="8"/>
  <c r="D124" i="8"/>
  <c r="H137" i="8"/>
  <c r="I136" i="8"/>
  <c r="E125" i="8"/>
  <c r="F124" i="8"/>
  <c r="E126" i="8" l="1"/>
  <c r="F125" i="8"/>
  <c r="H138" i="8"/>
  <c r="I137" i="8"/>
  <c r="B124" i="8"/>
  <c r="G124" i="8"/>
  <c r="C126" i="8"/>
  <c r="D125" i="8"/>
  <c r="U123" i="8"/>
  <c r="T124" i="8"/>
  <c r="G125" i="8" l="1"/>
  <c r="B125" i="8"/>
  <c r="C127" i="8"/>
  <c r="D126" i="8"/>
  <c r="H139" i="8"/>
  <c r="I138" i="8"/>
  <c r="U124" i="8"/>
  <c r="T125" i="8"/>
  <c r="E127" i="8"/>
  <c r="F126" i="8"/>
  <c r="E128" i="8" l="1"/>
  <c r="F127" i="8"/>
  <c r="U125" i="8"/>
  <c r="T126" i="8"/>
  <c r="G126" i="8"/>
  <c r="B126" i="8"/>
  <c r="C128" i="8"/>
  <c r="D127" i="8"/>
  <c r="H140" i="8"/>
  <c r="I139" i="8"/>
  <c r="E129" i="8" l="1"/>
  <c r="F128" i="8"/>
  <c r="H141" i="8"/>
  <c r="I140" i="8"/>
  <c r="G127" i="8"/>
  <c r="B127" i="8"/>
  <c r="C129" i="8"/>
  <c r="D128" i="8"/>
  <c r="T127" i="8"/>
  <c r="U126" i="8"/>
  <c r="G128" i="8" l="1"/>
  <c r="B128" i="8"/>
  <c r="C130" i="8"/>
  <c r="D129" i="8"/>
  <c r="T128" i="8"/>
  <c r="U127" i="8"/>
  <c r="E130" i="8"/>
  <c r="F129" i="8"/>
  <c r="H142" i="8"/>
  <c r="I141" i="8"/>
  <c r="B129" i="8" l="1"/>
  <c r="G129" i="8"/>
  <c r="E131" i="8"/>
  <c r="F130" i="8"/>
  <c r="U128" i="8"/>
  <c r="T129" i="8"/>
  <c r="C131" i="8"/>
  <c r="D130" i="8"/>
  <c r="H143" i="8"/>
  <c r="I142" i="8"/>
  <c r="B130" i="8" l="1"/>
  <c r="G130" i="8"/>
  <c r="E132" i="8"/>
  <c r="F131" i="8"/>
  <c r="C132" i="8"/>
  <c r="D131" i="8"/>
  <c r="T130" i="8"/>
  <c r="U129" i="8"/>
  <c r="H144" i="8"/>
  <c r="I143" i="8"/>
  <c r="U130" i="8" l="1"/>
  <c r="T131" i="8"/>
  <c r="G131" i="8"/>
  <c r="B131" i="8"/>
  <c r="E133" i="8"/>
  <c r="F132" i="8"/>
  <c r="C133" i="8"/>
  <c r="D132" i="8"/>
  <c r="H145" i="8"/>
  <c r="I144" i="8"/>
  <c r="B132" i="8" l="1"/>
  <c r="G132" i="8"/>
  <c r="C134" i="8"/>
  <c r="D133" i="8"/>
  <c r="E134" i="8"/>
  <c r="F133" i="8"/>
  <c r="U131" i="8"/>
  <c r="T132" i="8"/>
  <c r="H146" i="8"/>
  <c r="I145" i="8"/>
  <c r="T133" i="8" l="1"/>
  <c r="U132" i="8"/>
  <c r="E135" i="8"/>
  <c r="F134" i="8"/>
  <c r="G133" i="8"/>
  <c r="B133" i="8"/>
  <c r="C135" i="8"/>
  <c r="D134" i="8"/>
  <c r="H147" i="8"/>
  <c r="I146" i="8"/>
  <c r="G134" i="8" l="1"/>
  <c r="B134" i="8"/>
  <c r="C136" i="8"/>
  <c r="D135" i="8"/>
  <c r="E136" i="8"/>
  <c r="F135" i="8"/>
  <c r="H148" i="8"/>
  <c r="I147" i="8"/>
  <c r="U133" i="8"/>
  <c r="T134" i="8"/>
  <c r="H149" i="8" l="1"/>
  <c r="I148" i="8"/>
  <c r="E137" i="8"/>
  <c r="F136" i="8"/>
  <c r="G135" i="8"/>
  <c r="B135" i="8"/>
  <c r="C137" i="8"/>
  <c r="D136" i="8"/>
  <c r="T135" i="8"/>
  <c r="U134" i="8"/>
  <c r="G136" i="8" l="1"/>
  <c r="B136" i="8"/>
  <c r="C138" i="8"/>
  <c r="D137" i="8"/>
  <c r="E138" i="8"/>
  <c r="F137" i="8"/>
  <c r="T136" i="8"/>
  <c r="U135" i="8"/>
  <c r="H150" i="8"/>
  <c r="I149" i="8"/>
  <c r="T137" i="8" l="1"/>
  <c r="U136" i="8"/>
  <c r="E139" i="8"/>
  <c r="F138" i="8"/>
  <c r="B137" i="8"/>
  <c r="G137" i="8"/>
  <c r="C139" i="8"/>
  <c r="D138" i="8"/>
  <c r="H151" i="8"/>
  <c r="I150" i="8"/>
  <c r="E140" i="8" l="1"/>
  <c r="F139" i="8"/>
  <c r="B138" i="8"/>
  <c r="G138" i="8"/>
  <c r="C140" i="8"/>
  <c r="D139" i="8"/>
  <c r="H152" i="8"/>
  <c r="I151" i="8"/>
  <c r="T138" i="8"/>
  <c r="U137" i="8"/>
  <c r="H153" i="8" l="1"/>
  <c r="I152" i="8"/>
  <c r="G139" i="8"/>
  <c r="B139" i="8"/>
  <c r="C141" i="8"/>
  <c r="D140" i="8"/>
  <c r="T139" i="8"/>
  <c r="U138" i="8"/>
  <c r="E141" i="8"/>
  <c r="F140" i="8"/>
  <c r="T140" i="8" l="1"/>
  <c r="U139" i="8"/>
  <c r="C142" i="8"/>
  <c r="D141" i="8"/>
  <c r="G140" i="8"/>
  <c r="B140" i="8"/>
  <c r="E142" i="8"/>
  <c r="F141" i="8"/>
  <c r="H154" i="8"/>
  <c r="I153" i="8"/>
  <c r="E143" i="8" l="1"/>
  <c r="F142" i="8"/>
  <c r="B141" i="8"/>
  <c r="G141" i="8"/>
  <c r="C143" i="8"/>
  <c r="D142" i="8"/>
  <c r="H155" i="8"/>
  <c r="I154" i="8"/>
  <c r="T141" i="8"/>
  <c r="U140" i="8"/>
  <c r="B142" i="8" l="1"/>
  <c r="G142" i="8"/>
  <c r="C144" i="8"/>
  <c r="D143" i="8"/>
  <c r="H156" i="8"/>
  <c r="I155" i="8"/>
  <c r="T142" i="8"/>
  <c r="U141" i="8"/>
  <c r="E144" i="8"/>
  <c r="F143" i="8"/>
  <c r="E145" i="8" l="1"/>
  <c r="F144" i="8"/>
  <c r="U142" i="8"/>
  <c r="T143" i="8"/>
  <c r="G143" i="8"/>
  <c r="B143" i="8"/>
  <c r="C145" i="8"/>
  <c r="D144" i="8"/>
  <c r="H157" i="8"/>
  <c r="I156" i="8"/>
  <c r="E146" i="8" l="1"/>
  <c r="F145" i="8"/>
  <c r="H158" i="8"/>
  <c r="I157" i="8"/>
  <c r="B144" i="8"/>
  <c r="G144" i="8"/>
  <c r="C146" i="8"/>
  <c r="D145" i="8"/>
  <c r="U143" i="8"/>
  <c r="T144" i="8"/>
  <c r="G145" i="8" l="1"/>
  <c r="B145" i="8"/>
  <c r="E147" i="8"/>
  <c r="F146" i="8"/>
  <c r="C147" i="8"/>
  <c r="D146" i="8"/>
  <c r="H159" i="8"/>
  <c r="I158" i="8"/>
  <c r="T145" i="8"/>
  <c r="U144" i="8"/>
  <c r="H160" i="8" l="1"/>
  <c r="I159" i="8"/>
  <c r="E148" i="8"/>
  <c r="F147" i="8"/>
  <c r="U145" i="8"/>
  <c r="T146" i="8"/>
  <c r="G146" i="8"/>
  <c r="B146" i="8"/>
  <c r="C148" i="8"/>
  <c r="D147" i="8"/>
  <c r="C149" i="8" l="1"/>
  <c r="D148" i="8"/>
  <c r="H161" i="8"/>
  <c r="I160" i="8"/>
  <c r="E149" i="8"/>
  <c r="F148" i="8"/>
  <c r="T147" i="8"/>
  <c r="U146" i="8"/>
  <c r="B147" i="8"/>
  <c r="G147" i="8"/>
  <c r="T148" i="8" l="1"/>
  <c r="U147" i="8"/>
  <c r="C150" i="8"/>
  <c r="D149" i="8"/>
  <c r="E150" i="8"/>
  <c r="F149" i="8"/>
  <c r="H162" i="8"/>
  <c r="I161" i="8"/>
  <c r="G148" i="8"/>
  <c r="B148" i="8"/>
  <c r="U148" i="8" l="1"/>
  <c r="T149" i="8"/>
  <c r="H163" i="8"/>
  <c r="I162" i="8"/>
  <c r="B149" i="8"/>
  <c r="G149" i="8"/>
  <c r="C151" i="8"/>
  <c r="D150" i="8"/>
  <c r="E151" i="8"/>
  <c r="F150" i="8"/>
  <c r="E152" i="8" l="1"/>
  <c r="F151" i="8"/>
  <c r="B150" i="8"/>
  <c r="G150" i="8"/>
  <c r="C152" i="8"/>
  <c r="D151" i="8"/>
  <c r="H164" i="8"/>
  <c r="I163" i="8"/>
  <c r="U149" i="8"/>
  <c r="T150" i="8"/>
  <c r="E153" i="8" l="1"/>
  <c r="F152" i="8"/>
  <c r="G151" i="8"/>
  <c r="B151" i="8"/>
  <c r="H165" i="8"/>
  <c r="I164" i="8"/>
  <c r="C153" i="8"/>
  <c r="D152" i="8"/>
  <c r="U150" i="8"/>
  <c r="T151" i="8"/>
  <c r="B152" i="8" l="1"/>
  <c r="G152" i="8"/>
  <c r="C154" i="8"/>
  <c r="D153" i="8"/>
  <c r="H166" i="8"/>
  <c r="I165" i="8"/>
  <c r="E154" i="8"/>
  <c r="F153" i="8"/>
  <c r="U151" i="8"/>
  <c r="T152" i="8"/>
  <c r="G153" i="8" l="1"/>
  <c r="B153" i="8"/>
  <c r="C155" i="8"/>
  <c r="D154" i="8"/>
  <c r="E155" i="8"/>
  <c r="F154" i="8"/>
  <c r="H167" i="8"/>
  <c r="I166" i="8"/>
  <c r="T153" i="8"/>
  <c r="U152" i="8"/>
  <c r="H168" i="8" l="1"/>
  <c r="I167" i="8"/>
  <c r="G154" i="8"/>
  <c r="B154" i="8"/>
  <c r="E156" i="8"/>
  <c r="F155" i="8"/>
  <c r="C156" i="8"/>
  <c r="D155" i="8"/>
  <c r="T154" i="8"/>
  <c r="U153" i="8"/>
  <c r="C157" i="8" l="1"/>
  <c r="D156" i="8"/>
  <c r="E157" i="8"/>
  <c r="F156" i="8"/>
  <c r="G155" i="8"/>
  <c r="B155" i="8"/>
  <c r="T155" i="8"/>
  <c r="U154" i="8"/>
  <c r="H169" i="8"/>
  <c r="I168" i="8"/>
  <c r="H170" i="8" l="1"/>
  <c r="I169" i="8"/>
  <c r="C158" i="8"/>
  <c r="D157" i="8"/>
  <c r="T156" i="8"/>
  <c r="U155" i="8"/>
  <c r="E158" i="8"/>
  <c r="F157" i="8"/>
  <c r="B156" i="8"/>
  <c r="G156" i="8"/>
  <c r="H171" i="8" l="1"/>
  <c r="I170" i="8"/>
  <c r="E159" i="8"/>
  <c r="F158" i="8"/>
  <c r="B157" i="8"/>
  <c r="G157" i="8"/>
  <c r="C159" i="8"/>
  <c r="D158" i="8"/>
  <c r="U156" i="8"/>
  <c r="T157" i="8"/>
  <c r="H172" i="8" l="1"/>
  <c r="I171" i="8"/>
  <c r="B158" i="8"/>
  <c r="G158" i="8"/>
  <c r="C160" i="8"/>
  <c r="D159" i="8"/>
  <c r="E160" i="8"/>
  <c r="F159" i="8"/>
  <c r="U157" i="8"/>
  <c r="T158" i="8"/>
  <c r="G159" i="8" l="1"/>
  <c r="B159" i="8"/>
  <c r="C161" i="8"/>
  <c r="D160" i="8"/>
  <c r="E161" i="8"/>
  <c r="F160" i="8"/>
  <c r="U158" i="8"/>
  <c r="T159" i="8"/>
  <c r="H173" i="8"/>
  <c r="I172" i="8"/>
  <c r="T160" i="8" l="1"/>
  <c r="U159" i="8"/>
  <c r="B160" i="8"/>
  <c r="G160" i="8"/>
  <c r="C162" i="8"/>
  <c r="D161" i="8"/>
  <c r="H174" i="8"/>
  <c r="I173" i="8"/>
  <c r="E162" i="8"/>
  <c r="F161" i="8"/>
  <c r="T161" i="8" l="1"/>
  <c r="U160" i="8"/>
  <c r="H175" i="8"/>
  <c r="I174" i="8"/>
  <c r="C163" i="8"/>
  <c r="D162" i="8"/>
  <c r="E163" i="8"/>
  <c r="F162" i="8"/>
  <c r="G161" i="8"/>
  <c r="B161" i="8"/>
  <c r="C164" i="8" l="1"/>
  <c r="D163" i="8"/>
  <c r="E164" i="8"/>
  <c r="F163" i="8"/>
  <c r="H176" i="8"/>
  <c r="I175" i="8"/>
  <c r="B162" i="8"/>
  <c r="G162" i="8"/>
  <c r="T162" i="8"/>
  <c r="U161" i="8"/>
  <c r="H177" i="8" l="1"/>
  <c r="I176" i="8"/>
  <c r="G163" i="8"/>
  <c r="B163" i="8"/>
  <c r="E165" i="8"/>
  <c r="F164" i="8"/>
  <c r="T163" i="8"/>
  <c r="U162" i="8"/>
  <c r="C165" i="8"/>
  <c r="D164" i="8"/>
  <c r="T164" i="8" l="1"/>
  <c r="U163" i="8"/>
  <c r="E166" i="8"/>
  <c r="F165" i="8"/>
  <c r="B164" i="8"/>
  <c r="G164" i="8"/>
  <c r="C166" i="8"/>
  <c r="D165" i="8"/>
  <c r="H178" i="8"/>
  <c r="I177" i="8"/>
  <c r="G165" i="8" l="1"/>
  <c r="B165" i="8"/>
  <c r="C167" i="8"/>
  <c r="D166" i="8"/>
  <c r="E167" i="8"/>
  <c r="F166" i="8"/>
  <c r="H179" i="8"/>
  <c r="I178" i="8"/>
  <c r="U164" i="8"/>
  <c r="T165" i="8"/>
  <c r="H180" i="8" l="1"/>
  <c r="I179" i="8"/>
  <c r="B166" i="8"/>
  <c r="G166" i="8"/>
  <c r="T166" i="8"/>
  <c r="U165" i="8"/>
  <c r="E168" i="8"/>
  <c r="F167" i="8"/>
  <c r="C168" i="8"/>
  <c r="D167" i="8"/>
  <c r="E169" i="8" l="1"/>
  <c r="F168" i="8"/>
  <c r="G167" i="8"/>
  <c r="B167" i="8"/>
  <c r="T167" i="8"/>
  <c r="U166" i="8"/>
  <c r="C169" i="8"/>
  <c r="D168" i="8"/>
  <c r="H181" i="8"/>
  <c r="I180" i="8"/>
  <c r="B168" i="8" l="1"/>
  <c r="G168" i="8"/>
  <c r="C170" i="8"/>
  <c r="D169" i="8"/>
  <c r="U167" i="8"/>
  <c r="T168" i="8"/>
  <c r="H182" i="8"/>
  <c r="I181" i="8"/>
  <c r="E170" i="8"/>
  <c r="F169" i="8"/>
  <c r="B169" i="8" l="1"/>
  <c r="G169" i="8"/>
  <c r="C171" i="8"/>
  <c r="D170" i="8"/>
  <c r="H183" i="8"/>
  <c r="I182" i="8"/>
  <c r="T169" i="8"/>
  <c r="U168" i="8"/>
  <c r="E171" i="8"/>
  <c r="F170" i="8"/>
  <c r="U169" i="8" l="1"/>
  <c r="T170" i="8"/>
  <c r="G170" i="8"/>
  <c r="B170" i="8"/>
  <c r="C172" i="8"/>
  <c r="D171" i="8"/>
  <c r="E172" i="8"/>
  <c r="F171" i="8"/>
  <c r="H184" i="8"/>
  <c r="I183" i="8"/>
  <c r="H185" i="8" l="1"/>
  <c r="I184" i="8"/>
  <c r="B171" i="8"/>
  <c r="G171" i="8"/>
  <c r="C173" i="8"/>
  <c r="D172" i="8"/>
  <c r="E173" i="8"/>
  <c r="F172" i="8"/>
  <c r="U170" i="8"/>
  <c r="T171" i="8"/>
  <c r="E174" i="8" l="1"/>
  <c r="F173" i="8"/>
  <c r="B172" i="8"/>
  <c r="G172" i="8"/>
  <c r="H186" i="8"/>
  <c r="I185" i="8"/>
  <c r="C174" i="8"/>
  <c r="D173" i="8"/>
  <c r="T172" i="8"/>
  <c r="U171" i="8"/>
  <c r="G173" i="8" l="1"/>
  <c r="B173" i="8"/>
  <c r="C175" i="8"/>
  <c r="D174" i="8"/>
  <c r="H187" i="8"/>
  <c r="I186" i="8"/>
  <c r="U172" i="8"/>
  <c r="T173" i="8"/>
  <c r="E175" i="8"/>
  <c r="F174" i="8"/>
  <c r="T174" i="8" l="1"/>
  <c r="U173" i="8"/>
  <c r="H188" i="8"/>
  <c r="I187" i="8"/>
  <c r="C176" i="8"/>
  <c r="D175" i="8"/>
  <c r="B174" i="8"/>
  <c r="G174" i="8"/>
  <c r="E176" i="8"/>
  <c r="F175" i="8"/>
  <c r="H189" i="8" l="1"/>
  <c r="I188" i="8"/>
  <c r="G175" i="8"/>
  <c r="B175" i="8"/>
  <c r="C177" i="8"/>
  <c r="D176" i="8"/>
  <c r="E177" i="8"/>
  <c r="F176" i="8"/>
  <c r="T175" i="8"/>
  <c r="U174" i="8"/>
  <c r="E178" i="8" l="1"/>
  <c r="F177" i="8"/>
  <c r="B176" i="8"/>
  <c r="G176" i="8"/>
  <c r="C178" i="8"/>
  <c r="D177" i="8"/>
  <c r="U175" i="8"/>
  <c r="T176" i="8"/>
  <c r="H190" i="8"/>
  <c r="I189" i="8"/>
  <c r="B189" i="8" s="1"/>
  <c r="B177" i="8" l="1"/>
  <c r="G177" i="8"/>
  <c r="C179" i="8"/>
  <c r="D178" i="8"/>
  <c r="T177" i="8"/>
  <c r="U176" i="8"/>
  <c r="H191" i="8"/>
  <c r="I190" i="8"/>
  <c r="B190" i="8" s="1"/>
  <c r="E179" i="8"/>
  <c r="F178" i="8"/>
  <c r="G178" i="8" l="1"/>
  <c r="B178" i="8"/>
  <c r="H192" i="8"/>
  <c r="I191" i="8"/>
  <c r="B191" i="8" s="1"/>
  <c r="U177" i="8"/>
  <c r="T178" i="8"/>
  <c r="C180" i="8"/>
  <c r="D179" i="8"/>
  <c r="E180" i="8"/>
  <c r="F179" i="8"/>
  <c r="B179" i="8" l="1"/>
  <c r="G179" i="8"/>
  <c r="U178" i="8"/>
  <c r="T179" i="8"/>
  <c r="H193" i="8"/>
  <c r="I192" i="8"/>
  <c r="B192" i="8" s="1"/>
  <c r="C181" i="8"/>
  <c r="D180" i="8"/>
  <c r="E181" i="8"/>
  <c r="F180" i="8"/>
  <c r="H194" i="8" l="1"/>
  <c r="I193" i="8"/>
  <c r="B193" i="8" s="1"/>
  <c r="C182" i="8"/>
  <c r="D181" i="8"/>
  <c r="B180" i="8"/>
  <c r="G180" i="8"/>
  <c r="T180" i="8"/>
  <c r="U179" i="8"/>
  <c r="E182" i="8"/>
  <c r="F181" i="8"/>
  <c r="G181" i="8" l="1"/>
  <c r="B181" i="8"/>
  <c r="C183" i="8"/>
  <c r="D182" i="8"/>
  <c r="U180" i="8"/>
  <c r="T181" i="8"/>
  <c r="E183" i="8"/>
  <c r="F182" i="8"/>
  <c r="H195" i="8"/>
  <c r="I194" i="8"/>
  <c r="B194" i="8" s="1"/>
  <c r="B182" i="8" l="1"/>
  <c r="G182" i="8"/>
  <c r="C184" i="8"/>
  <c r="D183" i="8"/>
  <c r="E184" i="8"/>
  <c r="F183" i="8"/>
  <c r="T182" i="8"/>
  <c r="U181" i="8"/>
  <c r="H196" i="8"/>
  <c r="I195" i="8"/>
  <c r="B195" i="8" s="1"/>
  <c r="G183" i="8" l="1"/>
  <c r="B183" i="8"/>
  <c r="C185" i="8"/>
  <c r="D184" i="8"/>
  <c r="T183" i="8"/>
  <c r="U182" i="8"/>
  <c r="E185" i="8"/>
  <c r="F184" i="8"/>
  <c r="H197" i="8"/>
  <c r="I196" i="8"/>
  <c r="B196" i="8" s="1"/>
  <c r="B184" i="8" l="1"/>
  <c r="G184" i="8"/>
  <c r="C186" i="8"/>
  <c r="D185" i="8"/>
  <c r="E186" i="8"/>
  <c r="F185" i="8"/>
  <c r="U183" i="8"/>
  <c r="T184" i="8"/>
  <c r="H198" i="8"/>
  <c r="I197" i="8"/>
  <c r="B197" i="8" s="1"/>
  <c r="E187" i="8" l="1"/>
  <c r="F186" i="8"/>
  <c r="C187" i="8"/>
  <c r="D186" i="8"/>
  <c r="B185" i="8"/>
  <c r="G185" i="8"/>
  <c r="T185" i="8"/>
  <c r="U184" i="8"/>
  <c r="H199" i="8"/>
  <c r="I198" i="8"/>
  <c r="B198" i="8" s="1"/>
  <c r="U185" i="8" l="1"/>
  <c r="T186" i="8"/>
  <c r="G186" i="8"/>
  <c r="B186" i="8"/>
  <c r="C188" i="8"/>
  <c r="D188" i="8" s="1"/>
  <c r="D187" i="8"/>
  <c r="H200" i="8"/>
  <c r="I199" i="8"/>
  <c r="B199" i="8" s="1"/>
  <c r="E188" i="8"/>
  <c r="F188" i="8" s="1"/>
  <c r="F187" i="8"/>
  <c r="H201" i="8" l="1"/>
  <c r="I200" i="8"/>
  <c r="B200" i="8" s="1"/>
  <c r="G188" i="8"/>
  <c r="B188" i="8"/>
  <c r="G187" i="8"/>
  <c r="B187" i="8"/>
  <c r="U186" i="8"/>
  <c r="T187" i="8"/>
  <c r="T188" i="8" l="1"/>
  <c r="U187" i="8"/>
  <c r="H202" i="8"/>
  <c r="I201" i="8"/>
  <c r="B201" i="8" s="1"/>
  <c r="H203" i="8" l="1"/>
  <c r="I202" i="8"/>
  <c r="B202" i="8" s="1"/>
  <c r="T189" i="8"/>
  <c r="U188" i="8"/>
  <c r="U189" i="8" l="1"/>
  <c r="T190" i="8"/>
  <c r="H204" i="8"/>
  <c r="I203" i="8"/>
  <c r="B203" i="8" s="1"/>
  <c r="H205" i="8" l="1"/>
  <c r="I204" i="8"/>
  <c r="B204" i="8" s="1"/>
  <c r="U190" i="8"/>
  <c r="T191" i="8"/>
  <c r="T192" i="8" l="1"/>
  <c r="U191" i="8"/>
  <c r="H206" i="8"/>
  <c r="I205" i="8"/>
  <c r="B205" i="8" s="1"/>
  <c r="H207" i="8" l="1"/>
  <c r="I206" i="8"/>
  <c r="B206" i="8" s="1"/>
  <c r="U192" i="8"/>
  <c r="T193" i="8"/>
  <c r="T194" i="8" l="1"/>
  <c r="U193" i="8"/>
  <c r="H208" i="8"/>
  <c r="I207" i="8"/>
  <c r="B207" i="8" s="1"/>
  <c r="H209" i="8" l="1"/>
  <c r="I208" i="8"/>
  <c r="B208" i="8" s="1"/>
  <c r="U194" i="8"/>
  <c r="T195" i="8"/>
  <c r="U195" i="8" l="1"/>
  <c r="T196" i="8"/>
  <c r="H210" i="8"/>
  <c r="I209" i="8"/>
  <c r="B209" i="8" s="1"/>
  <c r="T197" i="8" l="1"/>
  <c r="U196" i="8"/>
  <c r="H211" i="8"/>
  <c r="I210" i="8"/>
  <c r="B210" i="8" s="1"/>
  <c r="H212" i="8" l="1"/>
  <c r="I211" i="8"/>
  <c r="B211" i="8" s="1"/>
  <c r="U197" i="8"/>
  <c r="T198" i="8"/>
  <c r="T199" i="8" l="1"/>
  <c r="U198" i="8"/>
  <c r="H213" i="8"/>
  <c r="I212" i="8"/>
  <c r="B212" i="8" s="1"/>
  <c r="T200" i="8" l="1"/>
  <c r="U199" i="8"/>
  <c r="H214" i="8"/>
  <c r="I213" i="8"/>
  <c r="B213" i="8" s="1"/>
  <c r="H215" i="8" l="1"/>
  <c r="I214" i="8"/>
  <c r="B214" i="8" s="1"/>
  <c r="U200" i="8"/>
  <c r="T201" i="8"/>
  <c r="T202" i="8" l="1"/>
  <c r="U201" i="8"/>
  <c r="H216" i="8"/>
  <c r="I215" i="8"/>
  <c r="B215" i="8" s="1"/>
  <c r="H217" i="8" l="1"/>
  <c r="I216" i="8"/>
  <c r="B216" i="8" s="1"/>
  <c r="U202" i="8"/>
  <c r="T203" i="8"/>
  <c r="U203" i="8" l="1"/>
  <c r="T204" i="8"/>
  <c r="H218" i="8"/>
  <c r="I217" i="8"/>
  <c r="B217" i="8" s="1"/>
  <c r="T205" i="8" l="1"/>
  <c r="U204" i="8"/>
  <c r="H219" i="8"/>
  <c r="I218" i="8"/>
  <c r="B218" i="8" s="1"/>
  <c r="H220" i="8" l="1"/>
  <c r="I219" i="8"/>
  <c r="B219" i="8" s="1"/>
  <c r="U205" i="8"/>
  <c r="T206" i="8"/>
  <c r="T207" i="8" l="1"/>
  <c r="U206" i="8"/>
  <c r="H221" i="8"/>
  <c r="I220" i="8"/>
  <c r="B220" i="8" s="1"/>
  <c r="H222" i="8" l="1"/>
  <c r="I221" i="8"/>
  <c r="B221" i="8" s="1"/>
  <c r="T208" i="8"/>
  <c r="U207" i="8"/>
  <c r="U208" i="8" l="1"/>
  <c r="T209" i="8"/>
  <c r="H223" i="8"/>
  <c r="I222" i="8"/>
  <c r="B222" i="8" s="1"/>
  <c r="T210" i="8" l="1"/>
  <c r="U209" i="8"/>
  <c r="H224" i="8"/>
  <c r="I223" i="8"/>
  <c r="B223" i="8" s="1"/>
  <c r="H225" i="8" l="1"/>
  <c r="I224" i="8"/>
  <c r="B224" i="8" s="1"/>
  <c r="U210" i="8"/>
  <c r="T211" i="8"/>
  <c r="U211" i="8" l="1"/>
  <c r="T212" i="8"/>
  <c r="H226" i="8"/>
  <c r="I225" i="8"/>
  <c r="B225" i="8" s="1"/>
  <c r="T213" i="8" l="1"/>
  <c r="U212" i="8"/>
  <c r="H227" i="8"/>
  <c r="I226" i="8"/>
  <c r="B226" i="8" s="1"/>
  <c r="H228" i="8" l="1"/>
  <c r="I227" i="8"/>
  <c r="B227" i="8" s="1"/>
  <c r="T214" i="8"/>
  <c r="U213" i="8"/>
  <c r="U214" i="8" l="1"/>
  <c r="T215" i="8"/>
  <c r="H229" i="8"/>
  <c r="I228" i="8"/>
  <c r="B228" i="8" s="1"/>
  <c r="H230" i="8" l="1"/>
  <c r="I229" i="8"/>
  <c r="B229" i="8" s="1"/>
  <c r="T216" i="8"/>
  <c r="U215" i="8"/>
  <c r="U216" i="8" l="1"/>
  <c r="T217" i="8"/>
  <c r="H231" i="8"/>
  <c r="I230" i="8"/>
  <c r="B230" i="8" s="1"/>
  <c r="H232" i="8" l="1"/>
  <c r="I231" i="8"/>
  <c r="B231" i="8" s="1"/>
  <c r="T218" i="8"/>
  <c r="U217" i="8"/>
  <c r="T219" i="8" l="1"/>
  <c r="U218" i="8"/>
  <c r="H233" i="8"/>
  <c r="I232" i="8"/>
  <c r="B232" i="8" s="1"/>
  <c r="H234" i="8" l="1"/>
  <c r="I233" i="8"/>
  <c r="B233" i="8" s="1"/>
  <c r="T220" i="8"/>
  <c r="U219" i="8"/>
  <c r="U220" i="8" l="1"/>
  <c r="T221" i="8"/>
  <c r="H235" i="8"/>
  <c r="I234" i="8"/>
  <c r="B234" i="8" s="1"/>
  <c r="H236" i="8" l="1"/>
  <c r="I235" i="8"/>
  <c r="B235" i="8" s="1"/>
  <c r="U221" i="8"/>
  <c r="T222" i="8"/>
  <c r="T223" i="8" l="1"/>
  <c r="U222" i="8"/>
  <c r="H237" i="8"/>
  <c r="I236" i="8"/>
  <c r="B236" i="8" s="1"/>
  <c r="H238" i="8" l="1"/>
  <c r="I237" i="8"/>
  <c r="B237" i="8" s="1"/>
  <c r="T224" i="8"/>
  <c r="U223" i="8"/>
  <c r="U224" i="8" l="1"/>
  <c r="T225" i="8"/>
  <c r="H239" i="8"/>
  <c r="I238" i="8"/>
  <c r="B238" i="8" s="1"/>
  <c r="H240" i="8" l="1"/>
  <c r="I239" i="8"/>
  <c r="B239" i="8" s="1"/>
  <c r="T226" i="8"/>
  <c r="U225" i="8"/>
  <c r="U226" i="8" l="1"/>
  <c r="T227" i="8"/>
  <c r="H241" i="8"/>
  <c r="I240" i="8"/>
  <c r="B240" i="8" s="1"/>
  <c r="U227" i="8" l="1"/>
  <c r="T228" i="8"/>
  <c r="H242" i="8"/>
  <c r="I241" i="8"/>
  <c r="B241" i="8" s="1"/>
  <c r="U228" i="8" l="1"/>
  <c r="T229" i="8"/>
  <c r="H243" i="8"/>
  <c r="I242" i="8"/>
  <c r="B242" i="8" s="1"/>
  <c r="U229" i="8" l="1"/>
  <c r="T230" i="8"/>
  <c r="H244" i="8"/>
  <c r="I243" i="8"/>
  <c r="B243" i="8" s="1"/>
  <c r="H245" i="8" l="1"/>
  <c r="I244" i="8"/>
  <c r="B244" i="8" s="1"/>
  <c r="T231" i="8"/>
  <c r="U230" i="8"/>
  <c r="T232" i="8" l="1"/>
  <c r="U231" i="8"/>
  <c r="H246" i="8"/>
  <c r="I245" i="8"/>
  <c r="B245" i="8" s="1"/>
  <c r="H247" i="8" l="1"/>
  <c r="I246" i="8"/>
  <c r="B246" i="8" s="1"/>
  <c r="T233" i="8"/>
  <c r="U232" i="8"/>
  <c r="T234" i="8" l="1"/>
  <c r="U233" i="8"/>
  <c r="H248" i="8"/>
  <c r="I247" i="8"/>
  <c r="B247" i="8" s="1"/>
  <c r="H249" i="8" l="1"/>
  <c r="I248" i="8"/>
  <c r="B248" i="8" s="1"/>
  <c r="U234" i="8"/>
  <c r="T235" i="8"/>
  <c r="U235" i="8" l="1"/>
  <c r="T236" i="8"/>
  <c r="H250" i="8"/>
  <c r="I249" i="8"/>
  <c r="B249" i="8" s="1"/>
  <c r="T237" i="8" l="1"/>
  <c r="U236" i="8"/>
  <c r="H251" i="8"/>
  <c r="I250" i="8"/>
  <c r="B250" i="8" s="1"/>
  <c r="H252" i="8" l="1"/>
  <c r="I251" i="8"/>
  <c r="B251" i="8" s="1"/>
  <c r="U237" i="8"/>
  <c r="T238" i="8"/>
  <c r="T239" i="8" l="1"/>
  <c r="U238" i="8"/>
  <c r="H253" i="8"/>
  <c r="I252" i="8"/>
  <c r="B252" i="8" s="1"/>
  <c r="H254" i="8" l="1"/>
  <c r="I253" i="8"/>
  <c r="B253" i="8" s="1"/>
  <c r="U239" i="8"/>
  <c r="T240" i="8"/>
  <c r="T241" i="8" l="1"/>
  <c r="U240" i="8"/>
  <c r="H255" i="8"/>
  <c r="I254" i="8"/>
  <c r="B254" i="8" s="1"/>
  <c r="H256" i="8" l="1"/>
  <c r="I255" i="8"/>
  <c r="B255" i="8" s="1"/>
  <c r="U241" i="8"/>
  <c r="T242" i="8"/>
  <c r="T243" i="8" l="1"/>
  <c r="U242" i="8"/>
  <c r="H257" i="8"/>
  <c r="I256" i="8"/>
  <c r="B256" i="8" s="1"/>
  <c r="H258" i="8" l="1"/>
  <c r="I257" i="8"/>
  <c r="B257" i="8" s="1"/>
  <c r="T244" i="8"/>
  <c r="U243" i="8"/>
  <c r="T245" i="8" l="1"/>
  <c r="U244" i="8"/>
  <c r="H259" i="8"/>
  <c r="I258" i="8"/>
  <c r="B258" i="8" s="1"/>
  <c r="H260" i="8" l="1"/>
  <c r="I259" i="8"/>
  <c r="B259" i="8" s="1"/>
  <c r="T246" i="8"/>
  <c r="U245" i="8"/>
  <c r="U246" i="8" l="1"/>
  <c r="T247" i="8"/>
  <c r="H261" i="8"/>
  <c r="I260" i="8"/>
  <c r="B260" i="8" s="1"/>
  <c r="U247" i="8" l="1"/>
  <c r="T248" i="8"/>
  <c r="H262" i="8"/>
  <c r="I261" i="8"/>
  <c r="B261" i="8" s="1"/>
  <c r="H263" i="8" l="1"/>
  <c r="I262" i="8"/>
  <c r="B262" i="8" s="1"/>
  <c r="U248" i="8"/>
  <c r="T249" i="8"/>
  <c r="U249" i="8" l="1"/>
  <c r="T250" i="8"/>
  <c r="H264" i="8"/>
  <c r="I263" i="8"/>
  <c r="B263" i="8" s="1"/>
  <c r="T251" i="8" l="1"/>
  <c r="U250" i="8"/>
  <c r="H265" i="8"/>
  <c r="I264" i="8"/>
  <c r="B264" i="8" s="1"/>
  <c r="H266" i="8" l="1"/>
  <c r="I265" i="8"/>
  <c r="B265" i="8" s="1"/>
  <c r="T252" i="8"/>
  <c r="U251" i="8"/>
  <c r="T253" i="8" l="1"/>
  <c r="U252" i="8"/>
  <c r="H267" i="8"/>
  <c r="I266" i="8"/>
  <c r="B266" i="8" s="1"/>
  <c r="H268" i="8" l="1"/>
  <c r="I267" i="8"/>
  <c r="B267" i="8" s="1"/>
  <c r="T254" i="8"/>
  <c r="U253" i="8"/>
  <c r="U254" i="8" l="1"/>
  <c r="T255" i="8"/>
  <c r="H269" i="8"/>
  <c r="I268" i="8"/>
  <c r="B268" i="8" s="1"/>
  <c r="U255" i="8" l="1"/>
  <c r="T256" i="8"/>
  <c r="H270" i="8"/>
  <c r="I269" i="8"/>
  <c r="B269" i="8" s="1"/>
  <c r="H271" i="8" l="1"/>
  <c r="I270" i="8"/>
  <c r="B270" i="8" s="1"/>
  <c r="T257" i="8"/>
  <c r="U256" i="8"/>
  <c r="U257" i="8" l="1"/>
  <c r="T258" i="8"/>
  <c r="H272" i="8"/>
  <c r="I271" i="8"/>
  <c r="B271" i="8" s="1"/>
  <c r="U258" i="8" l="1"/>
  <c r="T259" i="8"/>
  <c r="H273" i="8"/>
  <c r="I272" i="8"/>
  <c r="B272" i="8" s="1"/>
  <c r="H274" i="8" l="1"/>
  <c r="I273" i="8"/>
  <c r="B273" i="8" s="1"/>
  <c r="T260" i="8"/>
  <c r="U259" i="8"/>
  <c r="T261" i="8" l="1"/>
  <c r="U260" i="8"/>
  <c r="H275" i="8"/>
  <c r="I274" i="8"/>
  <c r="B274" i="8" s="1"/>
  <c r="H276" i="8" l="1"/>
  <c r="I275" i="8"/>
  <c r="B275" i="8" s="1"/>
  <c r="U261" i="8"/>
  <c r="T262" i="8"/>
  <c r="T263" i="8" l="1"/>
  <c r="U262" i="8"/>
  <c r="H277" i="8"/>
  <c r="I276" i="8"/>
  <c r="B276" i="8" s="1"/>
  <c r="H278" i="8" l="1"/>
  <c r="I277" i="8"/>
  <c r="B277" i="8" s="1"/>
  <c r="T264" i="8"/>
  <c r="U263" i="8"/>
  <c r="T265" i="8" l="1"/>
  <c r="U264" i="8"/>
  <c r="H279" i="8"/>
  <c r="I278" i="8"/>
  <c r="B278" i="8" s="1"/>
  <c r="H280" i="8" l="1"/>
  <c r="I279" i="8"/>
  <c r="B279" i="8" s="1"/>
  <c r="T266" i="8"/>
  <c r="U265" i="8"/>
  <c r="T267" i="8" l="1"/>
  <c r="U266" i="8"/>
  <c r="H281" i="8"/>
  <c r="I280" i="8"/>
  <c r="B280" i="8" s="1"/>
  <c r="H282" i="8" l="1"/>
  <c r="I281" i="8"/>
  <c r="B281" i="8" s="1"/>
  <c r="U267" i="8"/>
  <c r="T268" i="8"/>
  <c r="T269" i="8" l="1"/>
  <c r="U268" i="8"/>
  <c r="H283" i="8"/>
  <c r="I282" i="8"/>
  <c r="B282" i="8" s="1"/>
  <c r="H284" i="8" l="1"/>
  <c r="I283" i="8"/>
  <c r="B283" i="8" s="1"/>
  <c r="T270" i="8"/>
  <c r="U269" i="8"/>
  <c r="U270" i="8" l="1"/>
  <c r="T271" i="8"/>
  <c r="H285" i="8"/>
  <c r="I284" i="8"/>
  <c r="B284" i="8" s="1"/>
  <c r="H286" i="8" l="1"/>
  <c r="I285" i="8"/>
  <c r="B285" i="8" s="1"/>
  <c r="T272" i="8"/>
  <c r="U271" i="8"/>
  <c r="U272" i="8" l="1"/>
  <c r="T273" i="8"/>
  <c r="H287" i="8"/>
  <c r="I286" i="8"/>
  <c r="B286" i="8" s="1"/>
  <c r="H288" i="8" l="1"/>
  <c r="I287" i="8"/>
  <c r="B287" i="8" s="1"/>
  <c r="U273" i="8"/>
  <c r="T274" i="8"/>
  <c r="T275" i="8" l="1"/>
  <c r="U274" i="8"/>
  <c r="H289" i="8"/>
  <c r="I288" i="8"/>
  <c r="B288" i="8" s="1"/>
  <c r="H290" i="8" l="1"/>
  <c r="I289" i="8"/>
  <c r="B289" i="8" s="1"/>
  <c r="U275" i="8"/>
  <c r="T276" i="8"/>
  <c r="T277" i="8" l="1"/>
  <c r="U276" i="8"/>
  <c r="H291" i="8"/>
  <c r="I290" i="8"/>
  <c r="B290" i="8" s="1"/>
  <c r="H292" i="8" l="1"/>
  <c r="I291" i="8"/>
  <c r="B291" i="8" s="1"/>
  <c r="T278" i="8"/>
  <c r="U277" i="8"/>
  <c r="U278" i="8" l="1"/>
  <c r="T279" i="8"/>
  <c r="H293" i="8"/>
  <c r="I292" i="8"/>
  <c r="B292" i="8" s="1"/>
  <c r="T280" i="8" l="1"/>
  <c r="U279" i="8"/>
  <c r="H294" i="8"/>
  <c r="I293" i="8"/>
  <c r="B293" i="8" s="1"/>
  <c r="H295" i="8" l="1"/>
  <c r="I294" i="8"/>
  <c r="B294" i="8" s="1"/>
  <c r="T281" i="8"/>
  <c r="U280" i="8"/>
  <c r="U281" i="8" l="1"/>
  <c r="T282" i="8"/>
  <c r="H296" i="8"/>
  <c r="I295" i="8"/>
  <c r="B295" i="8" s="1"/>
  <c r="T283" i="8" l="1"/>
  <c r="U282" i="8"/>
  <c r="H297" i="8"/>
  <c r="I296" i="8"/>
  <c r="B296" i="8" s="1"/>
  <c r="H298" i="8" l="1"/>
  <c r="I297" i="8"/>
  <c r="B297" i="8" s="1"/>
  <c r="U283" i="8"/>
  <c r="T284" i="8"/>
  <c r="U284" i="8" l="1"/>
  <c r="T285" i="8"/>
  <c r="H299" i="8"/>
  <c r="I298" i="8"/>
  <c r="B298" i="8" s="1"/>
  <c r="H300" i="8" l="1"/>
  <c r="I299" i="8"/>
  <c r="B299" i="8" s="1"/>
  <c r="T286" i="8"/>
  <c r="U285" i="8"/>
  <c r="T287" i="8" l="1"/>
  <c r="U286" i="8"/>
  <c r="H301" i="8"/>
  <c r="I300" i="8"/>
  <c r="B300" i="8" s="1"/>
  <c r="H302" i="8" l="1"/>
  <c r="I301" i="8"/>
  <c r="B301" i="8" s="1"/>
  <c r="T288" i="8"/>
  <c r="U287" i="8"/>
  <c r="U288" i="8" l="1"/>
  <c r="T289" i="8"/>
  <c r="H303" i="8"/>
  <c r="I302" i="8"/>
  <c r="B302" i="8" s="1"/>
  <c r="T290" i="8" l="1"/>
  <c r="U289" i="8"/>
  <c r="H304" i="8"/>
  <c r="I303" i="8"/>
  <c r="B303" i="8" s="1"/>
  <c r="H305" i="8" l="1"/>
  <c r="I304" i="8"/>
  <c r="B304" i="8" s="1"/>
  <c r="T291" i="8"/>
  <c r="U290" i="8"/>
  <c r="T292" i="8" l="1"/>
  <c r="U291" i="8"/>
  <c r="H306" i="8"/>
  <c r="I305" i="8"/>
  <c r="B305" i="8" s="1"/>
  <c r="H307" i="8" l="1"/>
  <c r="I306" i="8"/>
  <c r="B306" i="8" s="1"/>
  <c r="U292" i="8"/>
  <c r="T293" i="8"/>
  <c r="T294" i="8" l="1"/>
  <c r="U293" i="8"/>
  <c r="H308" i="8"/>
  <c r="I307" i="8"/>
  <c r="B307" i="8" s="1"/>
  <c r="H309" i="8" l="1"/>
  <c r="I308" i="8"/>
  <c r="B308" i="8" s="1"/>
  <c r="U294" i="8"/>
  <c r="T295" i="8"/>
  <c r="U295" i="8" l="1"/>
  <c r="T296" i="8"/>
  <c r="H310" i="8"/>
  <c r="I309" i="8"/>
  <c r="B309" i="8" s="1"/>
  <c r="T297" i="8" l="1"/>
  <c r="U296" i="8"/>
  <c r="H311" i="8"/>
  <c r="I310" i="8"/>
  <c r="B310" i="8" s="1"/>
  <c r="H312" i="8" l="1"/>
  <c r="I311" i="8"/>
  <c r="B311" i="8" s="1"/>
  <c r="U297" i="8"/>
  <c r="T298" i="8"/>
  <c r="T299" i="8" l="1"/>
  <c r="U298" i="8"/>
  <c r="H313" i="8"/>
  <c r="I312" i="8"/>
  <c r="B312" i="8" s="1"/>
  <c r="H314" i="8" l="1"/>
  <c r="I313" i="8"/>
  <c r="B313" i="8" s="1"/>
  <c r="T300" i="8"/>
  <c r="U299" i="8"/>
  <c r="T301" i="8" l="1"/>
  <c r="U300" i="8"/>
  <c r="H315" i="8"/>
  <c r="I314" i="8"/>
  <c r="B314" i="8" s="1"/>
  <c r="H316" i="8" l="1"/>
  <c r="I315" i="8"/>
  <c r="B315" i="8" s="1"/>
  <c r="T302" i="8"/>
  <c r="U301" i="8"/>
  <c r="U302" i="8" l="1"/>
  <c r="T303" i="8"/>
  <c r="H317" i="8"/>
  <c r="I316" i="8"/>
  <c r="B316" i="8" s="1"/>
  <c r="U303" i="8" l="1"/>
  <c r="T304" i="8"/>
  <c r="H318" i="8"/>
  <c r="I317" i="8"/>
  <c r="B317" i="8" s="1"/>
  <c r="U304" i="8" l="1"/>
  <c r="T305" i="8"/>
  <c r="H319" i="8"/>
  <c r="I318" i="8"/>
  <c r="B318" i="8" s="1"/>
  <c r="U305" i="8" l="1"/>
  <c r="T306" i="8"/>
  <c r="H320" i="8"/>
  <c r="I319" i="8"/>
  <c r="B319" i="8" s="1"/>
  <c r="T307" i="8" l="1"/>
  <c r="U306" i="8"/>
  <c r="H321" i="8"/>
  <c r="I320" i="8"/>
  <c r="B320" i="8" s="1"/>
  <c r="H322" i="8" l="1"/>
  <c r="I321" i="8"/>
  <c r="B321" i="8" s="1"/>
  <c r="T308" i="8"/>
  <c r="U307" i="8"/>
  <c r="U308" i="8" l="1"/>
  <c r="T309" i="8"/>
  <c r="H323" i="8"/>
  <c r="I322" i="8"/>
  <c r="B322" i="8" s="1"/>
  <c r="T310" i="8" l="1"/>
  <c r="U309" i="8"/>
  <c r="H324" i="8"/>
  <c r="I323" i="8"/>
  <c r="B323" i="8" s="1"/>
  <c r="H325" i="8" l="1"/>
  <c r="I324" i="8"/>
  <c r="B324" i="8" s="1"/>
  <c r="T311" i="8"/>
  <c r="U310" i="8"/>
  <c r="T312" i="8" l="1"/>
  <c r="U311" i="8"/>
  <c r="H326" i="8"/>
  <c r="I325" i="8"/>
  <c r="B325" i="8" s="1"/>
  <c r="H327" i="8" l="1"/>
  <c r="I326" i="8"/>
  <c r="B326" i="8" s="1"/>
  <c r="T313" i="8"/>
  <c r="U312" i="8"/>
  <c r="T314" i="8" l="1"/>
  <c r="U313" i="8"/>
  <c r="H328" i="8"/>
  <c r="I327" i="8"/>
  <c r="B327" i="8" s="1"/>
  <c r="H329" i="8" l="1"/>
  <c r="I328" i="8"/>
  <c r="B328" i="8" s="1"/>
  <c r="T315" i="8"/>
  <c r="U314" i="8"/>
  <c r="U315" i="8" l="1"/>
  <c r="T316" i="8"/>
  <c r="H330" i="8"/>
  <c r="I329" i="8"/>
  <c r="B329" i="8" s="1"/>
  <c r="T317" i="8" l="1"/>
  <c r="U316" i="8"/>
  <c r="H331" i="8"/>
  <c r="I330" i="8"/>
  <c r="B330" i="8" s="1"/>
  <c r="H332" i="8" l="1"/>
  <c r="I331" i="8"/>
  <c r="B331" i="8" s="1"/>
  <c r="U317" i="8"/>
  <c r="T318" i="8"/>
  <c r="U318" i="8" l="1"/>
  <c r="T319" i="8"/>
  <c r="H333" i="8"/>
  <c r="I332" i="8"/>
  <c r="B332" i="8" s="1"/>
  <c r="T320" i="8" l="1"/>
  <c r="U319" i="8"/>
  <c r="H334" i="8"/>
  <c r="I333" i="8"/>
  <c r="B333" i="8" s="1"/>
  <c r="H335" i="8" l="1"/>
  <c r="I334" i="8"/>
  <c r="B334" i="8" s="1"/>
  <c r="U320" i="8"/>
  <c r="T321" i="8"/>
  <c r="T322" i="8" l="1"/>
  <c r="U321" i="8"/>
  <c r="H336" i="8"/>
  <c r="I335" i="8"/>
  <c r="B335" i="8" s="1"/>
  <c r="H337" i="8" l="1"/>
  <c r="I336" i="8"/>
  <c r="B336" i="8" s="1"/>
  <c r="T323" i="8"/>
  <c r="U322" i="8"/>
  <c r="T324" i="8" l="1"/>
  <c r="U323" i="8"/>
  <c r="H338" i="8"/>
  <c r="I337" i="8"/>
  <c r="B337" i="8" s="1"/>
  <c r="H339" i="8" l="1"/>
  <c r="I338" i="8"/>
  <c r="B338" i="8" s="1"/>
  <c r="T325" i="8"/>
  <c r="U324" i="8"/>
  <c r="U325" i="8" l="1"/>
  <c r="T326" i="8"/>
  <c r="H340" i="8"/>
  <c r="I339" i="8"/>
  <c r="B339" i="8" s="1"/>
  <c r="H341" i="8" l="1"/>
  <c r="I340" i="8"/>
  <c r="B340" i="8" s="1"/>
  <c r="U326" i="8"/>
  <c r="T327" i="8"/>
  <c r="U327" i="8" l="1"/>
  <c r="T328" i="8"/>
  <c r="H342" i="8"/>
  <c r="I341" i="8"/>
  <c r="B341" i="8" s="1"/>
  <c r="H343" i="8" l="1"/>
  <c r="I342" i="8"/>
  <c r="B342" i="8" s="1"/>
  <c r="U328" i="8"/>
  <c r="T329" i="8"/>
  <c r="T330" i="8" l="1"/>
  <c r="U329" i="8"/>
  <c r="H344" i="8"/>
  <c r="I343" i="8"/>
  <c r="B343" i="8" s="1"/>
  <c r="H345" i="8" l="1"/>
  <c r="I344" i="8"/>
  <c r="B344" i="8" s="1"/>
  <c r="U330" i="8"/>
  <c r="T331" i="8"/>
  <c r="T332" i="8" l="1"/>
  <c r="U331" i="8"/>
  <c r="H346" i="8"/>
  <c r="I345" i="8"/>
  <c r="B345" i="8" s="1"/>
  <c r="H347" i="8" l="1"/>
  <c r="I346" i="8"/>
  <c r="B346" i="8" s="1"/>
  <c r="T333" i="8"/>
  <c r="U332" i="8"/>
  <c r="U333" i="8" l="1"/>
  <c r="T334" i="8"/>
  <c r="H348" i="8"/>
  <c r="I347" i="8"/>
  <c r="B347" i="8" s="1"/>
  <c r="T335" i="8" l="1"/>
  <c r="U334" i="8"/>
  <c r="H349" i="8"/>
  <c r="I348" i="8"/>
  <c r="B348" i="8" s="1"/>
  <c r="H350" i="8" l="1"/>
  <c r="I349" i="8"/>
  <c r="B349" i="8" s="1"/>
  <c r="U335" i="8"/>
  <c r="T336" i="8"/>
  <c r="U336" i="8" l="1"/>
  <c r="T337" i="8"/>
  <c r="H351" i="8"/>
  <c r="I350" i="8"/>
  <c r="B350" i="8" s="1"/>
  <c r="T338" i="8" l="1"/>
  <c r="U337" i="8"/>
  <c r="H352" i="8"/>
  <c r="I351" i="8"/>
  <c r="B351" i="8" s="1"/>
  <c r="H353" i="8" l="1"/>
  <c r="I352" i="8"/>
  <c r="B352" i="8" s="1"/>
  <c r="T339" i="8"/>
  <c r="U338" i="8"/>
  <c r="T340" i="8" l="1"/>
  <c r="U339" i="8"/>
  <c r="H354" i="8"/>
  <c r="I353" i="8"/>
  <c r="B353" i="8" s="1"/>
  <c r="H355" i="8" l="1"/>
  <c r="I354" i="8"/>
  <c r="B354" i="8" s="1"/>
  <c r="U340" i="8"/>
  <c r="T341" i="8"/>
  <c r="T342" i="8" l="1"/>
  <c r="U341" i="8"/>
  <c r="H356" i="8"/>
  <c r="I355" i="8"/>
  <c r="B355" i="8" s="1"/>
  <c r="H357" i="8" l="1"/>
  <c r="I356" i="8"/>
  <c r="B356" i="8" s="1"/>
  <c r="U342" i="8"/>
  <c r="T343" i="8"/>
  <c r="U343" i="8" l="1"/>
  <c r="T344" i="8"/>
  <c r="H358" i="8"/>
  <c r="I357" i="8"/>
  <c r="B357" i="8" s="1"/>
  <c r="H359" i="8" l="1"/>
  <c r="I358" i="8"/>
  <c r="B358" i="8" s="1"/>
  <c r="T345" i="8"/>
  <c r="U344" i="8"/>
  <c r="U345" i="8" l="1"/>
  <c r="T346" i="8"/>
  <c r="H360" i="8"/>
  <c r="I359" i="8"/>
  <c r="B359" i="8" s="1"/>
  <c r="T347" i="8" l="1"/>
  <c r="U346" i="8"/>
  <c r="H361" i="8"/>
  <c r="I360" i="8"/>
  <c r="B360" i="8" s="1"/>
  <c r="H362" i="8" l="1"/>
  <c r="I361" i="8"/>
  <c r="B361" i="8" s="1"/>
  <c r="U347" i="8"/>
  <c r="T348" i="8"/>
  <c r="U348" i="8" l="1"/>
  <c r="T349" i="8"/>
  <c r="H363" i="8"/>
  <c r="I362" i="8"/>
  <c r="B362" i="8" s="1"/>
  <c r="T350" i="8" l="1"/>
  <c r="U349" i="8"/>
  <c r="H364" i="8"/>
  <c r="I363" i="8"/>
  <c r="B363" i="8" s="1"/>
  <c r="H365" i="8" l="1"/>
  <c r="I364" i="8"/>
  <c r="B364" i="8" s="1"/>
  <c r="U350" i="8"/>
  <c r="T351" i="8"/>
  <c r="U351" i="8" l="1"/>
  <c r="T352" i="8"/>
  <c r="H366" i="8"/>
  <c r="I365" i="8"/>
  <c r="B365" i="8" s="1"/>
  <c r="T353" i="8" l="1"/>
  <c r="U352" i="8"/>
  <c r="H367" i="8"/>
  <c r="I366" i="8"/>
  <c r="B366" i="8" s="1"/>
  <c r="H368" i="8" l="1"/>
  <c r="I367" i="8"/>
  <c r="B367" i="8" s="1"/>
  <c r="U353" i="8"/>
  <c r="T354" i="8"/>
  <c r="T355" i="8" l="1"/>
  <c r="U354" i="8"/>
  <c r="H369" i="8"/>
  <c r="I368" i="8"/>
  <c r="B368" i="8" s="1"/>
  <c r="H370" i="8" l="1"/>
  <c r="I369" i="8"/>
  <c r="B369" i="8" s="1"/>
  <c r="U355" i="8"/>
  <c r="T356" i="8"/>
  <c r="U356" i="8" l="1"/>
  <c r="T357" i="8"/>
  <c r="H371" i="8"/>
  <c r="I370" i="8"/>
  <c r="B370" i="8" s="1"/>
  <c r="H372" i="8" l="1"/>
  <c r="I371" i="8"/>
  <c r="B371" i="8" s="1"/>
  <c r="T358" i="8"/>
  <c r="U357" i="8"/>
  <c r="U358" i="8" l="1"/>
  <c r="T359" i="8"/>
  <c r="H373" i="8"/>
  <c r="I372" i="8"/>
  <c r="B372" i="8" s="1"/>
  <c r="H374" i="8" l="1"/>
  <c r="I373" i="8"/>
  <c r="B373" i="8" s="1"/>
  <c r="T360" i="8"/>
  <c r="U359" i="8"/>
  <c r="U360" i="8" l="1"/>
  <c r="T361" i="8"/>
  <c r="H375" i="8"/>
  <c r="I374" i="8"/>
  <c r="B374" i="8" s="1"/>
  <c r="T362" i="8" l="1"/>
  <c r="U361" i="8"/>
  <c r="H376" i="8"/>
  <c r="I375" i="8"/>
  <c r="B375" i="8" s="1"/>
  <c r="H377" i="8" l="1"/>
  <c r="I376" i="8"/>
  <c r="B376" i="8" s="1"/>
  <c r="U362" i="8"/>
  <c r="T363" i="8"/>
  <c r="T364" i="8" l="1"/>
  <c r="U363" i="8"/>
  <c r="H378" i="8"/>
  <c r="I377" i="8"/>
  <c r="B377" i="8" s="1"/>
  <c r="H379" i="8" l="1"/>
  <c r="I378" i="8"/>
  <c r="B378" i="8" s="1"/>
  <c r="T365" i="8"/>
  <c r="U364" i="8"/>
  <c r="T366" i="8" l="1"/>
  <c r="U365" i="8"/>
  <c r="H380" i="8"/>
  <c r="I379" i="8"/>
  <c r="B379" i="8" s="1"/>
  <c r="H381" i="8" l="1"/>
  <c r="I380" i="8"/>
  <c r="B380" i="8" s="1"/>
  <c r="T367" i="8"/>
  <c r="U366" i="8"/>
  <c r="T368" i="8" l="1"/>
  <c r="U367" i="8"/>
  <c r="H382" i="8"/>
  <c r="I381" i="8"/>
  <c r="B381" i="8" s="1"/>
  <c r="H383" i="8" l="1"/>
  <c r="I382" i="8"/>
  <c r="B382" i="8" s="1"/>
  <c r="U368" i="8"/>
  <c r="T369" i="8"/>
  <c r="U369" i="8" l="1"/>
  <c r="T370" i="8"/>
  <c r="H384" i="8"/>
  <c r="I383" i="8"/>
  <c r="B383" i="8" s="1"/>
  <c r="H385" i="8" l="1"/>
  <c r="I384" i="8"/>
  <c r="B384" i="8" s="1"/>
  <c r="U370" i="8"/>
  <c r="T371" i="8"/>
  <c r="U371" i="8" l="1"/>
  <c r="T372" i="8"/>
  <c r="H386" i="8"/>
  <c r="I385" i="8"/>
  <c r="B385" i="8" s="1"/>
  <c r="H387" i="8" l="1"/>
  <c r="I386" i="8"/>
  <c r="B386" i="8" s="1"/>
  <c r="T373" i="8"/>
  <c r="U372" i="8"/>
  <c r="T374" i="8" l="1"/>
  <c r="U373" i="8"/>
  <c r="H388" i="8"/>
  <c r="I387" i="8"/>
  <c r="B387" i="8" s="1"/>
  <c r="H389" i="8" l="1"/>
  <c r="I388" i="8"/>
  <c r="B388" i="8" s="1"/>
  <c r="T375" i="8"/>
  <c r="U374" i="8"/>
  <c r="T376" i="8" l="1"/>
  <c r="U375" i="8"/>
  <c r="H390" i="8"/>
  <c r="I389" i="8"/>
  <c r="B389" i="8" s="1"/>
  <c r="H391" i="8" l="1"/>
  <c r="I390" i="8"/>
  <c r="B390" i="8" s="1"/>
  <c r="U376" i="8"/>
  <c r="T377" i="8"/>
  <c r="T378" i="8" l="1"/>
  <c r="U377" i="8"/>
  <c r="H392" i="8"/>
  <c r="I391" i="8"/>
  <c r="B391" i="8" s="1"/>
  <c r="H393" i="8" l="1"/>
  <c r="I392" i="8"/>
  <c r="B392" i="8" s="1"/>
  <c r="U378" i="8"/>
  <c r="T379" i="8"/>
  <c r="T380" i="8" l="1"/>
  <c r="U379" i="8"/>
  <c r="H394" i="8"/>
  <c r="I393" i="8"/>
  <c r="B393" i="8" s="1"/>
  <c r="H395" i="8" l="1"/>
  <c r="I394" i="8"/>
  <c r="B394" i="8" s="1"/>
  <c r="T381" i="8"/>
  <c r="U380" i="8"/>
  <c r="U381" i="8" l="1"/>
  <c r="T382" i="8"/>
  <c r="H396" i="8"/>
  <c r="I395" i="8"/>
  <c r="B395" i="8" s="1"/>
  <c r="H397" i="8" l="1"/>
  <c r="I396" i="8"/>
  <c r="B396" i="8" s="1"/>
  <c r="T383" i="8"/>
  <c r="U382" i="8"/>
  <c r="U383" i="8" l="1"/>
  <c r="T384" i="8"/>
  <c r="H398" i="8"/>
  <c r="I397" i="8"/>
  <c r="B397" i="8" s="1"/>
  <c r="H399" i="8" l="1"/>
  <c r="I398" i="8"/>
  <c r="B398" i="8" s="1"/>
  <c r="U384" i="8"/>
  <c r="T385" i="8"/>
  <c r="T386" i="8" l="1"/>
  <c r="U385" i="8"/>
  <c r="H400" i="8"/>
  <c r="I399" i="8"/>
  <c r="B399" i="8" s="1"/>
  <c r="H401" i="8" l="1"/>
  <c r="I400" i="8"/>
  <c r="B400" i="8" s="1"/>
  <c r="U386" i="8"/>
  <c r="T387" i="8"/>
  <c r="T388" i="8" l="1"/>
  <c r="U387" i="8"/>
  <c r="H402" i="8"/>
  <c r="I401" i="8"/>
  <c r="B401" i="8" s="1"/>
  <c r="H403" i="8" l="1"/>
  <c r="I402" i="8"/>
  <c r="B402" i="8" s="1"/>
  <c r="T389" i="8"/>
  <c r="U388" i="8"/>
  <c r="T390" i="8" l="1"/>
  <c r="U389" i="8"/>
  <c r="H404" i="8"/>
  <c r="I403" i="8"/>
  <c r="B403" i="8" s="1"/>
  <c r="H405" i="8" l="1"/>
  <c r="I404" i="8"/>
  <c r="B404" i="8" s="1"/>
  <c r="U390" i="8"/>
  <c r="T391" i="8"/>
  <c r="T392" i="8" l="1"/>
  <c r="U391" i="8"/>
  <c r="H406" i="8"/>
  <c r="I405" i="8"/>
  <c r="B405" i="8" s="1"/>
  <c r="H407" i="8" l="1"/>
  <c r="I406" i="8"/>
  <c r="B406" i="8" s="1"/>
  <c r="T393" i="8"/>
  <c r="U392" i="8"/>
  <c r="U393" i="8" l="1"/>
  <c r="T394" i="8"/>
  <c r="H408" i="8"/>
  <c r="I407" i="8"/>
  <c r="B407" i="8" s="1"/>
  <c r="T395" i="8" l="1"/>
  <c r="U394" i="8"/>
  <c r="H409" i="8"/>
  <c r="I408" i="8"/>
  <c r="B408" i="8" s="1"/>
  <c r="H410" i="8" l="1"/>
  <c r="I409" i="8"/>
  <c r="B409" i="8" s="1"/>
  <c r="U395" i="8"/>
  <c r="T396" i="8"/>
  <c r="U396" i="8" l="1"/>
  <c r="T397" i="8"/>
  <c r="H411" i="8"/>
  <c r="I410" i="8"/>
  <c r="B410" i="8" s="1"/>
  <c r="H412" i="8" l="1"/>
  <c r="I411" i="8"/>
  <c r="B411" i="8" s="1"/>
  <c r="T398" i="8"/>
  <c r="U397" i="8"/>
  <c r="U398" i="8" l="1"/>
  <c r="T399" i="8"/>
  <c r="H413" i="8"/>
  <c r="I412" i="8"/>
  <c r="B412" i="8" s="1"/>
  <c r="H414" i="8" l="1"/>
  <c r="I413" i="8"/>
  <c r="B413" i="8" s="1"/>
  <c r="T400" i="8"/>
  <c r="U399" i="8"/>
  <c r="T401" i="8" l="1"/>
  <c r="U400" i="8"/>
  <c r="H415" i="8"/>
  <c r="I414" i="8"/>
  <c r="B414" i="8" s="1"/>
  <c r="H416" i="8" l="1"/>
  <c r="I415" i="8"/>
  <c r="B415" i="8" s="1"/>
  <c r="U401" i="8"/>
  <c r="T402" i="8"/>
  <c r="T403" i="8" l="1"/>
  <c r="U402" i="8"/>
  <c r="H417" i="8"/>
  <c r="I416" i="8"/>
  <c r="B416" i="8" s="1"/>
  <c r="H418" i="8" l="1"/>
  <c r="I417" i="8"/>
  <c r="B417" i="8" s="1"/>
  <c r="U403" i="8"/>
  <c r="T404" i="8"/>
  <c r="U404" i="8" l="1"/>
  <c r="T405" i="8"/>
  <c r="H419" i="8"/>
  <c r="I418" i="8"/>
  <c r="B418" i="8" s="1"/>
  <c r="T406" i="8" l="1"/>
  <c r="U405" i="8"/>
  <c r="H420" i="8"/>
  <c r="I419" i="8"/>
  <c r="B419" i="8" s="1"/>
  <c r="H421" i="8" l="1"/>
  <c r="I420" i="8"/>
  <c r="B420" i="8" s="1"/>
  <c r="U406" i="8"/>
  <c r="T407" i="8"/>
  <c r="T408" i="8" l="1"/>
  <c r="U407" i="8"/>
  <c r="H422" i="8"/>
  <c r="I421" i="8"/>
  <c r="B421" i="8" s="1"/>
  <c r="H423" i="8" l="1"/>
  <c r="I422" i="8"/>
  <c r="B422" i="8" s="1"/>
  <c r="U408" i="8"/>
  <c r="T409" i="8"/>
  <c r="T410" i="8" l="1"/>
  <c r="U409" i="8"/>
  <c r="H424" i="8"/>
  <c r="I423" i="8"/>
  <c r="B423" i="8" s="1"/>
  <c r="H425" i="8" l="1"/>
  <c r="I424" i="8"/>
  <c r="B424" i="8" s="1"/>
  <c r="T411" i="8"/>
  <c r="U410" i="8"/>
  <c r="U411" i="8" l="1"/>
  <c r="T412" i="8"/>
  <c r="H426" i="8"/>
  <c r="I425" i="8"/>
  <c r="B425" i="8" s="1"/>
  <c r="T413" i="8" l="1"/>
  <c r="U412" i="8"/>
  <c r="H427" i="8"/>
  <c r="I426" i="8"/>
  <c r="B426" i="8" s="1"/>
  <c r="H428" i="8" l="1"/>
  <c r="I427" i="8"/>
  <c r="B427" i="8" s="1"/>
  <c r="U413" i="8"/>
  <c r="T414" i="8"/>
  <c r="U414" i="8" l="1"/>
  <c r="T415" i="8"/>
  <c r="H429" i="8"/>
  <c r="I428" i="8"/>
  <c r="B428" i="8" s="1"/>
  <c r="H430" i="8" l="1"/>
  <c r="I429" i="8"/>
  <c r="B429" i="8" s="1"/>
  <c r="T416" i="8"/>
  <c r="U415" i="8"/>
  <c r="T417" i="8" l="1"/>
  <c r="U416" i="8"/>
  <c r="H431" i="8"/>
  <c r="I430" i="8"/>
  <c r="B430" i="8" s="1"/>
  <c r="H432" i="8" l="1"/>
  <c r="I431" i="8"/>
  <c r="B431" i="8" s="1"/>
  <c r="U417" i="8"/>
  <c r="T418" i="8"/>
  <c r="T419" i="8" l="1"/>
  <c r="U418" i="8"/>
  <c r="H433" i="8"/>
  <c r="I432" i="8"/>
  <c r="B432" i="8" s="1"/>
  <c r="H434" i="8" l="1"/>
  <c r="I433" i="8"/>
  <c r="B433" i="8" s="1"/>
  <c r="U419" i="8"/>
  <c r="T420" i="8"/>
  <c r="U420" i="8" l="1"/>
  <c r="T421" i="8"/>
  <c r="H435" i="8"/>
  <c r="I434" i="8"/>
  <c r="B434" i="8" s="1"/>
  <c r="T422" i="8" l="1"/>
  <c r="U421" i="8"/>
  <c r="H436" i="8"/>
  <c r="I435" i="8"/>
  <c r="B435" i="8" s="1"/>
  <c r="H437" i="8" l="1"/>
  <c r="I436" i="8"/>
  <c r="B436" i="8" s="1"/>
  <c r="U422" i="8"/>
  <c r="T423" i="8"/>
  <c r="T424" i="8" l="1"/>
  <c r="U423" i="8"/>
  <c r="H438" i="8"/>
  <c r="I437" i="8"/>
  <c r="B437" i="8" s="1"/>
  <c r="H439" i="8" l="1"/>
  <c r="I438" i="8"/>
  <c r="B438" i="8" s="1"/>
  <c r="U424" i="8"/>
  <c r="T425" i="8"/>
  <c r="U425" i="8" l="1"/>
  <c r="T426" i="8"/>
  <c r="H440" i="8"/>
  <c r="I439" i="8"/>
  <c r="B439" i="8" s="1"/>
  <c r="T427" i="8" l="1"/>
  <c r="U426" i="8"/>
  <c r="H441" i="8"/>
  <c r="I440" i="8"/>
  <c r="B440" i="8" s="1"/>
  <c r="H442" i="8" l="1"/>
  <c r="I441" i="8"/>
  <c r="B441" i="8" s="1"/>
  <c r="U427" i="8"/>
  <c r="T428" i="8"/>
  <c r="T429" i="8" l="1"/>
  <c r="U428" i="8"/>
  <c r="H443" i="8"/>
  <c r="I442" i="8"/>
  <c r="B442" i="8" s="1"/>
  <c r="H444" i="8" l="1"/>
  <c r="I443" i="8"/>
  <c r="B443" i="8" s="1"/>
  <c r="T430" i="8"/>
  <c r="U429" i="8"/>
  <c r="T431" i="8" l="1"/>
  <c r="U430" i="8"/>
  <c r="H445" i="8"/>
  <c r="I444" i="8"/>
  <c r="B444" i="8" s="1"/>
  <c r="H446" i="8" l="1"/>
  <c r="I445" i="8"/>
  <c r="B445" i="8" s="1"/>
  <c r="U431" i="8"/>
  <c r="T432" i="8"/>
  <c r="T433" i="8" l="1"/>
  <c r="U432" i="8"/>
  <c r="H447" i="8"/>
  <c r="I446" i="8"/>
  <c r="B446" i="8" s="1"/>
  <c r="H448" i="8" l="1"/>
  <c r="I447" i="8"/>
  <c r="B447" i="8" s="1"/>
  <c r="T434" i="8"/>
  <c r="U433" i="8"/>
  <c r="T435" i="8" l="1"/>
  <c r="U434" i="8"/>
  <c r="H449" i="8"/>
  <c r="I448" i="8"/>
  <c r="B448" i="8" s="1"/>
  <c r="H450" i="8" l="1"/>
  <c r="I449" i="8"/>
  <c r="B449" i="8" s="1"/>
  <c r="U435" i="8"/>
  <c r="T436" i="8"/>
  <c r="T437" i="8" l="1"/>
  <c r="U436" i="8"/>
  <c r="H451" i="8"/>
  <c r="I450" i="8"/>
  <c r="B450" i="8" s="1"/>
  <c r="H452" i="8" l="1"/>
  <c r="I451" i="8"/>
  <c r="B451" i="8" s="1"/>
  <c r="U437" i="8"/>
  <c r="T438" i="8"/>
  <c r="T439" i="8" l="1"/>
  <c r="U438" i="8"/>
  <c r="H453" i="8"/>
  <c r="I452" i="8"/>
  <c r="B452" i="8" s="1"/>
  <c r="H454" i="8" l="1"/>
  <c r="I453" i="8"/>
  <c r="B453" i="8" s="1"/>
  <c r="T440" i="8"/>
  <c r="U439" i="8"/>
  <c r="T441" i="8" l="1"/>
  <c r="U440" i="8"/>
  <c r="H455" i="8"/>
  <c r="I454" i="8"/>
  <c r="B454" i="8" s="1"/>
  <c r="H456" i="8" l="1"/>
  <c r="I455" i="8"/>
  <c r="B455" i="8" s="1"/>
  <c r="U441" i="8"/>
  <c r="T442" i="8"/>
  <c r="U442" i="8" l="1"/>
  <c r="T443" i="8"/>
  <c r="H457" i="8"/>
  <c r="I456" i="8"/>
  <c r="B456" i="8" s="1"/>
  <c r="H458" i="8" l="1"/>
  <c r="I457" i="8"/>
  <c r="B457" i="8" s="1"/>
  <c r="U443" i="8"/>
  <c r="T444" i="8"/>
  <c r="U444" i="8" l="1"/>
  <c r="T445" i="8"/>
  <c r="H459" i="8"/>
  <c r="I458" i="8"/>
  <c r="B458" i="8" s="1"/>
  <c r="T446" i="8" l="1"/>
  <c r="U445" i="8"/>
  <c r="H460" i="8"/>
  <c r="I459" i="8"/>
  <c r="B459" i="8" s="1"/>
  <c r="H461" i="8" l="1"/>
  <c r="I460" i="8"/>
  <c r="B460" i="8" s="1"/>
  <c r="T447" i="8"/>
  <c r="U446" i="8"/>
  <c r="T448" i="8" l="1"/>
  <c r="U447" i="8"/>
  <c r="H462" i="8"/>
  <c r="I461" i="8"/>
  <c r="B461" i="8" s="1"/>
  <c r="T449" i="8" l="1"/>
  <c r="U448" i="8"/>
  <c r="H463" i="8"/>
  <c r="I462" i="8"/>
  <c r="B462" i="8" s="1"/>
  <c r="H464" i="8" l="1"/>
  <c r="I463" i="8"/>
  <c r="B463" i="8" s="1"/>
  <c r="U449" i="8"/>
  <c r="T450" i="8"/>
  <c r="U450" i="8" l="1"/>
  <c r="T451" i="8"/>
  <c r="H465" i="8"/>
  <c r="I464" i="8"/>
  <c r="B464" i="8" s="1"/>
  <c r="H466" i="8" l="1"/>
  <c r="I465" i="8"/>
  <c r="B465" i="8" s="1"/>
  <c r="T452" i="8"/>
  <c r="U451" i="8"/>
  <c r="U452" i="8" l="1"/>
  <c r="T453" i="8"/>
  <c r="H467" i="8"/>
  <c r="I466" i="8"/>
  <c r="B466" i="8" s="1"/>
  <c r="H468" i="8" l="1"/>
  <c r="I467" i="8"/>
  <c r="B467" i="8" s="1"/>
  <c r="T454" i="8"/>
  <c r="U453" i="8"/>
  <c r="U454" i="8" l="1"/>
  <c r="T455" i="8"/>
  <c r="H469" i="8"/>
  <c r="I468" i="8"/>
  <c r="B468" i="8" s="1"/>
  <c r="H470" i="8" l="1"/>
  <c r="I469" i="8"/>
  <c r="B469" i="8" s="1"/>
  <c r="U455" i="8"/>
  <c r="T456" i="8"/>
  <c r="T457" i="8" l="1"/>
  <c r="U456" i="8"/>
  <c r="H471" i="8"/>
  <c r="I470" i="8"/>
  <c r="B470" i="8" s="1"/>
  <c r="H472" i="8" l="1"/>
  <c r="I471" i="8"/>
  <c r="B471" i="8" s="1"/>
  <c r="U457" i="8"/>
  <c r="T458" i="8"/>
  <c r="T459" i="8" l="1"/>
  <c r="U458" i="8"/>
  <c r="H473" i="8"/>
  <c r="I472" i="8"/>
  <c r="B472" i="8" s="1"/>
  <c r="H474" i="8" l="1"/>
  <c r="I473" i="8"/>
  <c r="B473" i="8" s="1"/>
  <c r="T460" i="8"/>
  <c r="U459" i="8"/>
  <c r="U460" i="8" l="1"/>
  <c r="T461" i="8"/>
  <c r="H475" i="8"/>
  <c r="I474" i="8"/>
  <c r="B474" i="8" s="1"/>
  <c r="H476" i="8" l="1"/>
  <c r="I475" i="8"/>
  <c r="B475" i="8" s="1"/>
  <c r="T462" i="8"/>
  <c r="U461" i="8"/>
  <c r="U462" i="8" l="1"/>
  <c r="T463" i="8"/>
  <c r="H477" i="8"/>
  <c r="I476" i="8"/>
  <c r="B476" i="8" s="1"/>
  <c r="T464" i="8" l="1"/>
  <c r="U463" i="8"/>
  <c r="H478" i="8"/>
  <c r="I477" i="8"/>
  <c r="B477" i="8" s="1"/>
  <c r="H479" i="8" l="1"/>
  <c r="I478" i="8"/>
  <c r="B478" i="8" s="1"/>
  <c r="U464" i="8"/>
  <c r="T465" i="8"/>
  <c r="T466" i="8" l="1"/>
  <c r="U465" i="8"/>
  <c r="H480" i="8"/>
  <c r="I479" i="8"/>
  <c r="B479" i="8" s="1"/>
  <c r="H481" i="8" l="1"/>
  <c r="I480" i="8"/>
  <c r="B480" i="8" s="1"/>
  <c r="U466" i="8"/>
  <c r="T467" i="8"/>
  <c r="U467" i="8" l="1"/>
  <c r="T468" i="8"/>
  <c r="H482" i="8"/>
  <c r="I481" i="8"/>
  <c r="B481" i="8" s="1"/>
  <c r="H483" i="8" l="1"/>
  <c r="I482" i="8"/>
  <c r="B482" i="8" s="1"/>
  <c r="T469" i="8"/>
  <c r="U468" i="8"/>
  <c r="U469" i="8" l="1"/>
  <c r="T470" i="8"/>
  <c r="H484" i="8"/>
  <c r="I483" i="8"/>
  <c r="B483" i="8" s="1"/>
  <c r="U470" i="8" l="1"/>
  <c r="T471" i="8"/>
  <c r="H485" i="8"/>
  <c r="I484" i="8"/>
  <c r="B484" i="8" s="1"/>
  <c r="H486" i="8" l="1"/>
  <c r="I485" i="8"/>
  <c r="B485" i="8" s="1"/>
  <c r="T472" i="8"/>
  <c r="U471" i="8"/>
  <c r="T473" i="8" l="1"/>
  <c r="U472" i="8"/>
  <c r="H487" i="8"/>
  <c r="I486" i="8"/>
  <c r="B486" i="8" s="1"/>
  <c r="H488" i="8" l="1"/>
  <c r="I487" i="8"/>
  <c r="B487" i="8" s="1"/>
  <c r="T474" i="8"/>
  <c r="U473" i="8"/>
  <c r="T475" i="8" l="1"/>
  <c r="U474" i="8"/>
  <c r="H489" i="8"/>
  <c r="I488" i="8"/>
  <c r="B488" i="8" s="1"/>
  <c r="H490" i="8" l="1"/>
  <c r="I489" i="8"/>
  <c r="B489" i="8" s="1"/>
  <c r="U475" i="8"/>
  <c r="T476" i="8"/>
  <c r="U476" i="8" l="1"/>
  <c r="T477" i="8"/>
  <c r="H491" i="8"/>
  <c r="I490" i="8"/>
  <c r="B490" i="8" s="1"/>
  <c r="H492" i="8" l="1"/>
  <c r="I491" i="8"/>
  <c r="B491" i="8" s="1"/>
  <c r="U477" i="8"/>
  <c r="T478" i="8"/>
  <c r="U478" i="8" l="1"/>
  <c r="T479" i="8"/>
  <c r="H493" i="8"/>
  <c r="I492" i="8"/>
  <c r="B492" i="8" s="1"/>
  <c r="T480" i="8" l="1"/>
  <c r="U479" i="8"/>
  <c r="H494" i="8"/>
  <c r="I493" i="8"/>
  <c r="B493" i="8" s="1"/>
  <c r="H495" i="8" l="1"/>
  <c r="I494" i="8"/>
  <c r="B494" i="8" s="1"/>
  <c r="U480" i="8"/>
  <c r="T481" i="8"/>
  <c r="U481" i="8" l="1"/>
  <c r="T482" i="8"/>
  <c r="H496" i="8"/>
  <c r="I495" i="8"/>
  <c r="B495" i="8" s="1"/>
  <c r="T483" i="8" l="1"/>
  <c r="U482" i="8"/>
  <c r="H497" i="8"/>
  <c r="I496" i="8"/>
  <c r="B496" i="8" s="1"/>
  <c r="H498" i="8" l="1"/>
  <c r="I497" i="8"/>
  <c r="B497" i="8" s="1"/>
  <c r="U483" i="8"/>
  <c r="T484" i="8"/>
  <c r="T485" i="8" l="1"/>
  <c r="U484" i="8"/>
  <c r="H499" i="8"/>
  <c r="I498" i="8"/>
  <c r="B498" i="8" s="1"/>
  <c r="H500" i="8" l="1"/>
  <c r="I499" i="8"/>
  <c r="B499" i="8" s="1"/>
  <c r="U485" i="8"/>
  <c r="T486" i="8"/>
  <c r="T487" i="8" l="1"/>
  <c r="U486" i="8"/>
  <c r="H501" i="8"/>
  <c r="I500" i="8"/>
  <c r="B500" i="8" s="1"/>
  <c r="H502" i="8" l="1"/>
  <c r="I502" i="8" s="1"/>
  <c r="B502" i="8" s="1"/>
  <c r="I501" i="8"/>
  <c r="B501" i="8" s="1"/>
  <c r="T488" i="8"/>
  <c r="U487" i="8"/>
  <c r="T489" i="8" l="1"/>
  <c r="U488" i="8"/>
  <c r="U489" i="8" l="1"/>
  <c r="T490" i="8"/>
  <c r="T491" i="8" l="1"/>
  <c r="U490" i="8"/>
  <c r="T492" i="8" l="1"/>
  <c r="U491" i="8"/>
  <c r="U492" i="8" l="1"/>
  <c r="T493" i="8"/>
  <c r="T494" i="8" l="1"/>
  <c r="U493" i="8"/>
  <c r="U494" i="8" l="1"/>
  <c r="T495" i="8"/>
  <c r="U495" i="8" l="1"/>
  <c r="T496" i="8"/>
  <c r="T497" i="8" l="1"/>
  <c r="U496" i="8"/>
  <c r="U497" i="8" l="1"/>
  <c r="T498" i="8"/>
  <c r="T499" i="8" l="1"/>
  <c r="U498" i="8"/>
  <c r="T500" i="8" l="1"/>
  <c r="U499" i="8"/>
  <c r="U500" i="8" l="1"/>
  <c r="T501" i="8"/>
  <c r="T502" i="8" l="1"/>
  <c r="U502" i="8" s="1"/>
  <c r="U501" i="8"/>
  <c r="L74" i="4" l="1"/>
  <c r="H74" i="4"/>
  <c r="L73" i="4"/>
  <c r="H73" i="4"/>
  <c r="L72" i="4"/>
  <c r="H72" i="4"/>
  <c r="L71" i="4"/>
  <c r="H71" i="4"/>
  <c r="L70" i="4"/>
  <c r="H70" i="4"/>
  <c r="L69" i="4"/>
  <c r="H69" i="4"/>
  <c r="L68" i="4"/>
  <c r="H68" i="4"/>
  <c r="L67" i="4"/>
  <c r="H67" i="4"/>
  <c r="L66" i="4"/>
  <c r="H66" i="4"/>
  <c r="L65" i="4"/>
  <c r="H65" i="4"/>
  <c r="L64" i="4"/>
  <c r="H64" i="4"/>
  <c r="L63" i="4"/>
  <c r="H63" i="4"/>
  <c r="L62" i="4"/>
  <c r="H62" i="4"/>
  <c r="L61" i="4"/>
  <c r="H61" i="4"/>
  <c r="L60" i="4"/>
  <c r="H60" i="4"/>
  <c r="L59" i="4"/>
  <c r="H59" i="4"/>
  <c r="L58" i="4"/>
  <c r="H58" i="4"/>
  <c r="L57" i="4"/>
  <c r="H57" i="4"/>
  <c r="L56" i="4"/>
  <c r="H56" i="4"/>
  <c r="L55" i="4"/>
  <c r="H55" i="4"/>
  <c r="L54" i="4"/>
  <c r="H54" i="4"/>
  <c r="L53" i="4"/>
  <c r="H53" i="4"/>
  <c r="L52" i="4"/>
  <c r="H52" i="4"/>
  <c r="L51" i="4"/>
  <c r="H51" i="4"/>
  <c r="L50" i="4"/>
  <c r="H50" i="4"/>
  <c r="L49" i="4"/>
  <c r="H49" i="4"/>
  <c r="L48" i="4"/>
  <c r="H48" i="4"/>
  <c r="L47" i="4"/>
  <c r="H47" i="4"/>
  <c r="L46" i="4"/>
  <c r="H46" i="4"/>
  <c r="L45" i="4"/>
  <c r="H45" i="4"/>
  <c r="L44" i="4"/>
  <c r="H44" i="4"/>
  <c r="L43" i="4"/>
  <c r="H43" i="4"/>
  <c r="L42" i="4"/>
  <c r="H42" i="4"/>
  <c r="L41" i="4"/>
  <c r="H41" i="4"/>
  <c r="L40" i="4"/>
  <c r="H40" i="4"/>
  <c r="L39" i="4"/>
  <c r="H39" i="4"/>
  <c r="L38" i="4"/>
  <c r="H38" i="4"/>
  <c r="L37" i="4"/>
  <c r="H37" i="4"/>
  <c r="L36" i="4"/>
  <c r="H36" i="4"/>
  <c r="L35" i="4"/>
  <c r="H35" i="4"/>
  <c r="L34" i="4"/>
  <c r="H34" i="4"/>
  <c r="L33" i="4"/>
  <c r="H33" i="4"/>
  <c r="L32" i="4"/>
  <c r="H32" i="4"/>
  <c r="L31" i="4"/>
  <c r="H31" i="4"/>
  <c r="L30" i="4"/>
  <c r="H30" i="4"/>
  <c r="L29" i="4"/>
  <c r="H29" i="4"/>
  <c r="L28" i="4"/>
  <c r="H28" i="4"/>
  <c r="L27" i="4"/>
  <c r="H27" i="4"/>
  <c r="L26" i="4"/>
  <c r="H26" i="4"/>
  <c r="L25" i="4"/>
  <c r="H25" i="4"/>
  <c r="L24" i="4"/>
  <c r="H24" i="4"/>
  <c r="L23" i="4"/>
  <c r="H23" i="4"/>
  <c r="L22" i="4"/>
  <c r="H22" i="4"/>
  <c r="L21" i="4"/>
  <c r="H21" i="4"/>
  <c r="L20" i="4"/>
  <c r="H20" i="4"/>
  <c r="L19" i="4"/>
  <c r="H19" i="4"/>
  <c r="L18" i="4"/>
  <c r="H18" i="4"/>
  <c r="L17" i="4"/>
  <c r="H17" i="4"/>
  <c r="L16" i="4"/>
  <c r="H16" i="4"/>
  <c r="L15" i="4"/>
  <c r="H15" i="4"/>
  <c r="L14" i="4"/>
  <c r="H14" i="4"/>
  <c r="L13" i="4"/>
  <c r="H13" i="4"/>
  <c r="L12" i="4"/>
  <c r="H12" i="4"/>
  <c r="L11" i="4"/>
  <c r="H11" i="4"/>
  <c r="L10" i="4"/>
  <c r="W28" i="2" l="1"/>
  <c r="U28" i="2"/>
  <c r="S28" i="2"/>
  <c r="Q28" i="2"/>
  <c r="O28" i="2"/>
  <c r="M28" i="2"/>
  <c r="I28" i="2"/>
  <c r="W27" i="2"/>
  <c r="U27" i="2"/>
  <c r="S27" i="2"/>
  <c r="Q27" i="2"/>
  <c r="O27" i="2"/>
  <c r="M27" i="2"/>
  <c r="K27" i="2"/>
  <c r="I27" i="2"/>
  <c r="W26" i="2"/>
  <c r="U26" i="2"/>
  <c r="S26" i="2"/>
  <c r="Q26" i="2"/>
  <c r="O26" i="2"/>
  <c r="M26" i="2"/>
  <c r="K26" i="2"/>
  <c r="I26" i="2"/>
  <c r="W25" i="2"/>
  <c r="U25" i="2"/>
  <c r="S25" i="2"/>
  <c r="Q25" i="2"/>
  <c r="O25" i="2"/>
  <c r="M25" i="2"/>
  <c r="K25" i="2"/>
  <c r="I25" i="2"/>
  <c r="W24" i="2"/>
  <c r="U24" i="2"/>
  <c r="S24" i="2"/>
  <c r="Q24" i="2"/>
  <c r="O24" i="2"/>
  <c r="M24" i="2"/>
  <c r="K24" i="2"/>
  <c r="I24" i="2"/>
  <c r="W23" i="2"/>
  <c r="U23" i="2"/>
  <c r="S23" i="2"/>
  <c r="Q23" i="2"/>
  <c r="O23" i="2"/>
  <c r="M23" i="2"/>
  <c r="K23" i="2"/>
  <c r="I23" i="2"/>
  <c r="W22" i="2"/>
  <c r="U22" i="2"/>
  <c r="S22" i="2"/>
  <c r="Q22" i="2"/>
  <c r="O22" i="2"/>
  <c r="M22" i="2"/>
  <c r="K22" i="2"/>
  <c r="I22" i="2"/>
  <c r="W21" i="2"/>
  <c r="U21" i="2"/>
  <c r="S21" i="2"/>
  <c r="Q21" i="2"/>
  <c r="O21" i="2"/>
  <c r="M21" i="2"/>
  <c r="K21" i="2"/>
  <c r="I21" i="2"/>
  <c r="W20" i="2"/>
  <c r="U20" i="2"/>
  <c r="S20" i="2"/>
  <c r="Q20" i="2"/>
  <c r="O20" i="2"/>
  <c r="M20" i="2"/>
  <c r="K20" i="2"/>
  <c r="I20" i="2"/>
  <c r="W19" i="2"/>
  <c r="U19" i="2"/>
  <c r="S19" i="2"/>
  <c r="Q19" i="2"/>
  <c r="O19" i="2"/>
  <c r="M19" i="2"/>
  <c r="K19" i="2"/>
  <c r="H38" i="2" l="1"/>
  <c r="H41" i="2" s="1"/>
  <c r="J38" i="2"/>
  <c r="J41" i="2" s="1"/>
  <c r="N38" i="2"/>
  <c r="N41" i="2" s="1"/>
  <c r="T38" i="2"/>
  <c r="T41" i="2" s="1"/>
  <c r="V38" i="2"/>
  <c r="V41" i="2" s="1"/>
  <c r="L38" i="2"/>
  <c r="L41" i="2" s="1"/>
  <c r="P38" i="2"/>
  <c r="P41" i="2" s="1"/>
  <c r="R38" i="2"/>
  <c r="R41" i="2" s="1"/>
  <c r="R42" i="2" l="1"/>
  <c r="J42" i="2"/>
  <c r="V42" i="2"/>
  <c r="P42" i="2"/>
  <c r="N42" i="2"/>
  <c r="L42" i="2"/>
  <c r="H42" i="2"/>
  <c r="T42" i="2"/>
  <c r="S30" i="12"/>
  <c r="S32" i="12" l="1"/>
  <c r="Y31" i="12" l="1"/>
  <c r="AB31" i="12" s="1"/>
  <c r="AI6" i="12" s="1"/>
  <c r="Y29" i="12"/>
  <c r="AB29" i="12" s="1"/>
  <c r="AI4" i="12" s="1"/>
  <c r="Y30" i="12"/>
  <c r="AB30" i="12" s="1"/>
  <c r="AI5" i="12" s="1"/>
  <c r="AN3" i="12" l="1" a="1"/>
  <c r="AN3"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5B8B5B-5C8A-496C-B65C-32B2834A9A11}" keepAlive="1" name="Query - QFD" description="Connection to the 'QFD' query in the workbook." type="5" refreshedVersion="0" background="1" saveData="1">
    <dbPr connection="Provider=Microsoft.Mashup.OleDb.1;Data Source=$Workbook$;Location=QFD;Extended Properties=&quot;&quot;" command="SELECT * FROM [QF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<sst xmlns="http://schemas.openxmlformats.org/spreadsheetml/2006/main" count="2798" uniqueCount="1257">
  <si>
    <t>Open in Desktop App for Proper Formatting</t>
  </si>
  <si>
    <t>Use Home Menu, Clipboard, Copy, Arrow on Right, Copy as Picture, Paste as Picture in Word Document Offline, Copy and Paste Into Document</t>
  </si>
  <si>
    <t>Below is picture output by Method Above</t>
  </si>
  <si>
    <t>Legend</t>
  </si>
  <si>
    <t>Customer Requirement Importance</t>
  </si>
  <si>
    <t>H</t>
  </si>
  <si>
    <t>High</t>
  </si>
  <si>
    <t>M</t>
  </si>
  <si>
    <t>Medium</t>
  </si>
  <si>
    <t>L</t>
  </si>
  <si>
    <t>Low</t>
  </si>
  <si>
    <t>Functional Requirements Relationship</t>
  </si>
  <si>
    <t>Functional Requirement Correlations</t>
  </si>
  <si>
    <t>S</t>
  </si>
  <si>
    <t>Strong</t>
  </si>
  <si>
    <t>Moderate</t>
  </si>
  <si>
    <t>W</t>
  </si>
  <si>
    <t>Weak</t>
  </si>
  <si>
    <t>Row #</t>
  </si>
  <si>
    <t>Importance</t>
  </si>
  <si>
    <t>Column #</t>
  </si>
  <si>
    <t>Competitive Analysis</t>
  </si>
  <si>
    <t>Quality Characteristics (aka "Functional Requirements" or "Hows")</t>
  </si>
  <si>
    <t>Infrared and electro optics camera capability</t>
  </si>
  <si>
    <t>Off-board post processing capability</t>
  </si>
  <si>
    <t>Spatial Resolution</t>
  </si>
  <si>
    <t>Numbers of Pixels</t>
  </si>
  <si>
    <t>Standoff Range</t>
  </si>
  <si>
    <t>Transmission Speed</t>
  </si>
  <si>
    <t>Use of standard equipment</t>
  </si>
  <si>
    <t>Reliability Analysis</t>
  </si>
  <si>
    <t>Futuristic Imaging Technologies</t>
  </si>
  <si>
    <t>Demanded Quality (aka "Customer Requirements" or "Whats")</t>
  </si>
  <si>
    <t xml:space="preserve">S.R. 01 -The AUAV system shall interface with the existing AUAV mission control center to provide the best possible imaging technology and data processing for detection, identification, and tracking capabilities.  </t>
  </si>
  <si>
    <t>Relationship</t>
  </si>
  <si>
    <t>Weight</t>
  </si>
  <si>
    <t>Agreed</t>
  </si>
  <si>
    <t>S.R. 02 - The Sky Net program shall meet or exceed mission detection, identification, and tracking requirements as specified in Table 3 Permutation of Stakeholder Requirements.</t>
  </si>
  <si>
    <t xml:space="preserve">S.R. 03 - The AUAV shall conduct its operations in a safe manner.    </t>
  </si>
  <si>
    <t xml:space="preserve">S.R. 04 The AUAV shall have a flexible control scheme through either a remote mission control center, local mobile command center, or independent A.I. based decision-making system; with the ability to exchange authority over the AUAV between all control methods. </t>
  </si>
  <si>
    <t>2 years</t>
  </si>
  <si>
    <t xml:space="preserve">S.R. 05 - The AUAV shall be adaptable for other features/capabilities/sensor packages/upgrades including a natural language, AI-based decision-making/mission reconfiguration. </t>
  </si>
  <si>
    <t xml:space="preserve">S.R. 06  - The AUAV should utilize commercial off the shelf products (COTS) where possible to reduce risk and cost. </t>
  </si>
  <si>
    <t xml:space="preserve">S.R. 07 - The AUAV shall be capable of supporting 24/7 operations worldwide. </t>
  </si>
  <si>
    <t xml:space="preserve">S.R. 08 - The AUAV shall be supported and maintained throughout the program’s lifecycle over 25 years after delivery with pre-planned program improvements. </t>
  </si>
  <si>
    <t>S.R. 09 -  The AUAV shall have an operational availability of at least 98%.</t>
  </si>
  <si>
    <t>Operational Avail. At 98%</t>
  </si>
  <si>
    <t xml:space="preserve">S.R. 10 - The AUAV shall have an instantaneous reliability of at least 70%. </t>
  </si>
  <si>
    <t>Reliability of at least 70%</t>
  </si>
  <si>
    <t xml:space="preserve">S.R. 11 - The AUAV shall have a Mean time between failures (MTBF) of at least 10 years. </t>
  </si>
  <si>
    <t>MTBF of at least 10 years</t>
  </si>
  <si>
    <t xml:space="preserve">S.R. 12 The AUAV shall have a Mean time to repair (MTTR) of less than 8 hours.  </t>
  </si>
  <si>
    <t xml:space="preserve">S.R. 13 - The AUAV shall be capable of performing solo missions with the aid of the onboard AI system.  </t>
  </si>
  <si>
    <t>S.R. 14 - The AUAV shall be capable of flying as a part of an integrated swarm of AUAVs with adaptive, AI-based decision-making/mission reconfiguration.</t>
  </si>
  <si>
    <t xml:space="preserve">S.R. 15 - The integrated swarm of AUAVs shall be able to cooperatively intercept and geolocate Objects of Interest (OoI). </t>
  </si>
  <si>
    <t xml:space="preserve">S.R. 16 - The AUAV shall be capable of sending critical information to the Mission Command Center in less than 5 seconds. </t>
  </si>
  <si>
    <t>S.R. 17 - The mobile command center shall have a power source that meets the AUAV operators’ needs. is capable of supplying 10kW hr to 20 kW hr per day to the MCC.</t>
  </si>
  <si>
    <t xml:space="preserve">S.R. 18 - The system shall be able to operate in harsh and extreme environments. </t>
  </si>
  <si>
    <t xml:space="preserve">S.R.19 - The AUAV system must look like a benign Search and Rescue AUAV. </t>
  </si>
  <si>
    <t>Functional Requirements Score</t>
  </si>
  <si>
    <t>Technical Performance Metric (TPM) and Measure</t>
  </si>
  <si>
    <t>98% availability</t>
  </si>
  <si>
    <t>200 ms to optimize mission</t>
  </si>
  <si>
    <t>MTTR</t>
  </si>
  <si>
    <t>9543 m</t>
  </si>
  <si>
    <t xml:space="preserve">150 Mbits/s </t>
  </si>
  <si>
    <t>75% standard</t>
  </si>
  <si>
    <t>20 Year MTBF</t>
  </si>
  <si>
    <t xml:space="preserve">Difficulty (1 - Easy, 10 Extremely Difficult) </t>
  </si>
  <si>
    <t>Functional Requirement Importance</t>
  </si>
  <si>
    <t>Functional Requirement Ranking</t>
  </si>
  <si>
    <t>Table 10 System Requirement Feasibility Analysis </t>
  </si>
  <si>
    <r>
      <t>S.R. #</t>
    </r>
    <r>
      <rPr>
        <sz val="11"/>
        <color rgb="FF000000"/>
        <rFont val="Arial"/>
        <family val="2"/>
      </rPr>
      <t> </t>
    </r>
  </si>
  <si>
    <r>
      <t>Requirement</t>
    </r>
    <r>
      <rPr>
        <sz val="11"/>
        <color rgb="FF000000"/>
        <rFont val="Arial"/>
        <family val="2"/>
      </rPr>
      <t> </t>
    </r>
  </si>
  <si>
    <r>
      <t>Risk Type</t>
    </r>
    <r>
      <rPr>
        <sz val="11"/>
        <color rgb="FF000000"/>
        <rFont val="Arial"/>
        <family val="2"/>
      </rPr>
      <t> </t>
    </r>
  </si>
  <si>
    <r>
      <t>Risk Issue</t>
    </r>
    <r>
      <rPr>
        <sz val="11"/>
        <color rgb="FF000000"/>
        <rFont val="Arial"/>
        <family val="2"/>
      </rPr>
      <t> </t>
    </r>
  </si>
  <si>
    <r>
      <t>Original Cost Impact</t>
    </r>
    <r>
      <rPr>
        <sz val="11"/>
        <color rgb="FF000000"/>
        <rFont val="Arial"/>
        <family val="2"/>
      </rPr>
      <t> </t>
    </r>
  </si>
  <si>
    <r>
      <t>Risk Mitigation</t>
    </r>
    <r>
      <rPr>
        <sz val="11"/>
        <color rgb="FF000000"/>
        <rFont val="Arial"/>
        <family val="2"/>
      </rPr>
      <t> </t>
    </r>
  </si>
  <si>
    <r>
      <t>Potential Cost Impact</t>
    </r>
    <r>
      <rPr>
        <sz val="11"/>
        <color rgb="FF000000"/>
        <rFont val="Arial"/>
        <family val="2"/>
      </rPr>
      <t> </t>
    </r>
  </si>
  <si>
    <r>
      <t>Overall Cost Impact</t>
    </r>
    <r>
      <rPr>
        <sz val="12"/>
        <color rgb="FF000000"/>
        <rFont val="Arial"/>
        <family val="2"/>
      </rPr>
      <t> </t>
    </r>
  </si>
  <si>
    <r>
      <t> </t>
    </r>
    <r>
      <rPr>
        <sz val="12"/>
        <color rgb="FF000000"/>
        <rFont val="Arial"/>
        <family val="2"/>
      </rPr>
      <t> </t>
    </r>
  </si>
  <si>
    <r>
      <t>Performance Characteristics</t>
    </r>
    <r>
      <rPr>
        <sz val="11"/>
        <color rgb="FF000000"/>
        <rFont val="Arial"/>
        <family val="2"/>
      </rPr>
      <t> </t>
    </r>
  </si>
  <si>
    <t>  </t>
  </si>
  <si>
    <t> </t>
  </si>
  <si>
    <t>3.2.1.1 </t>
  </si>
  <si>
    <t>The system shall have a cold start time of a maximum of 30 seconds. </t>
  </si>
  <si>
    <t>Operational </t>
  </si>
  <si>
    <t>Software errors </t>
  </si>
  <si>
    <t>Medium </t>
  </si>
  <si>
    <t>Achievable with existing technology </t>
  </si>
  <si>
    <t>AUAV unable to fly mission. </t>
  </si>
  <si>
    <t>3.2.1.2 </t>
  </si>
  <si>
    <t>The system shall have a hot start time of a maximum of 5 seconds. </t>
  </si>
  <si>
    <t>AUAV unable to fly mission.  </t>
  </si>
  <si>
    <t>3.2.1.3 </t>
  </si>
  <si>
    <t>The system shall have a data transfer rate of a maximum of 150 Mbits/sec. </t>
  </si>
  <si>
    <t>Technical </t>
  </si>
  <si>
    <t>Data loss </t>
  </si>
  <si>
    <t>AUAV loses communication </t>
  </si>
  <si>
    <t>3.2.1.4 </t>
  </si>
  <si>
    <r>
      <t>T</t>
    </r>
    <r>
      <rPr>
        <sz val="11"/>
        <color rgb="FF00B050"/>
        <rFont val="Arial"/>
        <family val="2"/>
      </rPr>
      <t>he system shall operate at full performance for all temperatures ranging from -70.0 degrees Fahrenheit [-56.67 degrees Celsius] to +120.0 degrees Fahrenheit [+48.9 degrees Celsius], inclusively. </t>
    </r>
  </si>
  <si>
    <t>Freezing of fuel. Optical sub-system fails to collect images. Engine overheats.  </t>
  </si>
  <si>
    <t>Achievable with existing technology.  </t>
  </si>
  <si>
    <t>AUAV is grounded for ambient temperature issues during 24/7 support. Loss of working time.  </t>
  </si>
  <si>
    <t>3.2.1.5 </t>
  </si>
  <si>
    <t>The system shall operate at full performance for all atmospheric pressures ranging from -9.0 pounds per square inch absolute [-62.1 kilopascals absolute] and 0.0 pounds per square inch absolute [0.0 kilopascals absolute], inclusively.  </t>
  </si>
  <si>
    <t>System exterior frame is crushed under pressure. System cannot function in severe storms. </t>
  </si>
  <si>
    <t>Achievable with existing technology. </t>
  </si>
  <si>
    <t>AUAV is grounded for ambient pressure issues during 24/7 support. </t>
  </si>
  <si>
    <t>3.2.1.6 </t>
  </si>
  <si>
    <t>The system shall be able to control the AUAV flight speed from 0.0 miles per hour [0.0 kilometers per hour] to 158.45 miles per hour [255.00 kilometers per hour], inclusively, within a tolerance of +/- 5 miles per hour [8 kilometers per hour]. </t>
  </si>
  <si>
    <t>Operators lose speed control of AUAV, potential crash hazard.  </t>
  </si>
  <si>
    <t>Loss of AUAV.  </t>
  </si>
  <si>
    <t>3.2.1.7 </t>
  </si>
  <si>
    <t>The system shall be able to control the AUAV flight altitudes from ground level to a maximum of 15240 meters above mean sea level [15.240 kilometers], inclusively, with a tolerance of +/- 0.914 meters. </t>
  </si>
  <si>
    <t>Operators lose speed, gyroscopic, or locational control of AUAV due to weather interference or other flying vehicles/objects, potential crash hazard. </t>
  </si>
  <si>
    <t>Loss of AUAV </t>
  </si>
  <si>
    <t>3.2.1.8 </t>
  </si>
  <si>
    <r>
      <t>The system shall be able to control the AUAV flight spatial position (latitude and longitude) with a tolerance of +/- </t>
    </r>
    <r>
      <rPr>
        <sz val="11"/>
        <color rgb="FF00B050"/>
        <rFont val="Arial"/>
        <family val="2"/>
      </rPr>
      <t>0.914 meters.  </t>
    </r>
  </si>
  <si>
    <t>Loss of GPS and Navigation. AUAV spinning in circles.  </t>
  </si>
  <si>
    <t>Loss of AUAV. </t>
  </si>
  <si>
    <t>3.2.1.9 </t>
  </si>
  <si>
    <t>The system shall prevent the AUAV from experiencing g-forces greater than 0.5 in the negative direction.  </t>
  </si>
  <si>
    <t>Performance </t>
  </si>
  <si>
    <t>Loss of control of AUAV due to extreme forces on the AUAV </t>
  </si>
  <si>
    <t>Employ redundant flight control systems to ensure the forces acting on the aircraft are acceptable </t>
  </si>
  <si>
    <t>3.2.1.10 </t>
  </si>
  <si>
    <t>The system shall prevent the AUAV from experiencing a bank angle greater than 40 degrees. </t>
  </si>
  <si>
    <t>3.2.1.11 </t>
  </si>
  <si>
    <r>
      <t>The </t>
    </r>
    <r>
      <rPr>
        <sz val="11"/>
        <color rgb="FF00B050"/>
        <rFont val="Arial"/>
        <family val="2"/>
      </rPr>
      <t>system shall position the optical sensors at its target location within a tolerance of +/- 0.610 meters.  </t>
    </r>
  </si>
  <si>
    <t>Unable to meet mission parameters  </t>
  </si>
  <si>
    <t>Develop and utilize the best optical sensors available </t>
  </si>
  <si>
    <t>Misidentification/Detection of target </t>
  </si>
  <si>
    <t>3.2.1.12 </t>
  </si>
  <si>
    <t>The system shall be able to control the magnification of the electro-optical sensor from 1 time to 25 times magnification, inclusively, with a tolerance of +/- 0.5 millidegrees.  </t>
  </si>
  <si>
    <t>3.2.1.13 </t>
  </si>
  <si>
    <t>The system shall be able to assess an image for a target / no-target decision within a maximum time of 1 second from receiving the image. </t>
  </si>
  <si>
    <t>Develop and utilize various image processing techniques  </t>
  </si>
  <si>
    <t>Misidentification/ Detection of target </t>
  </si>
  <si>
    <t>3.2.1.14 </t>
  </si>
  <si>
    <t>The system shall have a 90% positive target detection rate. </t>
  </si>
  <si>
    <r>
      <t>Misidentification/Detection of target</t>
    </r>
    <r>
      <rPr>
        <sz val="11"/>
        <color rgb="FF000000"/>
        <rFont val="Times New Roman"/>
        <family val="1"/>
      </rPr>
      <t>  </t>
    </r>
  </si>
  <si>
    <t>3.2.1.15 </t>
  </si>
  <si>
    <t>The system shall determine optimal flight control settings within a maximum time of 200 milliseconds.  </t>
  </si>
  <si>
    <t>Loss of Control of Aircraft due to the inability to respond to environmental flight factors  </t>
  </si>
  <si>
    <t>Utilize tested flight control, and communications systems </t>
  </si>
  <si>
    <t>3.2.1.16 </t>
  </si>
  <si>
    <t>The system shall determine optimal optical control settings within a maximum time of 200 milliseconds.  </t>
  </si>
  <si>
    <t>Misidentify or unable to detect a target due to system not being able to respond to environmental/mission factors  </t>
  </si>
  <si>
    <t>Utilize tested communications systems so mission control can respond in a timely manner to environmental conditions </t>
  </si>
  <si>
    <t>Misidentify/Detect a Target </t>
  </si>
  <si>
    <t>3.2.1.17 </t>
  </si>
  <si>
    <t>The system shall detect a ground-based obstacle entering its sphere of influence within of 0.5 seconds. </t>
  </si>
  <si>
    <t>Misidentify or unable to detect a target due to system not being able to respond to environmental/mission factors </t>
  </si>
  <si>
    <t>3.2.1.18 </t>
  </si>
  <si>
    <r>
      <t>The AUAVs sphere of influence shall be 3.658 m +/- 0.914 m. while on the ground.</t>
    </r>
    <r>
      <rPr>
        <sz val="11"/>
        <color rgb="FF000000"/>
        <rFont val="Arial"/>
        <family val="2"/>
      </rPr>
      <t>  </t>
    </r>
  </si>
  <si>
    <t>Inability to communicate with various ground systems </t>
  </si>
  <si>
    <t>Uncontrolled or inability to communicate with AUAV </t>
  </si>
  <si>
    <t>Investigative maintenance costs associated with finding communication error </t>
  </si>
  <si>
    <t>3.2.1.19 </t>
  </si>
  <si>
    <r>
      <t>The system shall detect human Target of Interest (TOI) with a slant range of 9.54</t>
    </r>
    <r>
      <rPr>
        <sz val="10"/>
        <color rgb="FFE36C0A"/>
        <rFont val="Arial"/>
        <family val="2"/>
      </rPr>
      <t>3 </t>
    </r>
    <r>
      <rPr>
        <sz val="10"/>
        <color rgb="FF000000"/>
        <rFont val="Arial"/>
        <family val="2"/>
      </rPr>
      <t>km </t>
    </r>
    <r>
      <rPr>
        <sz val="10"/>
        <color rgb="FFE36C0A"/>
        <rFont val="Arial"/>
        <family val="2"/>
      </rPr>
      <t>during daytime. </t>
    </r>
  </si>
  <si>
    <t>Operational impact </t>
  </si>
  <si>
    <t>Procure / Produce robust and reliable components </t>
  </si>
  <si>
    <t>Lack of accurate data collection </t>
  </si>
  <si>
    <t>3.2.1.20 </t>
  </si>
  <si>
    <t>The system shall detect human Target of Interest (TOI) with a slant range of 1.5 km during nighttime.  </t>
  </si>
  <si>
    <t>3.2.1.21 </t>
  </si>
  <si>
    <t>The system shall identify human Target of Interest (TOI) with a slant of 1.5 km during daytime.  </t>
  </si>
  <si>
    <t>3.2.1.22 </t>
  </si>
  <si>
    <r>
      <t>The system shall identify human Target of Interest (TOI) with a slant range of 250 m during nighttime (</t>
    </r>
    <r>
      <rPr>
        <sz val="10"/>
        <color rgb="FFE36C0A"/>
        <rFont val="Arial"/>
        <family val="2"/>
      </rPr>
      <t>with</t>
    </r>
    <r>
      <rPr>
        <sz val="10"/>
        <color rgb="FF000000"/>
        <rFont val="Arial"/>
        <family val="2"/>
      </rPr>
      <t> slipstream sensors). </t>
    </r>
  </si>
  <si>
    <t>3.2.1.23 </t>
  </si>
  <si>
    <t>The system shall identify human Target of Interest (TOI) within a slant range of 1.5km (with slipstream sensor).  </t>
  </si>
  <si>
    <t>3.2.1.24 </t>
  </si>
  <si>
    <r>
      <t>The system shall provide an image</t>
    </r>
    <r>
      <rPr>
        <sz val="10"/>
        <color rgb="FFE36C0A"/>
        <rFont val="Arial"/>
        <family val="2"/>
      </rPr>
      <t>/dataset</t>
    </r>
    <r>
      <rPr>
        <sz val="10"/>
        <color rgb="FF000000"/>
        <rFont val="Arial"/>
        <family val="2"/>
      </rPr>
      <t> to command center within 5 seconds.  </t>
    </r>
  </si>
  <si>
    <t>Split data storage into two standalone units for redundancy </t>
  </si>
  <si>
    <t>Loss of data </t>
  </si>
  <si>
    <t>3.2.1.25 </t>
  </si>
  <si>
    <t>The system shall provide on-demand video to command center within 5 seconds. </t>
  </si>
  <si>
    <r>
      <t>Split data storage into two standalone units for redundanc</t>
    </r>
    <r>
      <rPr>
        <sz val="10"/>
        <color rgb="FF000000"/>
        <rFont val="Arial"/>
        <family val="2"/>
      </rPr>
      <t>y </t>
    </r>
  </si>
  <si>
    <t>3.2.1.26 </t>
  </si>
  <si>
    <r>
      <t>The system shall provide detection 24 hours per day / 7 days per week with a 98% operational availability </t>
    </r>
    <r>
      <rPr>
        <sz val="10"/>
        <color rgb="FFE36C0A"/>
        <rFont val="Arial"/>
        <family val="2"/>
      </rPr>
      <t>during on-station time. </t>
    </r>
  </si>
  <si>
    <t>Operational. </t>
  </si>
  <si>
    <t>Operational impact. </t>
  </si>
  <si>
    <t>High </t>
  </si>
  <si>
    <t>Enforce maintenance schedules. Use of Simulation and modeling to understand interactions </t>
  </si>
  <si>
    <t>Schedule impacts due to downtime resulting in lack of operational availability </t>
  </si>
  <si>
    <t>3.2.1.27 </t>
  </si>
  <si>
    <t>The system shall observe a nominal 10 km by 10 km swatch centered on each hot-spot location. </t>
  </si>
  <si>
    <t>Develop and utilize the best optical sensors available   </t>
  </si>
  <si>
    <t>Misidentification/ Detection of target   </t>
  </si>
  <si>
    <t>3.2.1.28 </t>
  </si>
  <si>
    <r>
      <t>The </t>
    </r>
    <r>
      <rPr>
        <sz val="11"/>
        <color rgb="FF00B050"/>
        <rFont val="Arial"/>
        <family val="2"/>
      </rPr>
      <t>system shall also be able to search a large grid within a 256 km by 256 km range associated with each hot spot.  </t>
    </r>
  </si>
  <si>
    <r>
      <t>3.2.1.</t>
    </r>
    <r>
      <rPr>
        <sz val="10"/>
        <color rgb="FFE36C0A"/>
        <rFont val="Arial"/>
        <family val="2"/>
      </rPr>
      <t>29 </t>
    </r>
  </si>
  <si>
    <t>The system shall have an optical system that can detect human heat in the IR with a peak wavelength of 9.5 micrometers.  </t>
  </si>
  <si>
    <t>Technical  </t>
  </si>
  <si>
    <t>Low </t>
  </si>
  <si>
    <t>Include reliable detection hardware. </t>
  </si>
  <si>
    <t>Upgrade or change sensor hardware </t>
  </si>
  <si>
    <r>
      <t>3.2.1.</t>
    </r>
    <r>
      <rPr>
        <sz val="10"/>
        <color rgb="FFE36C0A"/>
        <rFont val="Arial"/>
        <family val="2"/>
      </rPr>
      <t>30 </t>
    </r>
  </si>
  <si>
    <r>
      <t>The system shall process atmospheric turbulence compensation video data on streaming data at video rate of 30 Hz</t>
    </r>
    <r>
      <rPr>
        <sz val="10"/>
        <color rgb="FFE36C0A"/>
        <rFont val="Arial"/>
        <family val="2"/>
      </rPr>
      <t>, or on individually selected images. </t>
    </r>
  </si>
  <si>
    <t>Send an alert if video rate is at its capacity. Procure / Produce robust and reliable components </t>
  </si>
  <si>
    <t>Upgrade or change sensor hardware/software </t>
  </si>
  <si>
    <r>
      <t>Physical Characteristics</t>
    </r>
    <r>
      <rPr>
        <sz val="12"/>
        <color rgb="FF000000"/>
        <rFont val="Arial"/>
        <family val="2"/>
      </rPr>
      <t> </t>
    </r>
  </si>
  <si>
    <t>3.2.2.1 </t>
  </si>
  <si>
    <t>The system shall not exceed 66 feet wide x 36 feet long x 12.5 feet high [ 20.11m x 10.97 m x 3.81 m]. </t>
  </si>
  <si>
    <t>System is excessively large for its intended mission </t>
  </si>
  <si>
    <t>Refer to systems that are currently in use that are within the required specs </t>
  </si>
  <si>
    <t>Operational costs lowered due to the system being within the required specs </t>
  </si>
  <si>
    <t>3.2.2.2 </t>
  </si>
  <si>
    <t>The system weight shall not exceed 4,901 pounds [2,223 kilograms].   </t>
  </si>
  <si>
    <t>Design AUAV with lighter material. Metrology and weight testing. </t>
  </si>
  <si>
    <t>Schedule and operational impacts due to shortened mission times. Cost impact due to additional/replacement hardware/battery </t>
  </si>
  <si>
    <t>3.2.2.3 </t>
  </si>
  <si>
    <t>The system shall include an optical system that consists of a telescope, relay optics and detectors.  </t>
  </si>
  <si>
    <t>Optical system cannot meet the requirements without a system comprised of these components </t>
  </si>
  <si>
    <t>Refer to optical systems that already utilize these components; Ensure the optical system has these components </t>
  </si>
  <si>
    <t>Optical system performance will be too low without these components </t>
  </si>
  <si>
    <t>3.2.2.4 </t>
  </si>
  <si>
    <t>The system shall have filter wheels to apply notch filters, high pass, low pass, optical modulators (for background suppression), and specialized filters. </t>
  </si>
  <si>
    <t>Optical system cannot meet required specs without including these components </t>
  </si>
  <si>
    <t>Utilize a compatible COTS product or design one that works with the optical system </t>
  </si>
  <si>
    <t>Optical system features will be minimal without these components </t>
  </si>
  <si>
    <t>3.2.2.5 </t>
  </si>
  <si>
    <t>The system shall have vibration and shock isolators.  </t>
  </si>
  <si>
    <t>Design AUAV with vibration and shock isolators </t>
  </si>
  <si>
    <t>Loss of data and/or impact to quality of collected data </t>
  </si>
  <si>
    <t>3.2.2.6 </t>
  </si>
  <si>
    <t>The system shall have an optical system with anti-reflection coatings for the optical surfaces. </t>
  </si>
  <si>
    <t>Image quality can be reduced without this coating </t>
  </si>
  <si>
    <t>Ensure that our lenses have this coating; Ensure our assembly procedure accounts for this coating </t>
  </si>
  <si>
    <t>Loss of ability to identify objects from collected video </t>
  </si>
  <si>
    <t>3.2.2.7 </t>
  </si>
  <si>
    <t>The system shall have an atmospheric turbulence compensating system with light captured at least at two wavelengths simultaneously.   </t>
  </si>
  <si>
    <t>Procure / Produce robust and reliable components.  </t>
  </si>
  <si>
    <t>Send an alert identifying when ATC system is failing and images are distorted. </t>
  </si>
  <si>
    <t>3.2.2.8 </t>
  </si>
  <si>
    <t>The system shall have an image parallel processing interface with fast memory, and long-term storage. </t>
  </si>
  <si>
    <t>Loss of contract, as the stakeholder was looking specifically for this technology(GPPP) </t>
  </si>
  <si>
    <t>Use the GPPP technology </t>
  </si>
  <si>
    <t>Collected imagery will be processed too slowly without this addition </t>
  </si>
  <si>
    <t>3.2.2.9 </t>
  </si>
  <si>
    <t>The system shall look like a benign search and rescue AUAV, in color and geometry. </t>
  </si>
  <si>
    <t>Stakeholder requires appearance of system to look this way </t>
  </si>
  <si>
    <t>Ensure the system appears benign </t>
  </si>
  <si>
    <t>System may attract unwanted attention if it fails to meet this requirement </t>
  </si>
  <si>
    <r>
      <t>Effectiveness Requirements</t>
    </r>
    <r>
      <rPr>
        <sz val="12"/>
        <color rgb="FF000000"/>
        <rFont val="Arial"/>
        <family val="2"/>
      </rPr>
      <t> </t>
    </r>
  </si>
  <si>
    <t>3.2.3.1 </t>
  </si>
  <si>
    <t>The system shall maintain an Operational Availability of at least 98% during on-station time. </t>
  </si>
  <si>
    <t>The AUAV will not be operational due to Maintenace or other issues. </t>
  </si>
  <si>
    <t>The AUAV will be designed to operate within extreme environments as to limit the need for Maintenace or repair. </t>
  </si>
  <si>
    <t>The AUAV will not be operational when required for a mission. </t>
  </si>
  <si>
    <t>3.2.3.2 </t>
  </si>
  <si>
    <t>The system shall be capable of AUAV Operational Availability to increase software robustness and redundancy to maximize operation time. </t>
  </si>
  <si>
    <t>Operational/Technical </t>
  </si>
  <si>
    <t>The AUAV control system, and A.I. will become obsolete with time. </t>
  </si>
  <si>
    <t>The AUAV is designed to be capable of easily integrating new software updates and developments. </t>
  </si>
  <si>
    <t>The AUAV will not be a viable option when compared to competitors via technical advancement. </t>
  </si>
  <si>
    <r>
      <t>Reliability </t>
    </r>
    <r>
      <rPr>
        <sz val="12"/>
        <color rgb="FF000000"/>
        <rFont val="Arial"/>
        <family val="2"/>
      </rPr>
      <t> </t>
    </r>
  </si>
  <si>
    <t>3.2.4.1 </t>
  </si>
  <si>
    <t>The system shall have an Instantaneous Reliability of at least 70%. </t>
  </si>
  <si>
    <t>Reliability Analysis </t>
  </si>
  <si>
    <t>Operations task delayed </t>
  </si>
  <si>
    <t>3.2.4.2 </t>
  </si>
  <si>
    <r>
      <t>The </t>
    </r>
    <r>
      <rPr>
        <sz val="10"/>
        <color rgb="FFE36C0A"/>
        <rFont val="Arial"/>
        <family val="2"/>
      </rPr>
      <t>optical</t>
    </r>
    <r>
      <rPr>
        <sz val="10"/>
        <color rgb="FF000000"/>
        <rFont val="Arial"/>
        <family val="2"/>
      </rPr>
      <t> system shall have a Mean Time Between Failure (MTBF) </t>
    </r>
    <r>
      <rPr>
        <sz val="10"/>
        <color rgb="FFE36C0A"/>
        <rFont val="Arial"/>
        <family val="2"/>
      </rPr>
      <t>of 20 years</t>
    </r>
    <r>
      <rPr>
        <sz val="10"/>
        <color rgb="FF000000"/>
        <rFont val="Arial"/>
        <family val="2"/>
      </rPr>
      <t>. </t>
    </r>
  </si>
  <si>
    <t>Design issues </t>
  </si>
  <si>
    <t>Faulty equipment </t>
  </si>
  <si>
    <t>3.2.4.3 </t>
  </si>
  <si>
    <t>The mean time to repair (MTTR) shall be a maximum of 8 hours. </t>
  </si>
  <si>
    <r>
      <t>Maintainability</t>
    </r>
    <r>
      <rPr>
        <sz val="12"/>
        <color rgb="FF000000"/>
        <rFont val="Arial"/>
        <family val="2"/>
      </rPr>
      <t> </t>
    </r>
  </si>
  <si>
    <t>3.2.5.1 </t>
  </si>
  <si>
    <t>The system shall not result in down time of more than 5 hours due to regular system maintenance. </t>
  </si>
  <si>
    <t>Hardware related issues </t>
  </si>
  <si>
    <t>Spare AUAV available </t>
  </si>
  <si>
    <t>AUAV cannot put in service </t>
  </si>
  <si>
    <t>3.2.5.2 </t>
  </si>
  <si>
    <t>The system shall require complete system inspection after every 1000 hours of flight time.  </t>
  </si>
  <si>
    <t>3.2.5.3 </t>
  </si>
  <si>
    <t>The system shall self-check and perform software updates when needed 5 hours prior to operation time.  </t>
  </si>
  <si>
    <t>3.2.5.4 </t>
  </si>
  <si>
    <t>The system shall allow for 30-minute updates by maintenance personnel.  </t>
  </si>
  <si>
    <t>3.2.5.5 </t>
  </si>
  <si>
    <t>The system shall have a built-in-test (BIT) protocol incorporated into the controller to allow for easier maintenance.  </t>
  </si>
  <si>
    <t>3.2.5.6 </t>
  </si>
  <si>
    <t>The system BIT function shall store BIT error files onto onboard memory. </t>
  </si>
  <si>
    <t>3.2.5.7 </t>
  </si>
  <si>
    <t>The system shall transmit BIT error files to the mission control center within 30 seconds of receipt of error. </t>
  </si>
  <si>
    <t>3.2.5.8 </t>
  </si>
  <si>
    <t>The company shall maintain the capability of repairing individual modules. That is if a module (Line Replaceable Unit, LRU) fails, it should be replaced with a spare at the customer site and the failed module transported to the factory where it can be repaired by personnel with high skill levels. </t>
  </si>
  <si>
    <t>3.2.5.9 </t>
  </si>
  <si>
    <t>All documentation for the maintenance schedules and procedures shall be provided for the system as part of the contractual deliverables. </t>
  </si>
  <si>
    <t>3.2.5.10 </t>
  </si>
  <si>
    <t>The system shall be maintained with Commercial Off the Shelf (COTS) tools and equipment.  </t>
  </si>
  <si>
    <t>Cost/Schedule </t>
  </si>
  <si>
    <t>Delay in repair time or budget overruns  </t>
  </si>
  <si>
    <t>Design AUAV with COTS maintainable materials and hardware </t>
  </si>
  <si>
    <t>Special order/non-COTS parts and tooling required </t>
  </si>
  <si>
    <r>
      <t>Usability</t>
    </r>
    <r>
      <rPr>
        <sz val="12"/>
        <color rgb="FF000000"/>
        <rFont val="Arial"/>
        <family val="2"/>
      </rPr>
      <t> </t>
    </r>
  </si>
  <si>
    <t>3.2.6.1 </t>
  </si>
  <si>
    <t>The system shall be designed so that it can be operated by a single operator with intermediate skills. Intermediate skills in this case are defined as High School Graduate with 9th grade reading/writing level with no prior work experience and around 40 hours of training plus some on-the-job training. </t>
  </si>
  <si>
    <t>Operational use complexity </t>
  </si>
  <si>
    <t>Certify and train operators </t>
  </si>
  <si>
    <t>Cost of new AUAV </t>
  </si>
  <si>
    <t>3.2.6.2 </t>
  </si>
  <si>
    <t>The system shall have a user-friendly interface to minimize training and user skill requirements.   </t>
  </si>
  <si>
    <t>Design AUAV with intuitive user interface </t>
  </si>
  <si>
    <t>Sub-optimal operation of AUAV system </t>
  </si>
  <si>
    <t>3.2.6.3 </t>
  </si>
  <si>
    <t>The system shall include the user authorization procedure where users must identify themselves using log in name and password. Only users that are authorized have access to system data. </t>
  </si>
  <si>
    <t>Leak of secured data to unauthorized individuals. </t>
  </si>
  <si>
    <t>The system will have a system that can track and determine authorized system users. </t>
  </si>
  <si>
    <t>Leak of secured data/information to an unauthorized source. </t>
  </si>
  <si>
    <r>
      <t>Supportability</t>
    </r>
    <r>
      <rPr>
        <sz val="12"/>
        <color rgb="FF000000"/>
        <rFont val="Arial"/>
        <family val="2"/>
      </rPr>
      <t> </t>
    </r>
  </si>
  <si>
    <t>3.2.7.1 </t>
  </si>
  <si>
    <t>The system shall support different data transfer protocols.   </t>
  </si>
  <si>
    <t>Loss communications </t>
  </si>
  <si>
    <t>Add an alternative way of transmitting data. </t>
  </si>
  <si>
    <t>More equipment may suffer communication loss </t>
  </si>
  <si>
    <t>3.2.7.2 </t>
  </si>
  <si>
    <t>The data processing, and control processing code from the AUAV shall be written with a programming language which is cross-platform.  </t>
  </si>
  <si>
    <t>Software compatibility </t>
  </si>
  <si>
    <t>Develop software using cross-platform capable programming language </t>
  </si>
  <si>
    <t>Code would have to be rewritten or converted to a more compatible language driving cost increase </t>
  </si>
  <si>
    <r>
      <t>Transportability/Mobility</t>
    </r>
    <r>
      <rPr>
        <sz val="12"/>
        <color rgb="FF000000"/>
        <rFont val="Arial"/>
        <family val="2"/>
      </rPr>
      <t> </t>
    </r>
  </si>
  <si>
    <r>
      <t> </t>
    </r>
    <r>
      <rPr>
        <sz val="11"/>
        <color rgb="FF000000"/>
        <rFont val="Arial"/>
        <family val="2"/>
      </rPr>
      <t> </t>
    </r>
  </si>
  <si>
    <t>3.2.8.1 </t>
  </si>
  <si>
    <t>The system shall accommodate ease of transport during system integration and maintenance </t>
  </si>
  <si>
    <t>Damage </t>
  </si>
  <si>
    <t>Design the system to take up minimal space during transport. </t>
  </si>
  <si>
    <t>AUAV may sustain damage and will be unusable for an operational task. </t>
  </si>
  <si>
    <t>3.2.8.2 </t>
  </si>
  <si>
    <r>
      <t>The system </t>
    </r>
    <r>
      <rPr>
        <sz val="10"/>
        <color rgb="FFE36C0A"/>
        <rFont val="Arial"/>
        <family val="2"/>
      </rPr>
      <t>should not</t>
    </r>
    <r>
      <rPr>
        <sz val="10"/>
        <color rgb="FF000000"/>
        <rFont val="Arial"/>
        <family val="2"/>
      </rPr>
      <t> sustain damage while being transported. </t>
    </r>
  </si>
  <si>
    <t>Security </t>
  </si>
  <si>
    <t>Damage  </t>
  </si>
  <si>
    <t>Provide a more protective storage space while being transported </t>
  </si>
  <si>
    <t>AUAV may not be used for operational task </t>
  </si>
  <si>
    <r>
      <t>Flexibility</t>
    </r>
    <r>
      <rPr>
        <sz val="12"/>
        <color rgb="FF000000"/>
        <rFont val="Arial"/>
        <family val="2"/>
      </rPr>
      <t> </t>
    </r>
  </si>
  <si>
    <t>3.2.9.1 </t>
  </si>
  <si>
    <t>The system shall be flexible such that changing mission requirements can be adapted into the operation.  </t>
  </si>
  <si>
    <t>Software issues. </t>
  </si>
  <si>
    <t>Enhance decision making capacity </t>
  </si>
  <si>
    <t>Operational task not completed or skipped </t>
  </si>
  <si>
    <t>3.2.9.2 </t>
  </si>
  <si>
    <t>The system shall be designed to be flexible by making use of functional modularity that will allow for cost effective modification.   </t>
  </si>
  <si>
    <t>Elevated modification cost. </t>
  </si>
  <si>
    <t>System is designed for modularity and the use of off the shelf parts as to decrease cost for modification. </t>
  </si>
  <si>
    <t>Operational task cannot be completed due to system inabilities. </t>
  </si>
  <si>
    <t>3.2.9.3 </t>
  </si>
  <si>
    <t>The system shall support multifunctional tasking, including detection, oversight, and tracking.    </t>
  </si>
  <si>
    <t>System is designed to be able to complete several functions simultaneously using an A.I. based decision-making system. </t>
  </si>
  <si>
    <t>3.2.9.4 </t>
  </si>
  <si>
    <t>The system shall be reversible when the commander wants to update or cancel tasks. </t>
  </si>
  <si>
    <t>Loss control of operations </t>
  </si>
  <si>
    <t>Configure two flight modes </t>
  </si>
  <si>
    <t>AUAV flight control loss </t>
  </si>
  <si>
    <r>
      <t>Sustainability</t>
    </r>
    <r>
      <rPr>
        <sz val="12"/>
        <color rgb="FF000000"/>
        <rFont val="Arial"/>
        <family val="2"/>
      </rPr>
      <t> </t>
    </r>
  </si>
  <si>
    <t>3.2.10.1 </t>
  </si>
  <si>
    <t>The system shall be designed with system recycling in consideration. </t>
  </si>
  <si>
    <t>Introduction of unidentified hazardous materials </t>
  </si>
  <si>
    <t>Components to be assessed for any hazardous components and identified on hazardous goods register. </t>
  </si>
  <si>
    <t>Potential to dispose of material inappropriately, facing fines and penalties from authorities. </t>
  </si>
  <si>
    <t>3.2.10.2 </t>
  </si>
  <si>
    <t>The system shall have the minimal infrared heat signature and acoustic emission to support environmental sustainability.   </t>
  </si>
  <si>
    <t>Unnecessary environmental damage/effects. </t>
  </si>
  <si>
    <t>The system will be designed to emit the lowest possible infrared heat signature and acoustic emissions. </t>
  </si>
  <si>
    <t>3.2.10.3 </t>
  </si>
  <si>
    <t>The system shall have an optical system with environmental conditioning protection features (temperature regulators, moisture and humidity control, dust, pressure, and light shields).  </t>
  </si>
  <si>
    <t>Inhibit operations of AUAV </t>
  </si>
  <si>
    <t>Design AUAV to include environmental conditioning protection features </t>
  </si>
  <si>
    <t>Increased maintenance of AUAV and possible replacement of damaged or worn components. </t>
  </si>
  <si>
    <r>
      <t>Safety</t>
    </r>
    <r>
      <rPr>
        <sz val="12"/>
        <color rgb="FF000000"/>
        <rFont val="Arial"/>
        <family val="2"/>
      </rPr>
      <t> </t>
    </r>
  </si>
  <si>
    <t>3.2.11.1 </t>
  </si>
  <si>
    <t>The system shall not present any safety hazards to maintenance personnel. </t>
  </si>
  <si>
    <t>Injury to workers </t>
  </si>
  <si>
    <t>Protective labelling and component layout to be optimized. Train operators. </t>
  </si>
  <si>
    <t>Cost of maintenance personnel off duty. </t>
  </si>
  <si>
    <t>3.2.11.2 </t>
  </si>
  <si>
    <t>The system shall maintain constant transponder communication visible to all aircraft and Air Traffic Control to maintain air traffic safety. </t>
  </si>
  <si>
    <t>3.2.11.3 </t>
  </si>
  <si>
    <t>The system shall allow the transponder unimpeded communication without interference. </t>
  </si>
  <si>
    <t>3.2.11.4 </t>
  </si>
  <si>
    <t>Personal protective equipment (PPE) shall be worn as necessary i.e. repairs, noise levels, low oxygen environments, etc. </t>
  </si>
  <si>
    <t>Protective labelling and component layout to be optimized. Train operators. Use of PPE and compliance with OSHA or international standards.  </t>
  </si>
  <si>
    <r>
      <t>Security</t>
    </r>
    <r>
      <rPr>
        <sz val="12"/>
        <color rgb="FF000000"/>
        <rFont val="Arial"/>
        <family val="2"/>
      </rPr>
      <t> </t>
    </r>
  </si>
  <si>
    <t>3.2.12.1 </t>
  </si>
  <si>
    <t>The system shall incorporate secure data encryption with the communication between the UAV and the mission control center. </t>
  </si>
  <si>
    <t>AUAV Mission intent corruption </t>
  </si>
  <si>
    <t>Include enough software encryption to prevent malicious intrusion </t>
  </si>
  <si>
    <t>Loss of operational control and data </t>
  </si>
  <si>
    <t>3.2.12.2 </t>
  </si>
  <si>
    <t>The system shall incorporate secure data encryption for all stored data (mission planning files, flying logs, maps). </t>
  </si>
  <si>
    <t>Include enough software encryption to prevent malicious intrusion. </t>
  </si>
  <si>
    <t>Loss of operational control and data storage.  </t>
  </si>
  <si>
    <t>3.2.12.3 </t>
  </si>
  <si>
    <t>The system shall incorporate a special security token to modify or upload new software to the controller modules. </t>
  </si>
  <si>
    <t>Include enough software encryption to prevent malicious intrusion.  </t>
  </si>
  <si>
    <t>Loss of operational control and data. Use of unauthorized parts, modules, software, etc.  </t>
  </si>
  <si>
    <t>3.2.12.4 </t>
  </si>
  <si>
    <t>The UAV shall notify mission control as it approaches near international borders and airspaces, and other no-fly zones. </t>
  </si>
  <si>
    <t>Potential political border backlash by allies, non-allies, and partners. Possible targeting by weapons systems. </t>
  </si>
  <si>
    <t>Train operators properly. Regular communications and protocols training. Use displays and maps with reminders and/or warnings when approaching a no-fly zone.   </t>
  </si>
  <si>
    <t>Loss of AUAV. Political Backlash. Loss of trust with allies or partners.  </t>
  </si>
  <si>
    <t>3.2.12.5 </t>
  </si>
  <si>
    <t>The system shall report operational data, including battery information and functional performance in the event of an attack.  </t>
  </si>
  <si>
    <t>Failure of AUAV threat aversion system. Loss of critical data collected.  </t>
  </si>
  <si>
    <t>Install software to automatically transmit data when threat is detected. Install operator override to transfer critical data if AUAV is unable to transmit on its own.   </t>
  </si>
  <si>
    <t>Loss of AUAV data and AUAV.  </t>
  </si>
  <si>
    <t>3.2.12.6 </t>
  </si>
  <si>
    <t>The system shall be tamper-proof.  </t>
  </si>
  <si>
    <t>3.2.12.7 </t>
  </si>
  <si>
    <t>The system shall data clear.  </t>
  </si>
  <si>
    <t>Potential data theft </t>
  </si>
  <si>
    <t>Include software scripts to trigger data wiping protocols upon critical system failure. </t>
  </si>
  <si>
    <t>Data leak </t>
  </si>
  <si>
    <t>3.2.12.8 </t>
  </si>
  <si>
    <t>The system shall support data security to prevent data theft.  </t>
  </si>
  <si>
    <t>Compromising secure data </t>
  </si>
  <si>
    <t>Include capabilities for recurring software security updates </t>
  </si>
  <si>
    <t>3.2.12.9 </t>
  </si>
  <si>
    <t>The system shall prevent GPS jamming.  </t>
  </si>
  <si>
    <t>Loss of AUAV and/or data leak </t>
  </si>
  <si>
    <t>Include anti-jamming hardware </t>
  </si>
  <si>
    <t>Overall AUAV control loss, costs associated with data leak </t>
  </si>
  <si>
    <t>3.2.12.10 </t>
  </si>
  <si>
    <t>The System shall counter Electronic Warfare </t>
  </si>
  <si>
    <t>Use state-of-the art security software and encryption of sensitive or proprietary information </t>
  </si>
  <si>
    <t>m</t>
  </si>
  <si>
    <t>Max Detect</t>
  </si>
  <si>
    <t>Circular Aperature</t>
  </si>
  <si>
    <t>Single Slit Aperature</t>
  </si>
  <si>
    <t>Max Identify</t>
  </si>
  <si>
    <t>Diameter of entrance pupil (m)</t>
  </si>
  <si>
    <t>Circular Aperature Constant</t>
  </si>
  <si>
    <t>Single Slit Aperature Constant</t>
  </si>
  <si>
    <t>Daytime wavelength (m)</t>
  </si>
  <si>
    <t>Nighttime wavelength (m)</t>
  </si>
  <si>
    <t>Dep</t>
  </si>
  <si>
    <t>fried parameter</t>
  </si>
  <si>
    <t>Z value (m) (Daytime)</t>
  </si>
  <si>
    <t>Z value (m) (Nighttime w/o slipstream)</t>
  </si>
  <si>
    <t>Z value (m) (Nighttime w/ slipstream)</t>
  </si>
  <si>
    <t>Parameters</t>
  </si>
  <si>
    <t>Parameter Symbol</t>
  </si>
  <si>
    <t>Units</t>
  </si>
  <si>
    <t>Description</t>
  </si>
  <si>
    <t>Equation</t>
  </si>
  <si>
    <t>Result</t>
  </si>
  <si>
    <t>Additional Notes</t>
  </si>
  <si>
    <t>Target recognition</t>
  </si>
  <si>
    <t>Sensor Heading</t>
  </si>
  <si>
    <t>Sensor Position/Ground</t>
  </si>
  <si>
    <t>Sensor GPS</t>
  </si>
  <si>
    <t>Sensor Collison Avoidance</t>
  </si>
  <si>
    <t>Both in flight/taxi</t>
  </si>
  <si>
    <t>Power Usage</t>
  </si>
  <si>
    <t>volts/Watt</t>
  </si>
  <si>
    <t xml:space="preserve">Power Voltage </t>
  </si>
  <si>
    <t>Prevent surges</t>
  </si>
  <si>
    <t>Data Storage</t>
  </si>
  <si>
    <t>gb</t>
  </si>
  <si>
    <t>Gigabyte</t>
  </si>
  <si>
    <t>data</t>
  </si>
  <si>
    <t>On Board data storage capacity</t>
  </si>
  <si>
    <t>Storage/images</t>
  </si>
  <si>
    <t>Sensor Magnetic</t>
  </si>
  <si>
    <t>T</t>
  </si>
  <si>
    <t>Tesla</t>
  </si>
  <si>
    <t>Sensor Infrasound</t>
  </si>
  <si>
    <t>Cold Start Time</t>
  </si>
  <si>
    <t>seconds</t>
  </si>
  <si>
    <t xml:space="preserve">How quickly the system can start </t>
  </si>
  <si>
    <t>Hot Start Time</t>
  </si>
  <si>
    <t xml:space="preserve">Operation Temperature </t>
  </si>
  <si>
    <t>Celsius</t>
  </si>
  <si>
    <t>Range of temperature the system can operate in</t>
  </si>
  <si>
    <t>Operation Atmospheric Pressure</t>
  </si>
  <si>
    <t>Psi</t>
  </si>
  <si>
    <t>Range of ATM pressure the system can operate in</t>
  </si>
  <si>
    <t>Image Assessment Time</t>
  </si>
  <si>
    <t>How quickly the system can assess an image for a target</t>
  </si>
  <si>
    <t>Positive Target Detection Rate</t>
  </si>
  <si>
    <t>%</t>
  </si>
  <si>
    <t>How accurately the system can detect a target</t>
  </si>
  <si>
    <t xml:space="preserve">Budget </t>
  </si>
  <si>
    <t>$</t>
  </si>
  <si>
    <t>Time  Start</t>
  </si>
  <si>
    <t>sec</t>
  </si>
  <si>
    <t>30/15</t>
  </si>
  <si>
    <t>cold start time/hot start time</t>
  </si>
  <si>
    <t>Time Data Transfer</t>
  </si>
  <si>
    <t>mbs</t>
  </si>
  <si>
    <t>Megabits/Second</t>
  </si>
  <si>
    <t>data transfer time</t>
  </si>
  <si>
    <t>Field of View</t>
  </si>
  <si>
    <t>Degrees</t>
  </si>
  <si>
    <t>Field of View (Elevation)</t>
  </si>
  <si>
    <t>0-90</t>
  </si>
  <si>
    <t>Sensor Temperature</t>
  </si>
  <si>
    <t>Kelvin</t>
  </si>
  <si>
    <t>Sensor Wavelength Range (IR)</t>
  </si>
  <si>
    <t>μm</t>
  </si>
  <si>
    <t>2 to 12</t>
  </si>
  <si>
    <t>Sensor Wavelength Range (Visible)</t>
  </si>
  <si>
    <t>nm</t>
  </si>
  <si>
    <t>400 to 1100</t>
  </si>
  <si>
    <t>Daytime stand-off range</t>
  </si>
  <si>
    <t>Nighttime stand-off range</t>
  </si>
  <si>
    <t>Separation Distance</t>
  </si>
  <si>
    <t>Z</t>
  </si>
  <si>
    <t>Altitude of the UAV</t>
  </si>
  <si>
    <t>Time to Retrofit</t>
  </si>
  <si>
    <t>Years</t>
  </si>
  <si>
    <t>Number of UAVs</t>
  </si>
  <si>
    <t>Nominal Altitude</t>
  </si>
  <si>
    <t>km</t>
  </si>
  <si>
    <t>15,000 to 50,000</t>
  </si>
  <si>
    <t>Nominal Stand-off Distance</t>
  </si>
  <si>
    <t>Operational Availability</t>
  </si>
  <si>
    <t>Mean Time to Repair</t>
  </si>
  <si>
    <t>Hours</t>
  </si>
  <si>
    <t>Operational Life</t>
  </si>
  <si>
    <t>years</t>
  </si>
  <si>
    <t>Mean time between failures</t>
  </si>
  <si>
    <t> S.R. #</t>
  </si>
  <si>
    <t>Requirement</t>
  </si>
  <si>
    <t>Risk Type</t>
  </si>
  <si>
    <t>Risk Issue</t>
  </si>
  <si>
    <t>Risk Mitigation</t>
  </si>
  <si>
    <t>Potential Cost Impact</t>
  </si>
  <si>
    <t>Overall Cost Impact</t>
  </si>
  <si>
    <t>The AUAV system shall interface with the existing AUAV mission control center to provide the best possible imaging technology and data processing for detection, identification, and tracking capabilities</t>
  </si>
  <si>
    <t>Technical</t>
  </si>
  <si>
    <t>Failure of project objective.</t>
  </si>
  <si>
    <t>Testing</t>
  </si>
  <si>
    <t>Project cost and schedule delays while issue being resolved.</t>
  </si>
  <si>
    <t>The Sky Net program shall meet or exceed mission detection, identification, and tracking requirements as  specified in Table 3 Permutation of Stakeholder Requirements</t>
  </si>
  <si>
    <t xml:space="preserve">Unable to continue core function in bad weather during EW jamming. </t>
  </si>
  <si>
    <t>Potential lawsuit and No cost savings</t>
  </si>
  <si>
    <t>The AUAV shall conduct all of its operations in a safe manner</t>
  </si>
  <si>
    <t>Operational</t>
  </si>
  <si>
    <t>Potential lawsuit.</t>
  </si>
  <si>
    <t>Reliability analysis required.</t>
  </si>
  <si>
    <t>The actions taken by the AUAV while operating autonomously shall be performed in a safe manner as to prevent injury or death.</t>
  </si>
  <si>
    <t>Security</t>
  </si>
  <si>
    <t>Testing and Approval required by FAA prior to flight.</t>
  </si>
  <si>
    <t>The AUAV shall be adaptable for other features/capabilities/sensor packages.</t>
  </si>
  <si>
    <t>Inability to complete future missions;</t>
  </si>
  <si>
    <t>None identified</t>
  </si>
  <si>
    <t>The AUAV should utilize commercial off the shelf products (COTS) where possible</t>
  </si>
  <si>
    <t>Choice of inferior product.</t>
  </si>
  <si>
    <t>Proper Planning</t>
  </si>
  <si>
    <t>Project delays or additional cost of overtime.</t>
  </si>
  <si>
    <t>The AUAV shall be capable of supporting a 24/7 operational tempo.</t>
  </si>
  <si>
    <t>Project cost over runs due to overtime.</t>
  </si>
  <si>
    <t>The AUAV shall be supported and maintained throughout its lifecycle.</t>
  </si>
  <si>
    <t>Potential to go over budget</t>
  </si>
  <si>
    <t>Trade-off studies need to be performed between components prior to procurement to ensure that any additional add ons will be compatible</t>
  </si>
  <si>
    <t xml:space="preserve">Cost increase </t>
  </si>
  <si>
    <t>The AUAV system shall have an operational availability of at least 98%</t>
  </si>
  <si>
    <t>Need of best quality materials</t>
  </si>
  <si>
    <t>None identified.</t>
  </si>
  <si>
    <t>The AUAV system shall have an instantaneous reliability of at least 70%</t>
  </si>
  <si>
    <t>Trade-off studies need to be performed between components prior to procurement to ensure that standard tools are part of the criteria.</t>
  </si>
  <si>
    <t>The AUAV system shall have a Mean Time Between Failures (MTBF) of at least 10 years</t>
  </si>
  <si>
    <t>The AUAV system shall have a Mean Time to Repair (MTTR) of no longer than 8 hours</t>
  </si>
  <si>
    <t>Trade-off studies required.</t>
  </si>
  <si>
    <t>The AUAV shall be capable of flying standalone or part of an integrated swarm of AUAVs</t>
  </si>
  <si>
    <t>The integrated swarm of AUAV's shall be able to cooperatively intercept and geolocate signals of interest (SOI).</t>
  </si>
  <si>
    <t>The AUAV shall be capable of sending critical information to the Mission Command Center within a configurable time initially set to 5 seconds</t>
  </si>
  <si>
    <t>Failure Mode, Effect and Criticality Analysis (FMECA)</t>
  </si>
  <si>
    <t>RPN Threshold Values</t>
  </si>
  <si>
    <t>System:</t>
  </si>
  <si>
    <t>Autonomous Flight Control</t>
  </si>
  <si>
    <t>RPN &lt; 0.25</t>
  </si>
  <si>
    <t>Function Block:</t>
  </si>
  <si>
    <t>0.25 = RPN &lt; 0.5</t>
  </si>
  <si>
    <t>0.5 = RPN &lt; 1</t>
  </si>
  <si>
    <t>Reference Number</t>
  </si>
  <si>
    <t>Potential Failure Mode</t>
  </si>
  <si>
    <t>Potential Cause of Failure</t>
  </si>
  <si>
    <t>Potential Effects of Failure</t>
  </si>
  <si>
    <t>Before Mitigation</t>
  </si>
  <si>
    <t>Mitigation</t>
  </si>
  <si>
    <t>After Mitigation</t>
  </si>
  <si>
    <t>Likelihood</t>
  </si>
  <si>
    <t>Criticality</t>
  </si>
  <si>
    <t>RPN</t>
  </si>
  <si>
    <t>3.1.6.1: The system shall interface with the AUAV Master Control System that runs on the AUAV.</t>
  </si>
  <si>
    <t>3.1.6.1.a</t>
  </si>
  <si>
    <t>A. Incorrect Installation
B. Defective Components</t>
  </si>
  <si>
    <t>Hardware Related issues</t>
  </si>
  <si>
    <t xml:space="preserve">Requirement: Slight chance of minor requirement deficiencies
</t>
  </si>
  <si>
    <t>Installation inspection required prior to initial energization.
Good Engineering Practices</t>
  </si>
  <si>
    <t>Cost and Schedule: Potential damage to equipment and design re-work necessary &gt; 2 weeks.</t>
  </si>
  <si>
    <t xml:space="preserve">Installation inspection required prior to initial energization.
Procure / Produce robust and reliable components
</t>
  </si>
  <si>
    <t>Operational: AUAV loses flight control mid-air.  Frequency: Occasional</t>
  </si>
  <si>
    <t>AUAV Master Control System shall transmit an alert and engage safe mode.</t>
  </si>
  <si>
    <t>3.1.6.1.b</t>
  </si>
  <si>
    <t>A. Incorrect data mapping. 
B. Insufficient programming time
C. Development before design.</t>
  </si>
  <si>
    <t>Software coding errors</t>
  </si>
  <si>
    <t xml:space="preserve">Simulation and modeling needed to understand interactions.
</t>
  </si>
  <si>
    <t>Cost and Schedule: Design re-work necessary &gt; 2 weeks</t>
  </si>
  <si>
    <t xml:space="preserve">Include in Software Test Plan.
</t>
  </si>
  <si>
    <t>Operational: AUAV loses flight control mid-air.  Frequency: Occasionally</t>
  </si>
  <si>
    <t>3.1.6.14 The system shall receive Global Positioning System (GPS) data.</t>
  </si>
  <si>
    <t>3.1.6.14.a</t>
  </si>
  <si>
    <t xml:space="preserve">A. Loss of communication
</t>
  </si>
  <si>
    <t xml:space="preserve">Requirement: Should meet all requirements with little margin
</t>
  </si>
  <si>
    <t xml:space="preserve">System shall have independent air data computer for redundant position detection.
</t>
  </si>
  <si>
    <t>Operational: System loses heading and speed and flies across Mexico border
Frequency: Occasionally</t>
  </si>
  <si>
    <t>3.1.6.18: The system shall receive processed images for automatic target recognition.</t>
  </si>
  <si>
    <t>3.1.6.18.a</t>
  </si>
  <si>
    <t>A. Corrupt image data
B. Camera out of focus
C. Failure to detect target in image
D. Insufficient image database to test against.</t>
  </si>
  <si>
    <t>Optical System stores images and video, Automatic Target recognition to poll for latest image.
Consider adding an image rejection counter as input to decision making processor.
Add positively detected images to training  database.</t>
  </si>
  <si>
    <t>Cost and Schedule: Design re-work necessary &gt; 6 weeks</t>
  </si>
  <si>
    <t xml:space="preserve">Software to be inspected and tested for erroneous coding.
</t>
  </si>
  <si>
    <t>Operational: Inability to use autonomous optical control mode
Frequency: Occasional</t>
  </si>
  <si>
    <t>AUAV can still be flown in remote operator mode.</t>
  </si>
  <si>
    <t>3.1.6.23: The system shall provide optical sensor magnification control signaling.</t>
  </si>
  <si>
    <t>3.1.6.23.a</t>
  </si>
  <si>
    <t xml:space="preserve">Simulation and modelling needed to understand interactions.
</t>
  </si>
  <si>
    <t xml:space="preserve">Development of Software Test Plan.
</t>
  </si>
  <si>
    <t>Operational: AUAV loses optical system control mid-air
Frequency: Occasional</t>
  </si>
  <si>
    <t>3.2.1.1: The system shall have a cold start time of a maximum of 30 seconds.</t>
  </si>
  <si>
    <t>3.2.1.1.a</t>
  </si>
  <si>
    <t>A. Inability to initialize software.</t>
  </si>
  <si>
    <t>As-Installed software to be provided as stand alone back-up for re-installation.</t>
  </si>
  <si>
    <t>Operational: Inability to use autonomous flight control mode
Frequency: Occasional</t>
  </si>
  <si>
    <t>AUAV can still be flown in remote pilot mode.</t>
  </si>
  <si>
    <t>3.2.1.3: The system shall have a data transfer rate of a maximum of 150 Mbits/s.</t>
  </si>
  <si>
    <t>3.2.1.3.a</t>
  </si>
  <si>
    <t>A. Incorrect Installation
B. Defective Components
C. Corrosion
D. Vibration induced failure</t>
  </si>
  <si>
    <t xml:space="preserve">Installation inspection required prior to initial energization.
Mounting to be vibration dampening.
</t>
  </si>
  <si>
    <t>Cost and Schedule: Potential damage to equipment and design re-work necessary . 6 weeks.</t>
  </si>
  <si>
    <t>Operational: AUAV loses flight control mid-air.
Frequency: Remote</t>
  </si>
  <si>
    <t>AUAV Master Control System shall transmit an alert and engage fail safe flight.</t>
  </si>
  <si>
    <t>3.2.1.3.b</t>
  </si>
  <si>
    <t>A. Missed scenario
B. Insufficient programming time
C. Development before design.</t>
  </si>
  <si>
    <t>Cost and Schedule: Design re-work necessary &gt; 4 weeks.</t>
  </si>
  <si>
    <t>Development of Software Test Plan.
External review by Subject Matter Expert.</t>
  </si>
  <si>
    <t>3.2.1.8: The system shall be able to control the AUAV flight spatial position (latitude and longitude) with a tolerance of +/- 3.0 feet [0.914 meters].</t>
  </si>
  <si>
    <t>3.2.1.8.a</t>
  </si>
  <si>
    <t>A. Incorrect Installation
B. Defective Components
C. Corrosion
D. Vibration induced failure
E. Loss of GPS signal</t>
  </si>
  <si>
    <t xml:space="preserve">Installation inspection required prior to initial energization.
Mounting to be vibration dampening.
Spatial awareness subsystem to contain control redundancy.
</t>
  </si>
  <si>
    <t>Cost and Schedule: Potential damage to equipment and design re-work necessary &gt; 6 weeks.</t>
  </si>
  <si>
    <t>Operational: AUAV loses flight control mid-air.
Political: AUAV crosses border into Mexico</t>
  </si>
  <si>
    <t>3.2.1.8.b</t>
  </si>
  <si>
    <t>A. Missed flight scenario
B. Insufficient programming time
C. Development before design.</t>
  </si>
  <si>
    <t xml:space="preserve">Simulation and modelling needed to understand interactions. 
</t>
  </si>
  <si>
    <t>Development of Software Test Plan.</t>
  </si>
  <si>
    <t>Operational: AUAV loses flight control mid-air.
Political: AUAV crosses border into Mexico
Frequency: Remote</t>
  </si>
  <si>
    <t>3.2.1.9 The system shall prevent the AUAV from experiencing g-forces greater than 0.5 in the negative direction.</t>
  </si>
  <si>
    <t>3.2.1.9.a</t>
  </si>
  <si>
    <t>A. Failure in spatial awareness system
B. Loss of communication
C. Failure in actuators.</t>
  </si>
  <si>
    <t xml:space="preserve">Technical: Engine damage due to loss of oil lubrication.
</t>
  </si>
  <si>
    <t xml:space="preserve">Installation inspection required prior to initial energization.
Spatial awareness subsystem to contain control redundancy.
</t>
  </si>
  <si>
    <t>Operational: AUAV loses propulsion and crashes.
Frequency: Remote</t>
  </si>
  <si>
    <t>3.2.1.9.b</t>
  </si>
  <si>
    <t>A. Missed flight scenario
B. Poor control loop tuning.</t>
  </si>
  <si>
    <t>3.2.2.1 The system shall contain a minimum of four (4) Terabyte of data storage.</t>
  </si>
  <si>
    <t>3.2.2.1.a</t>
  </si>
  <si>
    <t xml:space="preserve">A. Electro-mechanical failures
</t>
  </si>
  <si>
    <t xml:space="preserve">Technical: Requirement not met due to inability to upload mission data or download flight logs.
</t>
  </si>
  <si>
    <t xml:space="preserve">Installation inspection required prior to initial energization.
Split data storage into two standalone 2 TB units for redundancy.
</t>
  </si>
  <si>
    <t>Cost and Schedule: Potential damage to equipment and design re-work necessary &gt; 8 weeks.</t>
  </si>
  <si>
    <t xml:space="preserve">Installation inspection required prior to initial energization.
Procure / Produce robust and reliable components
Avoid contamination
</t>
  </si>
  <si>
    <t>Operational: AUAV loses flight control mid-air.
Frequency: Occasional</t>
  </si>
  <si>
    <t>3.2.2.1.b</t>
  </si>
  <si>
    <t>A. Logical data loss</t>
  </si>
  <si>
    <t xml:space="preserve">Requirement not met due to data corruption
</t>
  </si>
  <si>
    <t xml:space="preserve">Data upload and download training to be provided to personnel 
</t>
  </si>
  <si>
    <t>Cost and Schedule: Design re-work necessary &gt; 8 weeks.</t>
  </si>
  <si>
    <t xml:space="preserve">Development of Software Quality Plan
</t>
  </si>
  <si>
    <t>3.2.5.1 The system shall not result in down time of more than 5 hours due to regular system maintenance.</t>
  </si>
  <si>
    <t>3.2.5.1.a</t>
  </si>
  <si>
    <t xml:space="preserve">A. Data storage system failure
</t>
  </si>
  <si>
    <t xml:space="preserve">Requirement not met. 
Mission cannot be executed with current AUAV.
</t>
  </si>
  <si>
    <t xml:space="preserve">Split data storage into two standalone 2 TB units for redundancy.
</t>
  </si>
  <si>
    <t>Cost and Schedule: Potential damage to equipment and design re-work necessary &lt; 8 weeks.</t>
  </si>
  <si>
    <t>Operational: AUAV cannot be put in service when scheduled.
Frequency: Occasion</t>
  </si>
  <si>
    <t xml:space="preserve">Spare AUAVs available.
</t>
  </si>
  <si>
    <t>3.2.5.2 The system shall require complete system inspection after every 1000 hours of flight time.</t>
  </si>
  <si>
    <t>3.2.5.2.a</t>
  </si>
  <si>
    <t xml:space="preserve">A. Unidentified component damage
</t>
  </si>
  <si>
    <t>Behavioral - failure to maintain inspection plan</t>
  </si>
  <si>
    <t xml:space="preserve">Requirement not met.  Significant safety issue.
</t>
  </si>
  <si>
    <t xml:space="preserve">Consider adding service clock to system interlocked to autonomous flight control permission.
</t>
  </si>
  <si>
    <t>Cost and Schedule: Potential damage to equipment.</t>
  </si>
  <si>
    <t xml:space="preserve">Procure / Produce robust and reliable components
</t>
  </si>
  <si>
    <t>Operational: System may fail in service resulting in crash.
Frequency: Occasional</t>
  </si>
  <si>
    <t xml:space="preserve">Enforce maintenance schedules.
</t>
  </si>
  <si>
    <t>3.2.5.3 The system shall have the ability to self check and perform software updates 4 hour prior to operation time.</t>
  </si>
  <si>
    <t>3.2.5.3.a</t>
  </si>
  <si>
    <t xml:space="preserve">A. Data storage system failure
B. Built-in-Test function failure
</t>
  </si>
  <si>
    <t xml:space="preserve">Requirement not met due to inability to get latest software.
</t>
  </si>
  <si>
    <t>3.2.11.1 The system shall not present any safety hazards to maintenance personnel.</t>
  </si>
  <si>
    <t>3.2.11.1.a</t>
  </si>
  <si>
    <t xml:space="preserve">A. Stored energy (shocks)
B. Pinch points (scraps)
</t>
  </si>
  <si>
    <t xml:space="preserve">Requirement not met due to design failures in layout.
</t>
  </si>
  <si>
    <t xml:space="preserve">System needs to a electrically grounded.
Safety labels are needed to be affixed to enclosures
</t>
  </si>
  <si>
    <t>Cost and Schedule: Potential  design re-work necessary &gt; 2 weeks.</t>
  </si>
  <si>
    <t xml:space="preserve">Good Engineering Practices
</t>
  </si>
  <si>
    <t>Operational: Potential injury to AUAV Maintenance Technician
Frequency: Probable</t>
  </si>
  <si>
    <t xml:space="preserve">Maintenance procedures to be developed.
</t>
  </si>
  <si>
    <t>3.2.11.2 The system shall not present safety hazards to the user during operation under either autonomous and non-autonomous flight modes.</t>
  </si>
  <si>
    <t>3.2.11.2.a</t>
  </si>
  <si>
    <t xml:space="preserve">A. Collision avoidance system failure
</t>
  </si>
  <si>
    <t xml:space="preserve">Requirement not met due to damage to equipment.
</t>
  </si>
  <si>
    <t xml:space="preserve">Installation inspection required prior to initial energization.
Consider collision avoidance system redundancy.
</t>
  </si>
  <si>
    <t xml:space="preserve">Operational and Political: AUAV collides with object
Frequency: Occasional
</t>
  </si>
  <si>
    <t>3.2.11.2.b</t>
  </si>
  <si>
    <t>A. AUAV movement when switching between modes.</t>
  </si>
  <si>
    <t xml:space="preserve">Requirement not met due to injury of worker
</t>
  </si>
  <si>
    <t xml:space="preserve">Consider interlocking GPS signal with Speed control signal to ensure propulsion is not available prior to AUAV receiving mission green light.  
</t>
  </si>
  <si>
    <t xml:space="preserve">Development of Software Test Plan
</t>
  </si>
  <si>
    <t>Operational: AUAV injures AUAV Maintenance Technician
Frequency: Occasional</t>
  </si>
  <si>
    <t>Review start-up and shutdown procedures to incorporate added features.</t>
  </si>
  <si>
    <t>3.2.11.3 The system shall maintain constant transponder communication visible to all aircraft and Air Traffic Control to maintain air traffic safety.</t>
  </si>
  <si>
    <t>3.2.11.3.a</t>
  </si>
  <si>
    <t xml:space="preserve">A. Electromagnetic radiation
</t>
  </si>
  <si>
    <t xml:space="preserve">Good Engineering Practices on electrical shielding
</t>
  </si>
  <si>
    <t>Cost and Schedule: Potential need for new equipment and design re-work necessary &gt; 8 weeks.</t>
  </si>
  <si>
    <t xml:space="preserve">Procure / Produce  components with low EM radiation levels.
</t>
  </si>
  <si>
    <t xml:space="preserve">Operational and Political: AUAV falls out of regulatory compliance
Frequency: Remote
</t>
  </si>
  <si>
    <t>Pre-light checks should confirm transponder operation.</t>
  </si>
  <si>
    <t>3.2.11.3.b</t>
  </si>
  <si>
    <t>A. Transponder signal not activated</t>
  </si>
  <si>
    <t xml:space="preserve">Consider interlocking the transponder signal with Speed control signal to ensure propulsion is not available if transponder is not active.
</t>
  </si>
  <si>
    <t>Cost and Schedule: Design re-work necessary &gt; 2 weeks.</t>
  </si>
  <si>
    <t>3.2.4.1 The system shall have an Instantaneous Reliability of at least 70%.</t>
  </si>
  <si>
    <t>3.2.4.1.a</t>
  </si>
  <si>
    <t xml:space="preserve">A. Design Issue of Hardware
</t>
  </si>
  <si>
    <t xml:space="preserve">Technical issues of hardware. </t>
  </si>
  <si>
    <t xml:space="preserve">Reliability Analysis of Hardware
</t>
  </si>
  <si>
    <t>Cost and Schedule: Potential damaged equipment and design re-work necessary &gt; 6 weeks.</t>
  </si>
  <si>
    <t xml:space="preserve">Operational impact of the mission.
</t>
  </si>
  <si>
    <t>3.2.4.1.b</t>
  </si>
  <si>
    <t>A. Software Deign Issues
B. Software installation Issues
C. Software code Issues</t>
  </si>
  <si>
    <t xml:space="preserve">Requirement not met due to reliability issues and errors. 
</t>
  </si>
  <si>
    <t xml:space="preserve">Consider Reliability Analysis on software and mission expectation. 
</t>
  </si>
  <si>
    <t xml:space="preserve">Operational: Mission failure and unreliable data / videos. </t>
  </si>
  <si>
    <t>Review start-up and shutdown, other mission procedures to incorporate added features.</t>
  </si>
  <si>
    <t>Search and  Find Maneuvers Function</t>
  </si>
  <si>
    <t>3.2.12.9: The system shall have capabilities to prevent GPS anti-jamming. </t>
  </si>
  <si>
    <t>3.2.12.9.a</t>
  </si>
  <si>
    <t>A. GPS System Override
B. Loss of control</t>
  </si>
  <si>
    <t xml:space="preserve">Navigation Disruption
</t>
  </si>
  <si>
    <t>Incorporate anti jamming mechanism to protect the GPS system</t>
  </si>
  <si>
    <t xml:space="preserve">3.2.1.24 The system shall provide an image to command center within 5 seconds. </t>
  </si>
  <si>
    <t>3.2.1.24.a</t>
  </si>
  <si>
    <t xml:space="preserve">A. Loss of communication
B. Corrupt image data
C. Loss of Data
</t>
  </si>
  <si>
    <t xml:space="preserve">Image Corruption, Image lost in transfer and mission failure can occur. </t>
  </si>
  <si>
    <t xml:space="preserve">Split data storage into tow standalone 4 TB units for redundancy. </t>
  </si>
  <si>
    <t xml:space="preserve">Cost and Schedule: Potential damage to equipment and design-rework necessary &gt; 2 weeks. </t>
  </si>
  <si>
    <t>Install and inspect required equipment. 
Simulation and modeling needed to understand interactions.</t>
  </si>
  <si>
    <t xml:space="preserve">Operational: AUAV storage equipment over heads, ventilation and cooling are inadequate causing damage to storage. </t>
  </si>
  <si>
    <t>3.2.1.24.b</t>
  </si>
  <si>
    <t xml:space="preserve">A. Configuration of software is incorrect. </t>
  </si>
  <si>
    <t>Software Coding Errors</t>
  </si>
  <si>
    <t xml:space="preserve">Incorporate backup storage of data equipment that </t>
  </si>
  <si>
    <t>Cost and Schedule: Rework of software and testing.</t>
  </si>
  <si>
    <t>Good Engineering Practices
Good Software Engineer Practices and Code. 
Robust Testing of Code</t>
  </si>
  <si>
    <t xml:space="preserve">Operational failure due to image loss and corruption. </t>
  </si>
  <si>
    <t xml:space="preserve">3.2.12.6 The system shall be capable of tamper-proofing. </t>
  </si>
  <si>
    <t>3.2.12.6.a</t>
  </si>
  <si>
    <t>A. Mission intent Corruption
B. Encryption errors
C. Unauthorized Users controlling the system and accessing data.
D. Loss of Operations</t>
  </si>
  <si>
    <t>Security issues and corruption of AUAV, images / videos, data leak, and mission disruption.</t>
  </si>
  <si>
    <t xml:space="preserve">Incorporate tamper-proof mechanism to protect the AUAV and all data / video. </t>
  </si>
  <si>
    <t>Cost and Schedule: Potential damage to equipment and software and design re-work necessary &gt; 2 weeks.</t>
  </si>
  <si>
    <t xml:space="preserve">Security testing and robust software and application installations. 
</t>
  </si>
  <si>
    <t>Operational: AUAV loses flight control mid-air.  Data is unsecure, Data is unrealizable, corruption of data.</t>
  </si>
  <si>
    <t xml:space="preserve">Transmit alerts when unauthorized use is detected, encryption errors, and loss of operations. </t>
  </si>
  <si>
    <t>3.2.12.7 The system shall be capable of data clearing.</t>
  </si>
  <si>
    <t>3.2.12.7.a</t>
  </si>
  <si>
    <t>A. Data leak
B. Data corruption
C. Security issues</t>
  </si>
  <si>
    <t>Security and data leak to unauthorized users.</t>
  </si>
  <si>
    <t xml:space="preserve">Incorporate data clearing mechanism to protect the AUAV and all data / video. Upgrade and support software and code. </t>
  </si>
  <si>
    <t>Security issues with data access, GPS locations are vulnerable, data leak.</t>
  </si>
  <si>
    <t xml:space="preserve">3.2.12.9 The system shall have capabilities to prevent GPS anti-jamming. </t>
  </si>
  <si>
    <t xml:space="preserve">Security: GPS system override and loss of control of AUAV. </t>
  </si>
  <si>
    <t>SWARM Functions</t>
  </si>
  <si>
    <t xml:space="preserve">3.1.4.25 The system shall be capable of flying independently or as part of a SWARM of multiple AUAVs.  </t>
  </si>
  <si>
    <t>3.1.4.25.a</t>
  </si>
  <si>
    <t xml:space="preserve">A. AUAV inability to communicate with other AUAV
</t>
  </si>
  <si>
    <t xml:space="preserve">Requirement not met. </t>
  </si>
  <si>
    <t xml:space="preserve">Install compatible SWARM hardware. </t>
  </si>
  <si>
    <t xml:space="preserve">Cost and Schedule: Potential increase of cost and schedule due to mission failure of a SWARM integration. </t>
  </si>
  <si>
    <t xml:space="preserve">Operational: AUAV inability to communicate with a SWARM of AUAVs. </t>
  </si>
  <si>
    <t>3.1.4.25.b</t>
  </si>
  <si>
    <t>Incorporate SWARM software and applications</t>
  </si>
  <si>
    <t xml:space="preserve">3.1.4.28 The AUAV shall be able to coordinate with other AUAVs in order to position themselves appropriately in the air to form a synthetic antenna array using Global Positioning System (GPS) and the data link.  </t>
  </si>
  <si>
    <t>3.1.4.28 .a</t>
  </si>
  <si>
    <t>A. Inability to coordinate with other AUAVs. 
B. Positioning of AUAV can cause failure and collapse with other AUAVs if communication is a problem. 
C. Equipment Error</t>
  </si>
  <si>
    <t>Object of Interest  Function</t>
  </si>
  <si>
    <t xml:space="preserve">3.2.1.19: The system shall detect human Target of Interest (TOI) with a slant range of 9.542km. </t>
  </si>
  <si>
    <t>3.2.1.19.a</t>
  </si>
  <si>
    <t>3.2.1.20: The system shall detect human Target of Interest (TOI) with a slant range of 1.5 km during nighttime. </t>
  </si>
  <si>
    <t>3.2.1.20.a</t>
  </si>
  <si>
    <t>3.2.1.21: The system shall identify human Target of Interest (TOI) with a slant of 1.5 km during daytime. </t>
  </si>
  <si>
    <t>3.2.1.21.a</t>
  </si>
  <si>
    <t>3.2.1.22: The system shall identify human Target of Interest (TOI) with a slant range of 250 m during nighttime (without slipstream sensors) .</t>
  </si>
  <si>
    <t>3.2.1.22.a</t>
  </si>
  <si>
    <t>3.2.1.23: The system shall identify human Target of Interest (TOI) within a slant range of 1.5km (with slipstream sensor). </t>
  </si>
  <si>
    <t>3.2.1.23.a</t>
  </si>
  <si>
    <t xml:space="preserve">3.2.1.26 The system shall provide detection 24 hours per day / 7 days per week with a 98% operational availability. </t>
  </si>
  <si>
    <t>3.2.1.26.a</t>
  </si>
  <si>
    <t xml:space="preserve">Technical: Detection failure of Object. </t>
  </si>
  <si>
    <t xml:space="preserve">Incorporate reliable detection equipment </t>
  </si>
  <si>
    <t xml:space="preserve">Operational: System failure of detection of target objects. </t>
  </si>
  <si>
    <t>3.2.1.26.b</t>
  </si>
  <si>
    <t>Requirement: Slight change of minor requirement deficiencies</t>
  </si>
  <si>
    <t xml:space="preserve">Incorporate detection applications that are reliable. </t>
  </si>
  <si>
    <t>Cost and Schedule: Design rework - necessary &gt; 2 weeks</t>
  </si>
  <si>
    <t>Operational: Mission failure</t>
  </si>
  <si>
    <t>ATC/ATR Functions</t>
  </si>
  <si>
    <t>9.0, 10.0</t>
  </si>
  <si>
    <t>3.2.1.31 The system shall process atmospheric turbulence compensation video data on streaming data at video rate of 30 Hz.</t>
  </si>
  <si>
    <t>3.2.1.31.a</t>
  </si>
  <si>
    <t xml:space="preserve">Operational: AUAV unable to provide turbulence compensation videos and streaming is lost due to video rate to large. </t>
  </si>
  <si>
    <t xml:space="preserve">AUAV ATC System shall transmit an alert if video rate is at its capacity. </t>
  </si>
  <si>
    <t>3.2.1.31.b</t>
  </si>
  <si>
    <t>A. Loss of Video Data
B. Insufficient Storage space for video
C. Streaming Data Communication Loss</t>
  </si>
  <si>
    <t xml:space="preserve">Testing of video rates, streaming of video data, and communication. 
</t>
  </si>
  <si>
    <t>Operational: AUAV loses video streaming due to software code error or configuration incorrect.</t>
  </si>
  <si>
    <t>3.2.1.25 The system shall provide on-demand video to command center within 5 seconds.</t>
  </si>
  <si>
    <t>3.2.1.25.a</t>
  </si>
  <si>
    <t>3.2.1.25.b</t>
  </si>
  <si>
    <t xml:space="preserve">Technical: Image Corruption, Image lost in transfer and mission failure can occur. </t>
  </si>
  <si>
    <t xml:space="preserve">Operational: AUAV failure due to image loss and corruption. </t>
  </si>
  <si>
    <t xml:space="preserve">3.2.2.7 The system shall have an atmospheric turbulence compensating system with light captured at least at two wavelengths simultaneously.  </t>
  </si>
  <si>
    <t>3.2.2.7.a</t>
  </si>
  <si>
    <t xml:space="preserve">Installation inspection required prior to initial energization.
Procure / Produce robust and reliable components
Testing of multiple environmental situations.
</t>
  </si>
  <si>
    <t>AUAV ATC System shall transmit an alert identifying when ATC system is failing and images are distorted.</t>
  </si>
  <si>
    <t>3.2.2.7.b</t>
  </si>
  <si>
    <t xml:space="preserve">A. Loss of Image
B. Distortion of Image
C. Image processing errors
</t>
  </si>
  <si>
    <t xml:space="preserve">Provide robust software and upgrades for multiple turbulence modes. </t>
  </si>
  <si>
    <t>Operational: AUAV inability to provide clear images and process images correctly.</t>
  </si>
  <si>
    <t>AUAV ATC System shall transmit an alert if turbulence mode is not working and image distortion is in affect.</t>
  </si>
  <si>
    <t>Other Features/Capabilities/Sensor Function</t>
  </si>
  <si>
    <t xml:space="preserve">3.2.7.1 The system shall support different data transfer protocols.  </t>
  </si>
  <si>
    <t>3.2.7.1.a</t>
  </si>
  <si>
    <t xml:space="preserve">A. Compatibility Issues
</t>
  </si>
  <si>
    <t>Software Related issues</t>
  </si>
  <si>
    <t xml:space="preserve">System shall support different data transfer protocols and upgrade software to be compatible with all transfer protocols. 
</t>
  </si>
  <si>
    <t xml:space="preserve">Transfer of data mission failure. </t>
  </si>
  <si>
    <t>Add failure alert and backup all data if transfer fails.</t>
  </si>
  <si>
    <t xml:space="preserve">3.2.7.2: The data processing, and control processing code from the AUAV shall be written with a programming language which is cross-platform. </t>
  </si>
  <si>
    <t>3.2.7.2.a</t>
  </si>
  <si>
    <t xml:space="preserve">Provide compatible code as well as language of code. </t>
  </si>
  <si>
    <t xml:space="preserve">Inability to process data incorrectly, compatible issues. </t>
  </si>
  <si>
    <t>Add failure alert and backup all data if processing fails.</t>
  </si>
  <si>
    <t xml:space="preserve">3.2.5.10 The system shall be maintained with Commercial Off the Shelf (COTS) tools and equipment. </t>
  </si>
  <si>
    <t>3.2.5.10.a</t>
  </si>
  <si>
    <t xml:space="preserve">A. COTS tools Delay
B. Equipment Delay
</t>
  </si>
  <si>
    <t>Equipment / Tools Issue</t>
  </si>
  <si>
    <t xml:space="preserve">Install, maintain, and support compatible equipment and upgrades. </t>
  </si>
  <si>
    <t xml:space="preserve">Incompatible Equipment and tools can cause mission errors, data transfer, image capture, etc. </t>
  </si>
  <si>
    <t xml:space="preserve">Add failure mode and alert on all equipment and software. </t>
  </si>
  <si>
    <t>Optical Function</t>
  </si>
  <si>
    <t xml:space="preserve">3.2.1.30 The system shall have an optical system that can detect human heat in the IR with a peak wavelength of 9.5 micrometers. </t>
  </si>
  <si>
    <t>3.2.1.30. a</t>
  </si>
  <si>
    <t>a. Defective Components
b. Loss of Data
c. Loss of human tracking</t>
  </si>
  <si>
    <t xml:space="preserve">Requirement not met to detect human heat. </t>
  </si>
  <si>
    <t xml:space="preserve">System shall reliable detection hardware. 
</t>
  </si>
  <si>
    <t xml:space="preserve">Cost and Schedule: Potential damage to equipment and design re-work necessary &gt; 8 weeks. </t>
  </si>
  <si>
    <t xml:space="preserve">Equipment Maintenance and Support. Increase Inspection and installation. </t>
  </si>
  <si>
    <t xml:space="preserve">Operational: System may fail in service resulting in ability to detect human heat. </t>
  </si>
  <si>
    <t>AUAV Optical System shall transmit an alert and engage safe mode.</t>
  </si>
  <si>
    <t>3.2.1.30. b</t>
  </si>
  <si>
    <t>A. Inability to detect human heat using IR sensor application 
B. Loss of human/object tracking
C. IR Software errors</t>
  </si>
  <si>
    <t>Software Related Issues</t>
  </si>
  <si>
    <t xml:space="preserve">Requirement not me to detect human heat. </t>
  </si>
  <si>
    <t xml:space="preserve">Increase in testing and verification of software
</t>
  </si>
  <si>
    <t>Development of Software Test Plan</t>
  </si>
  <si>
    <t xml:space="preserve">Operational: System may fail in service resulting inability to detect human heat. </t>
  </si>
  <si>
    <t xml:space="preserve">Review procedures to incorporate software application failure alert and mode warnings. </t>
  </si>
  <si>
    <t xml:space="preserve">3.2.2.2 The system weight shall not exceed 4,901 pounds [2,223 kilograms].  </t>
  </si>
  <si>
    <t>3.2.2.2. a</t>
  </si>
  <si>
    <t xml:space="preserve">A. Inability to flight at it's capacity. 
B. Inability to shift and move during tracking of objects. 
C. Inability to maneuver through objects. </t>
  </si>
  <si>
    <t xml:space="preserve">Technical: AUAV weight will cause technical problems with flying, maneuvering, and track objects / humans. </t>
  </si>
  <si>
    <t xml:space="preserve">Hardware Upgrades, weight testing, and additional operational testing of all equipment and missions. 
</t>
  </si>
  <si>
    <t xml:space="preserve">Cost and Schedule: Potential damage to other equipment and design re-work necessary &gt; 8 weeks. </t>
  </si>
  <si>
    <t xml:space="preserve">Operational: System may fail in service resulting inability to  fly at its potential height and maneuver around objects/humans. </t>
  </si>
  <si>
    <t xml:space="preserve">Testing of all equipment and mission capacity. </t>
  </si>
  <si>
    <t xml:space="preserve">3.2.2.5 The system shall have vibration and shock isolators. </t>
  </si>
  <si>
    <t>3.2.2.5.a</t>
  </si>
  <si>
    <t xml:space="preserve">A. Inability to provide clear images and videos due to equipment failure. </t>
  </si>
  <si>
    <t xml:space="preserve">Technical: Spring soften vibrations causing images and videos from capturing objects/human correctly. 
</t>
  </si>
  <si>
    <t xml:space="preserve">Operational: AUAV unable to provide vibration and shock isolators. </t>
  </si>
  <si>
    <t xml:space="preserve">AUAV Optical System shall transmit an alert if vibration an shock isolators are failing. </t>
  </si>
  <si>
    <t xml:space="preserve">3.2.10.3 The system shall have an optical system with environmental conditioning protection features(temperature regulators, moisture and humidity control, dust, pressure, and light shields). </t>
  </si>
  <si>
    <t>3.2.10.3. a</t>
  </si>
  <si>
    <t>A. Failure of equipment
B. Failure of sensors
C. Failure of lighting shields</t>
  </si>
  <si>
    <t xml:space="preserve">Technical: Environmental Issues can cause equipment failure, mission to fail, and AUAV to crash. </t>
  </si>
  <si>
    <t xml:space="preserve">Hardware Upgrades, weight testing, and additional operational testing of all equipment and missions during multiple environmental occasions. . 
</t>
  </si>
  <si>
    <t>Operational: Environmental issues can cause mission failure.</t>
  </si>
  <si>
    <t>Sub-System Failure Mode, Effect and Criticality Analysis (FMECA)</t>
  </si>
  <si>
    <t>3.1.6.3 The system shall receive Global Positioning System (GPS) Data. </t>
  </si>
  <si>
    <t>A. Loss of communication </t>
  </si>
  <si>
    <t>Hardware Related issues </t>
  </si>
  <si>
    <t>System shall have independent air data computer for redundant position detection.</t>
  </si>
  <si>
    <t>Operational: System loses heading and speed and flies into undeired territory
Frequency: Occasionally</t>
  </si>
  <si>
    <t>3.2.1.1: The system shall have a data transfer rate of a maximum of 150 Mbits/s.</t>
  </si>
  <si>
    <t>3.2.1.1.b</t>
  </si>
  <si>
    <t>3.2.1.5: The system shall be able to control the AUAV flight spatial position (latitude and longitude) with a tolerance of +/- 3.0 feet [0.914 meters].</t>
  </si>
  <si>
    <t>3.2.1.5.a</t>
  </si>
  <si>
    <t>3.2.1.5.b</t>
  </si>
  <si>
    <t>3.2.1.6 The system shall prevent the AUAV from experiencing g-forces greater than 0.5 in the negative direction.</t>
  </si>
  <si>
    <t>3.2.1.6.a</t>
  </si>
  <si>
    <t>3.2.1.6.b</t>
  </si>
  <si>
    <t>3.2.5.1 The system shall not result in down time of more than 16 hours due to regular system maintenance.</t>
  </si>
  <si>
    <t>3.3.5.1 The system shall not present any safety hazards to maintenance personnel.</t>
  </si>
  <si>
    <t>3.3.5.1.a</t>
  </si>
  <si>
    <t>3.3.5.2 The system shall not present safety hazards to the user during operation under either autonomous and non-autonomous flight modes.</t>
  </si>
  <si>
    <t>3.3.5.2.a</t>
  </si>
  <si>
    <t>3.3.5.2.b</t>
  </si>
  <si>
    <t>Probability of Occurance (Pf)</t>
  </si>
  <si>
    <t>Rating</t>
  </si>
  <si>
    <t>Software</t>
  </si>
  <si>
    <t>Technology</t>
  </si>
  <si>
    <t>Hardware</t>
  </si>
  <si>
    <t>Requirements</t>
  </si>
  <si>
    <t>Frequency</t>
  </si>
  <si>
    <t>Extensive new complex S/W for new untested applications.</t>
  </si>
  <si>
    <t>Maximum technology / maximum capabiity.</t>
  </si>
  <si>
    <t>Theoretical design based on advanced research.</t>
  </si>
  <si>
    <t>Good probability of significant deficiencies in meeting requirements.</t>
  </si>
  <si>
    <t>Technology not tested.</t>
  </si>
  <si>
    <t>Frequent
* Likely to occur frequently
** Continuously Experienced</t>
  </si>
  <si>
    <t>Extensive S/W development, new approach, new language</t>
  </si>
  <si>
    <t>Theoretical technology</t>
  </si>
  <si>
    <t>New theoretical design</t>
  </si>
  <si>
    <t>Good probability of some moderate deficiencies in meeting all requirements.</t>
  </si>
  <si>
    <t>Approach not tested.</t>
  </si>
  <si>
    <t>Extensive S/W development - beyond experience base.</t>
  </si>
  <si>
    <t>Newer technology</t>
  </si>
  <si>
    <t>All new design</t>
  </si>
  <si>
    <t>Moderate chance of moderate deficiencies in meeting all requirements.</t>
  </si>
  <si>
    <t>Unimproved design has been tested.</t>
  </si>
  <si>
    <t>Probable
* Will occur several times in lifetime
** Will occur frequently</t>
  </si>
  <si>
    <t>Major change in S/W development approach and application.</t>
  </si>
  <si>
    <t>Available technology, feasible by analogy</t>
  </si>
  <si>
    <t>New design to moderately improve existing design.</t>
  </si>
  <si>
    <t>Moderate chance of minor requirement deficiencies.</t>
  </si>
  <si>
    <t>Other analogous items have been tested.</t>
  </si>
  <si>
    <t>Readily adaptable S/W appraoch, conversion from similar application, expanded to new application.</t>
  </si>
  <si>
    <t>Existing technology and feasibility studies.</t>
  </si>
  <si>
    <t>Major design change</t>
  </si>
  <si>
    <t>Some chance of minor requirement deficiencies.</t>
  </si>
  <si>
    <t>Old design has been tested.</t>
  </si>
  <si>
    <t xml:space="preserve">Occasional
* Likely to occur sometime in the life of an item
**Will occur several times.
</t>
  </si>
  <si>
    <t>Extensive modification and tailoring of existing approach.</t>
  </si>
  <si>
    <t>Proven technology and approach. Feasibility analysis complete</t>
  </si>
  <si>
    <t>Redesign, significant modifications</t>
  </si>
  <si>
    <t>Slight chance of minor requirement deficiencies.</t>
  </si>
  <si>
    <t>Similar designs and technology have been tested.</t>
  </si>
  <si>
    <t>Slightly modified approach, language conversion</t>
  </si>
  <si>
    <t>Proven technology and approach used by design agent</t>
  </si>
  <si>
    <t>Existing proven components, recombined or minor mods in function.</t>
  </si>
  <si>
    <t>Should meet requirements with little margin.</t>
  </si>
  <si>
    <t>Limited testing done on existing components.</t>
  </si>
  <si>
    <t>Remote
* Unlikely, but possible to occur in life of the item
** Unlikely, but can be reasonably expected to occur.</t>
  </si>
  <si>
    <t>Some modification of existing S/W approach</t>
  </si>
  <si>
    <t>Proven technology and approach with significant design agent experience</t>
  </si>
  <si>
    <t>Existing proven components, repackaged and/or minor usage variation</t>
  </si>
  <si>
    <t>Should meet all requirements, and exceed many.</t>
  </si>
  <si>
    <t>Testing has been done on existing components.</t>
  </si>
  <si>
    <t>Minor revision and checkout of existin S/W</t>
  </si>
  <si>
    <t>Functional hardware. Mods in form only.</t>
  </si>
  <si>
    <t>Will meet all requirements, exceeding many.</t>
  </si>
  <si>
    <t xml:space="preserve">Thoroughly tested hardware. </t>
  </si>
  <si>
    <t>Improbably
*So unlikely, assume it may not occur.
** Unlikely to occur but possible</t>
  </si>
  <si>
    <t>Use of existing, checked out S/W</t>
  </si>
  <si>
    <t>Off the shelf hardware proven to operational environment.</t>
  </si>
  <si>
    <t>Functional hardware.</t>
  </si>
  <si>
    <t>Will exceed all requirements with margins.</t>
  </si>
  <si>
    <t>thoroughly tested and exceed requirements.</t>
  </si>
  <si>
    <t>Severity of Consequence (Cf)</t>
  </si>
  <si>
    <t>Schedule Impact</t>
  </si>
  <si>
    <t>Cost Impact</t>
  </si>
  <si>
    <t>Technical Impact</t>
  </si>
  <si>
    <t>Slip Probability</t>
  </si>
  <si>
    <t>Amount</t>
  </si>
  <si>
    <t>Probability</t>
  </si>
  <si>
    <t>Alternatives</t>
  </si>
  <si>
    <t>Performance</t>
  </si>
  <si>
    <t>Certain, program threatening</t>
  </si>
  <si>
    <t>&gt; 14 weeks</t>
  </si>
  <si>
    <t>&gt; 9%</t>
  </si>
  <si>
    <t>Cannot achieve.</t>
  </si>
  <si>
    <t>Unacceptable</t>
  </si>
  <si>
    <t>Externsive, program threatening</t>
  </si>
  <si>
    <t>&gt; 12 weeks</t>
  </si>
  <si>
    <t>&gt; 8%</t>
  </si>
  <si>
    <t>Redesign or alternate reqd to achieve.</t>
  </si>
  <si>
    <t>Inadequate</t>
  </si>
  <si>
    <t>Probably program threat</t>
  </si>
  <si>
    <t>&gt; 10 weeks</t>
  </si>
  <si>
    <t>&gt; 7%</t>
  </si>
  <si>
    <t>No adequate backup.</t>
  </si>
  <si>
    <t>Signficantlly degraded</t>
  </si>
  <si>
    <t>Possible program threat</t>
  </si>
  <si>
    <t>&gt; 8 Weeks</t>
  </si>
  <si>
    <t>&gt; 6%</t>
  </si>
  <si>
    <t>Inferiour backup.</t>
  </si>
  <si>
    <t>Degraded</t>
  </si>
  <si>
    <t>Potential program threat</t>
  </si>
  <si>
    <t>&gt; 6 weeks</t>
  </si>
  <si>
    <t>Within uncertainty range</t>
  </si>
  <si>
    <t>&gt; 5%</t>
  </si>
  <si>
    <t>Several adequate alternatives.</t>
  </si>
  <si>
    <t>Reduced</t>
  </si>
  <si>
    <t>Serious subsytem slip with alternatives</t>
  </si>
  <si>
    <t>&gt; 4 weeks</t>
  </si>
  <si>
    <t>Well within acceptable range</t>
  </si>
  <si>
    <t>&gt; 4%</t>
  </si>
  <si>
    <t>Slight reduction</t>
  </si>
  <si>
    <t>Subsystem slip requireds workaroung</t>
  </si>
  <si>
    <t>&gt;2 weeks</t>
  </si>
  <si>
    <t>Within budget range.</t>
  </si>
  <si>
    <t>&gt; 3%</t>
  </si>
  <si>
    <t>Adequate alternatives exist</t>
  </si>
  <si>
    <t>Minor reduction</t>
  </si>
  <si>
    <t>Minor subsystem slip</t>
  </si>
  <si>
    <t>&gt; 1 week</t>
  </si>
  <si>
    <t>Minor.</t>
  </si>
  <si>
    <t>&gt; 2%</t>
  </si>
  <si>
    <t>Many adequate alternatives.</t>
  </si>
  <si>
    <t>Minor to none</t>
  </si>
  <si>
    <t>Possible minor slip, noncritical path</t>
  </si>
  <si>
    <t>&gt; 3 days</t>
  </si>
  <si>
    <t>Negligible.</t>
  </si>
  <si>
    <t>&gt; 1%</t>
  </si>
  <si>
    <t>No significant impact</t>
  </si>
  <si>
    <t>No schedule impact.</t>
  </si>
  <si>
    <t>None</t>
  </si>
  <si>
    <t>None.</t>
  </si>
  <si>
    <t>Preliminary Decision Making Processor Logic Operation Selection Mode</t>
  </si>
  <si>
    <t>UAV Master Control System</t>
  </si>
  <si>
    <t>Autonomous Modes</t>
  </si>
  <si>
    <t>Ground</t>
  </si>
  <si>
    <t>In Flight</t>
  </si>
  <si>
    <t>Flight Mode Number</t>
  </si>
  <si>
    <t>Event Trigger</t>
  </si>
  <si>
    <t>Decision-Making Selected Response</t>
  </si>
  <si>
    <t>Detection Method</t>
  </si>
  <si>
    <t>Event</t>
  </si>
  <si>
    <t>Alert Mission Control</t>
  </si>
  <si>
    <t>Ground Flight Control</t>
  </si>
  <si>
    <t>Ground Optical Control</t>
  </si>
  <si>
    <t>Autonomous Optical Control</t>
  </si>
  <si>
    <t>Standby</t>
  </si>
  <si>
    <t>Taxi</t>
  </si>
  <si>
    <t>Take-Off</t>
  </si>
  <si>
    <t>Return to Hanger</t>
  </si>
  <si>
    <t>Stop in Place</t>
  </si>
  <si>
    <t>Evasive Maneuvers</t>
  </si>
  <si>
    <t>Fly-to-Location</t>
  </si>
  <si>
    <t>Observe at Station</t>
  </si>
  <si>
    <t>Return to Base</t>
  </si>
  <si>
    <t>Emergency Glide</t>
  </si>
  <si>
    <t>Comments</t>
  </si>
  <si>
    <t>Processor Mode Selection Under Normal Operations</t>
  </si>
  <si>
    <t>Mission Control Selection Options</t>
  </si>
  <si>
    <t>Autonomous Flight Control Selected</t>
  </si>
  <si>
    <t>Selector Switch</t>
  </si>
  <si>
    <t>UAV Flight Officer toggles switch to Auto</t>
  </si>
  <si>
    <t>X</t>
  </si>
  <si>
    <t>Switch can be changed in any flight mode</t>
  </si>
  <si>
    <t>Ground Based Flight Control  Selected</t>
  </si>
  <si>
    <t>UAV Flight Officer toggles switch to Manual</t>
  </si>
  <si>
    <t>Autonomous Optical Control Selected</t>
  </si>
  <si>
    <t>UAV Optical Operator toggles switch to Auto</t>
  </si>
  <si>
    <t>Ground Based Optical Control Selected</t>
  </si>
  <si>
    <t>UAV Optical Operator toggles switch to Manual</t>
  </si>
  <si>
    <t>Autonomous Mission Command Signals</t>
  </si>
  <si>
    <t>Initial Startup</t>
  </si>
  <si>
    <t>Mission "Go"</t>
  </si>
  <si>
    <t>Input Change</t>
  </si>
  <si>
    <t>UAV Flight Officer signals to proceed</t>
  </si>
  <si>
    <t>Permission granted / Start Mission Timer</t>
  </si>
  <si>
    <t>GPS</t>
  </si>
  <si>
    <t>GPS data indicates correct position and heading</t>
  </si>
  <si>
    <t>Normal Flight</t>
  </si>
  <si>
    <t>Altimeter / GPS</t>
  </si>
  <si>
    <t>Observe On Station</t>
  </si>
  <si>
    <t>Flight data indicates correct position</t>
  </si>
  <si>
    <t>Start On Station Timer</t>
  </si>
  <si>
    <t>Time On Station Expires</t>
  </si>
  <si>
    <t>Timer</t>
  </si>
  <si>
    <t>Stop On Station Timer</t>
  </si>
  <si>
    <t>Mission Plan Override</t>
  </si>
  <si>
    <t>UAV Flight Officer signals a change in mission</t>
  </si>
  <si>
    <t>OR</t>
  </si>
  <si>
    <t>Ground Operations can change between Modes</t>
  </si>
  <si>
    <t>Mission Time Expires</t>
  </si>
  <si>
    <t>TImer</t>
  </si>
  <si>
    <t>Mission Abort</t>
  </si>
  <si>
    <t>UAV Flight Officer signals to abort mission</t>
  </si>
  <si>
    <t xml:space="preserve">Cancellation of mission </t>
  </si>
  <si>
    <t>Processor Mode Selection Resposne to Failures, Alerts and Alarms by System</t>
  </si>
  <si>
    <t>1.0 Navigation System</t>
  </si>
  <si>
    <t>Loss of Primary GPS</t>
  </si>
  <si>
    <t>Failure to update data log after 3 seconds</t>
  </si>
  <si>
    <t>Secondary GPS available</t>
  </si>
  <si>
    <t>Loss of Secondary GPS</t>
  </si>
  <si>
    <t>Primary GPS available</t>
  </si>
  <si>
    <t>Loss of Primary and Secondary GPS</t>
  </si>
  <si>
    <t>Air Data Computer and Inertial Navigation System available until Flight Officer can take control</t>
  </si>
  <si>
    <t>2.0 Flight Control System</t>
  </si>
  <si>
    <t>Loss of Rudder Position Feedback</t>
  </si>
  <si>
    <t>GPS Data can be used to confirm heading</t>
  </si>
  <si>
    <t>Rudder Position Control Alarm</t>
  </si>
  <si>
    <t>Controller Output</t>
  </si>
  <si>
    <t>Duty Cycle &gt; 60% for 5 seconds</t>
  </si>
  <si>
    <t>Secondary motor can provide assisted actuator control</t>
  </si>
  <si>
    <t>Loss of Left Aileron Position Feedback</t>
  </si>
  <si>
    <t>Left Aileron Position Control Alarm</t>
  </si>
  <si>
    <t>Loss of Right Aileron Position Feedback</t>
  </si>
  <si>
    <t>Right Aileron Position Control Alarm</t>
  </si>
  <si>
    <t>Loss of Elevator Position Feedback</t>
  </si>
  <si>
    <t>Air Data Computer can confirm elevation</t>
  </si>
  <si>
    <t>Elevator Position Control Alarm</t>
  </si>
  <si>
    <t>Loss of Landing Gear Position Feedback</t>
  </si>
  <si>
    <t>Safety Issue</t>
  </si>
  <si>
    <t>Landing Gear Position Alarm</t>
  </si>
  <si>
    <t>3.0 Engine System</t>
  </si>
  <si>
    <t>Loss of Engine Health Status</t>
  </si>
  <si>
    <t>Engine Health Alarm</t>
  </si>
  <si>
    <t>Discrete Signal</t>
  </si>
  <si>
    <t>Health System contactor de-energizes</t>
  </si>
  <si>
    <t>Loss of Throttle Position Feedback</t>
  </si>
  <si>
    <t>GPS Data can be used to confirm speed</t>
  </si>
  <si>
    <t>Throttle Position Control Alarm</t>
  </si>
  <si>
    <t>Secondary motor can provide assisted actuator control
Note: Bypass for 5 minutes when take-off mode engaged</t>
  </si>
  <si>
    <t>Low Fuel Level Alarm</t>
  </si>
  <si>
    <t>Fuel Level contactor de-energizes</t>
  </si>
  <si>
    <t>6.0 Power Generation System</t>
  </si>
  <si>
    <t>Loss of Battery Health Status</t>
  </si>
  <si>
    <t>Low Battery Alarm</t>
  </si>
  <si>
    <t>Power Generation System contactor de-energizes</t>
  </si>
  <si>
    <t>7.0 Optical System</t>
  </si>
  <si>
    <t>Loss of Optical System Health Status</t>
  </si>
  <si>
    <t>Optical System Alarm</t>
  </si>
  <si>
    <t>Rejection of Processed Images</t>
  </si>
  <si>
    <t>Counter</t>
  </si>
  <si>
    <t>Rejection of 3 consecutive images</t>
  </si>
  <si>
    <t>8.0 Autonomous Flight Control System</t>
  </si>
  <si>
    <t>Loss of System Health Status</t>
  </si>
  <si>
    <t>Built-in Test (BIT) Failure</t>
  </si>
  <si>
    <t>BIT error file generated</t>
  </si>
  <si>
    <t>Send Error File to Mission Control Center</t>
  </si>
  <si>
    <t>Collision Threat Alert</t>
  </si>
  <si>
    <t>TBD</t>
  </si>
  <si>
    <t>Environmental Monitoring Alert</t>
  </si>
  <si>
    <t>Spatial Awareness Alert</t>
  </si>
  <si>
    <t>UAV is to not leave US airspace at any time.</t>
  </si>
  <si>
    <t>Automatic Target Recognition Detection</t>
  </si>
  <si>
    <t>Product</t>
  </si>
  <si>
    <t>Battery</t>
  </si>
  <si>
    <t>Battery Capacity (kWh)</t>
  </si>
  <si>
    <t>Harvest (kWh)/day</t>
  </si>
  <si>
    <t>Power of Outputs (kW)</t>
  </si>
  <si>
    <t>Number of Panels</t>
  </si>
  <si>
    <t xml:space="preserve"> Average-Price</t>
  </si>
  <si>
    <t>https://www.mobilesolarpower.net/ms-series-solar-generators/</t>
  </si>
  <si>
    <t xml:space="preserve">Tesla Power wall 2 </t>
  </si>
  <si>
    <t>Lithium-ion</t>
  </si>
  <si>
    <t>https://www.mobilesolarpower.net/ms-series-solar-generators/ms-275/</t>
  </si>
  <si>
    <t>Mobile Solar MS-200</t>
  </si>
  <si>
    <t>Acid</t>
  </si>
  <si>
    <t>https://www.mobilesolarpower.net/ms-series-solar-generators/ms-200/</t>
  </si>
  <si>
    <t>Mobile Solar MS-225</t>
  </si>
  <si>
    <t>https://www.mobilesolarpower.net/ms-series-solar-generators/ms-225/</t>
  </si>
  <si>
    <t>Mobile Solar MS-275</t>
  </si>
  <si>
    <t>Functional Flow Diagram</t>
  </si>
  <si>
    <t>The functional flow diagram was produced using Visual Paradigm online, a free-to-use diagram and chart creator software. An account is required to generate new figures. The link to the website can be found below. The second link links to the original editable file based on user account @Dylanmarie.h11</t>
  </si>
  <si>
    <t>https://online.visual-paradigm.com/</t>
  </si>
  <si>
    <t>Functional Block Diagram</t>
  </si>
  <si>
    <t>The original editable file can be found here.  </t>
  </si>
  <si>
    <t>Figure Created using LucidChart</t>
  </si>
  <si>
    <t>MTBF (hr)</t>
  </si>
  <si>
    <t>λ</t>
  </si>
  <si>
    <t>Quantity</t>
  </si>
  <si>
    <t>Circuit</t>
  </si>
  <si>
    <t>Source</t>
  </si>
  <si>
    <t>Series</t>
  </si>
  <si>
    <t>i-Lotus M12M (https://d1.amobbs.com/bbs_upload782111/files_32/ourdev_574929.pdf)</t>
  </si>
  <si>
    <t>Parallel</t>
  </si>
  <si>
    <t>IMU</t>
  </si>
  <si>
    <t>XSENS MTI-G-710 (https://www.xsens.com/products/mti-100-series)</t>
  </si>
  <si>
    <t>PLC</t>
  </si>
  <si>
    <t>Allen Bradly PLC 500</t>
  </si>
  <si>
    <t>Collision</t>
  </si>
  <si>
    <r>
      <t xml:space="preserve">Aerotenna </t>
    </r>
    <r>
      <rPr>
        <sz val="11"/>
        <color theme="1"/>
        <rFont val="Calibri"/>
        <family val="2"/>
      </rPr>
      <t>μSharp Patch</t>
    </r>
  </si>
  <si>
    <t>Atmospheric</t>
  </si>
  <si>
    <t>Anemoment Trisonica Wind &amp; Weather Sensor</t>
  </si>
  <si>
    <t>Voltage Regulator</t>
  </si>
  <si>
    <t>PST-DCZ0305-W Voltage Regulator</t>
  </si>
  <si>
    <t>PST-DCZ0505-W Voltage Regulator</t>
  </si>
  <si>
    <t>Seagate Expansion 4TB STEA4000400</t>
  </si>
  <si>
    <t>Time (hours)</t>
  </si>
  <si>
    <t>System Reliability</t>
  </si>
  <si>
    <t>Component</t>
  </si>
  <si>
    <t>Time</t>
  </si>
  <si>
    <t>10-yr MTBF</t>
  </si>
  <si>
    <t>Spatial Awareness</t>
  </si>
  <si>
    <t>CA</t>
  </si>
  <si>
    <t>EM</t>
  </si>
  <si>
    <t>Voltage Reg.</t>
  </si>
  <si>
    <t>AHP Scale</t>
  </si>
  <si>
    <t>UAUV Factors</t>
  </si>
  <si>
    <t>Criteria by Criteria Matrix</t>
  </si>
  <si>
    <t>Alternative by Alternative Matrix</t>
  </si>
  <si>
    <t>Normalized Alternative by Alternative Matrix</t>
  </si>
  <si>
    <t>Compile from number criteria x number of Alternative</t>
  </si>
  <si>
    <t>MMULT Matrix Multiplication Function =MMULT(Matrix A, Matrix B)</t>
  </si>
  <si>
    <t>Importance Scale</t>
  </si>
  <si>
    <t>Definition of Importance of Scale </t>
  </si>
  <si>
    <t>Criteria</t>
  </si>
  <si>
    <t>Maintenance/Support </t>
  </si>
  <si>
    <t>Reliability</t>
  </si>
  <si>
    <t>Material Discrimination </t>
  </si>
  <si>
    <t>Cost </t>
  </si>
  <si>
    <t>Divide by Column Sums</t>
  </si>
  <si>
    <t>i.e. 6x3 matrix times row means</t>
  </si>
  <si>
    <t>Row Means</t>
  </si>
  <si>
    <t>Resultant Function</t>
  </si>
  <si>
    <t>Ranking</t>
  </si>
  <si>
    <t>Equally Important  </t>
  </si>
  <si>
    <t>A</t>
  </si>
  <si>
    <t>Equally to Moderate Important  </t>
  </si>
  <si>
    <t>B</t>
  </si>
  <si>
    <t>C</t>
  </si>
  <si>
    <t>Row Mean</t>
  </si>
  <si>
    <t>Moderately Important  </t>
  </si>
  <si>
    <t>Moderately to Strongly Important</t>
  </si>
  <si>
    <t>Strongly Important</t>
  </si>
  <si>
    <t>Strongly to Very Strongly Important</t>
  </si>
  <si>
    <t>Column Sums</t>
  </si>
  <si>
    <t>Very Strongly Important </t>
  </si>
  <si>
    <t>Very Strongly to Extremely Important  </t>
  </si>
  <si>
    <t>Extremely Important </t>
  </si>
  <si>
    <t>Divide By Column Sums to Normalize</t>
  </si>
  <si>
    <t>AP=lambdaP</t>
  </si>
  <si>
    <t>Consistency Vector</t>
  </si>
  <si>
    <t>Lambdamax</t>
  </si>
  <si>
    <t>CI</t>
  </si>
  <si>
    <t>ACI (Yap)</t>
  </si>
  <si>
    <t>CR</t>
  </si>
  <si>
    <t>Number Factors n</t>
  </si>
  <si>
    <t>CI/ACI</t>
  </si>
  <si>
    <t>If function to state whether CR</t>
  </si>
  <si>
    <t>passed the 0.10 test or not</t>
  </si>
  <si>
    <t>n-1</t>
  </si>
  <si>
    <t>https://www.researchgate.net/publication/316736276_Analytic_Hierarchy_Process_AHP_for_business_site_selection/figures?lo=1</t>
  </si>
  <si>
    <t>Source for Table of Randomly Generated Pair Wise Comparisons</t>
  </si>
  <si>
    <r>
      <t xml:space="preserve">Yap, Jeremy, et al. </t>
    </r>
    <r>
      <rPr>
        <i/>
        <sz val="12"/>
        <color theme="1"/>
        <rFont val="Times New Roman"/>
        <family val="1"/>
        <charset val="1"/>
      </rPr>
      <t>Analytic Hierarchy Process (AHP) for Business Site Selection</t>
    </r>
    <r>
      <rPr>
        <sz val="12"/>
        <color theme="1"/>
        <rFont val="Times New Roman"/>
        <family val="1"/>
        <charset val="1"/>
      </rPr>
      <t xml:space="preserve">. </t>
    </r>
    <r>
      <rPr>
        <i/>
        <sz val="12"/>
        <color theme="1"/>
        <rFont val="Times New Roman"/>
        <family val="1"/>
        <charset val="1"/>
      </rPr>
      <t>AIP Conference Proceedings</t>
    </r>
    <r>
      <rPr>
        <sz val="12"/>
        <color theme="1"/>
        <rFont val="Times New Roman"/>
        <family val="1"/>
        <charset val="1"/>
      </rPr>
      <t>, vol. 2016, 5 May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</si>
</sst>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0"/>
    <numFmt numFmtId="165" formatCode="0.000000"/>
    <numFmt numFmtId="166" formatCode="0.00000"/>
    <numFmt numFmtId="167" formatCode="0.0000"/>
  </numFmts>
  <fonts count="40">
    <font>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9"/>
      <name val="Calibri"/>
      <family val="2"/>
      <scheme val="minor"/>
    </font>
    <font>
      <sz val="8"/>
      <color theme="1"/>
      <name val="Calibri"/>
      <family val="2"/>
      <scheme val="minor"/>
    </font>
    <font>
      <sz val="11"/>
      <color theme="1"/>
      <name val="Arial"/>
      <family val="2"/>
    </font>
    <font>
      <sz val="12"/>
      <color theme="1"/>
      <name val="Calibri"/>
      <family val="2"/>
    </font>
    <font>
      <sz val="11"/>
      <color theme="1"/>
      <name val="Calibri"/>
      <family val="2"/>
    </font>
    <font>
      <b/>
      <sz val="9"/>
      <color theme="4"/>
      <name val="Calibri"/>
      <family val="2"/>
      <scheme val="minor"/>
    </font>
    <font>
      <sz val="10"/>
      <color theme="1"/>
      <name val="Calibri (Body)"/>
    </font>
    <font>
      <b/>
      <sz val="9"/>
      <color rgb="FFFFFFFF"/>
      <name val="Calibri Light"/>
      <family val="2"/>
      <scheme val="major"/>
    </font>
    <font>
      <sz val="9"/>
      <color theme="1"/>
      <name val="Calibri Light"/>
      <family val="2"/>
      <scheme val="major"/>
    </font>
    <font>
      <sz val="9"/>
      <color rgb="FF000000"/>
      <name val="Calibri"/>
      <family val="2"/>
    </font>
    <font>
      <sz val="11"/>
      <color rgb="FF000000"/>
      <name val="Times New Roman"/>
      <family val="1"/>
    </font>
    <font>
      <sz val="11"/>
      <color rgb="FF000000"/>
      <name val="WordVisi_MSFontService"/>
      <charset val="1"/>
    </font>
    <font>
      <sz val="11"/>
      <color rgb="FF444444"/>
      <name val="Calibri"/>
      <family val="2"/>
      <charset val="1"/>
    </font>
    <font>
      <u/>
      <sz val="11"/>
      <color theme="10"/>
      <name val="Calibri"/>
      <family val="2"/>
      <scheme val="minor"/>
    </font>
    <font>
      <sz val="10"/>
      <color rgb="FF000000"/>
      <name val="Times New Roman"/>
      <family val="1"/>
    </font>
    <font>
      <i/>
      <sz val="12"/>
      <color theme="1"/>
      <name val="Times New Roman"/>
      <family val="1"/>
      <charset val="1"/>
    </font>
    <font>
      <sz val="12"/>
      <color theme="1"/>
      <name val="Times New Roman"/>
      <family val="1"/>
      <charset val="1"/>
    </font>
    <font>
      <sz val="11"/>
      <color rgb="FF000000"/>
      <name val="Calibri"/>
      <family val="2"/>
    </font>
    <font>
      <sz val="11"/>
      <color rgb="FF000000"/>
      <name val="Arial"/>
      <family val="2"/>
    </font>
    <font>
      <sz val="12"/>
      <color rgb="FF000000"/>
      <name val="Arial"/>
      <family val="2"/>
    </font>
    <font>
      <sz val="11"/>
      <color rgb="FF00B050"/>
      <name val="Arial"/>
      <family val="2"/>
    </font>
    <font>
      <sz val="10"/>
      <color rgb="FFE36C0A"/>
      <name val="Arial"/>
      <family val="2"/>
    </font>
    <font>
      <sz val="10"/>
      <color rgb="FF000000"/>
      <name val="Arial"/>
      <family val="2"/>
    </font>
    <font>
      <i/>
      <sz val="9"/>
      <color rgb="FF000000"/>
      <name val="Times New Roman"/>
      <family val="1"/>
    </font>
    <font>
      <b/>
      <sz val="11"/>
      <color rgb="FF000000"/>
      <name val="Arial"/>
      <family val="2"/>
    </font>
    <font>
      <b/>
      <sz val="12"/>
      <color rgb="FF000000"/>
      <name val="Arial"/>
      <family val="2"/>
    </font>
    <font>
      <sz val="11"/>
      <color rgb="FF00B050"/>
      <name val="Times New Roman"/>
      <family val="1"/>
    </font>
    <font>
      <sz val="10"/>
      <color rgb="FF00B050"/>
      <name val="Arial"/>
      <family val="2"/>
    </font>
    <font>
      <sz val="11"/>
      <name val="Times New Roman"/>
      <family val="1"/>
    </font>
    <font>
      <sz val="11"/>
      <color rgb="FFF79646"/>
      <name val="Times New Roman"/>
      <family val="1"/>
    </font>
    <font>
      <sz val="11"/>
      <color rgb="FF0070C0"/>
      <name val="Times New Roman"/>
      <family val="1"/>
    </font>
    <font>
      <sz val="9"/>
      <color rgb="FFE36C0A"/>
      <name val="Arial"/>
      <family val="2"/>
    </font>
    <font>
      <sz val="11"/>
      <color rgb="FF4F81BD"/>
      <name val="Times New Roman"/>
      <family val="1"/>
    </font>
    <font>
      <sz val="11"/>
      <color rgb="FF70AD47"/>
      <name val="Calibri"/>
      <family val="2"/>
    </font>
    <font>
      <sz val="9"/>
      <color rgb="FFC65911"/>
      <name val="Calibri"/>
      <family val="2"/>
      <scheme val="minor"/>
    </font>
  </fonts>
  <fills count="2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2F5496"/>
        <bgColor indexed="64"/>
      </patternFill>
    </fill>
    <fill>
      <patternFill patternType="solid">
        <fgColor rgb="FFFFFFFF"/>
        <bgColor indexed="64"/>
      </patternFill>
    </fill>
    <fill>
      <patternFill patternType="solid">
        <fgColor theme="0"/>
        <bgColor indexed="64"/>
      </patternFill>
    </fill>
    <fill>
      <patternFill patternType="solid">
        <fgColor rgb="FFEDEDED"/>
        <bgColor indexed="64"/>
      </patternFill>
    </fill>
    <fill>
      <patternFill patternType="solid">
        <fgColor rgb="FFB4C6E7"/>
        <bgColor rgb="FF000000"/>
      </patternFill>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D8D8D8"/>
        <bgColor indexed="64"/>
      </patternFill>
    </fill>
    <fill>
      <patternFill patternType="solid">
        <fgColor rgb="FF92D050"/>
        <bgColor indexed="64"/>
      </patternFill>
    </fill>
    <fill>
      <patternFill patternType="solid">
        <fgColor rgb="FFFFE699"/>
        <bgColor indexed="64"/>
      </patternFill>
    </fill>
    <fill>
      <patternFill patternType="solid">
        <fgColor rgb="FFFF7D7D"/>
        <bgColor indexed="64"/>
      </patternFill>
    </fill>
  </fills>
  <borders count="133">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diagonal/>
    </border>
    <border>
      <left/>
      <right style="thick">
        <color auto="1"/>
      </right>
      <top/>
      <bottom/>
      <diagonal/>
    </border>
    <border diagonalUp="1">
      <left/>
      <right/>
      <top/>
      <bottom/>
      <diagonal style="medium">
        <color auto="1"/>
      </diagonal>
    </border>
    <border diagonalDown="1">
      <left/>
      <right/>
      <top/>
      <bottom/>
      <diagonal style="medium">
        <color auto="1"/>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medium">
        <color auto="1"/>
      </right>
      <top style="thick">
        <color auto="1"/>
      </top>
      <bottom/>
      <diagonal/>
    </border>
    <border>
      <left style="medium">
        <color auto="1"/>
      </left>
      <right style="medium">
        <color auto="1"/>
      </right>
      <top style="thick">
        <color auto="1"/>
      </top>
      <bottom/>
      <diagonal/>
    </border>
    <border>
      <left style="medium">
        <color auto="1"/>
      </left>
      <right/>
      <top style="thick">
        <color auto="1"/>
      </top>
      <bottom style="medium">
        <color auto="1"/>
      </bottom>
      <diagonal/>
    </border>
    <border>
      <left/>
      <right/>
      <top style="thick">
        <color auto="1"/>
      </top>
      <bottom style="medium">
        <color auto="1"/>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bottom/>
      <diagonal/>
    </border>
    <border>
      <left style="medium">
        <color auto="1"/>
      </left>
      <right style="medium">
        <color auto="1"/>
      </right>
      <top/>
      <bottom/>
      <diagonal/>
    </border>
    <border diagonalDown="1">
      <left style="medium">
        <color auto="1"/>
      </left>
      <right/>
      <top style="medium">
        <color auto="1"/>
      </top>
      <bottom/>
      <diagonal style="medium">
        <color auto="1"/>
      </diagonal>
    </border>
    <border>
      <left style="thick">
        <color auto="1"/>
      </left>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diagonal/>
    </border>
    <border>
      <left style="thick">
        <color auto="1"/>
      </left>
      <right/>
      <top/>
      <bottom style="medium">
        <color auto="1"/>
      </bottom>
      <diagonal/>
    </border>
    <border>
      <left/>
      <right style="thick">
        <color auto="1"/>
      </right>
      <top/>
      <bottom style="medium">
        <color auto="1"/>
      </bottom>
      <diagonal/>
    </border>
    <border>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medium">
        <color auto="1"/>
      </left>
      <right style="thick">
        <color auto="1"/>
      </right>
      <top/>
      <bottom/>
      <diagonal/>
    </border>
    <border>
      <left/>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top style="medium">
        <color auto="1"/>
      </top>
      <bottom style="thick">
        <color auto="1"/>
      </bottom>
      <diagonal/>
    </border>
    <border>
      <left style="medium">
        <color auto="1"/>
      </left>
      <right style="thick">
        <color auto="1"/>
      </right>
      <top/>
      <bottom style="thick">
        <color auto="1"/>
      </bottom>
      <diagonal/>
    </border>
    <border>
      <left style="medium">
        <color auto="1"/>
      </left>
      <right style="thick">
        <color auto="1"/>
      </right>
      <top style="medium">
        <color auto="1"/>
      </top>
      <bottom style="thick">
        <color auto="1"/>
      </bottom>
      <diagonal/>
    </border>
    <border>
      <left/>
      <right style="medium">
        <color auto="1"/>
      </right>
      <top style="medium">
        <color auto="1"/>
      </top>
      <bottom style="thick">
        <color auto="1"/>
      </bottom>
      <diagonal/>
    </border>
    <border>
      <left style="thick">
        <color auto="1"/>
      </left>
      <right/>
      <top style="medium">
        <color auto="1"/>
      </top>
      <bottom style="medium">
        <color auto="1"/>
      </bottom>
      <diagonal/>
    </border>
    <border>
      <left/>
      <right style="thick">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medium">
        <color auto="1"/>
      </bottom>
      <diagonal/>
    </border>
    <border>
      <left style="thick">
        <color auto="1"/>
      </left>
      <right style="thick">
        <color auto="1"/>
      </right>
      <top style="medium">
        <color auto="1"/>
      </top>
      <bottom style="medium">
        <color auto="1"/>
      </bottom>
      <diagonal/>
    </border>
    <border>
      <left style="thick">
        <color auto="1"/>
      </left>
      <right style="thick">
        <color auto="1"/>
      </right>
      <top style="medium">
        <color auto="1"/>
      </top>
      <bottom style="thick">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thick">
        <color auto="1"/>
      </left>
      <right style="medium">
        <color auto="1"/>
      </right>
      <top/>
      <bottom style="thick">
        <color auto="1"/>
      </bottom>
      <diagonal/>
    </border>
    <border>
      <left style="medium">
        <color auto="1"/>
      </left>
      <right style="medium">
        <color auto="1"/>
      </right>
      <top/>
      <bottom style="thick">
        <color auto="1"/>
      </bottom>
      <diagonal/>
    </border>
    <border>
      <left style="thick">
        <color auto="1"/>
      </left>
      <right style="thick">
        <color auto="1"/>
      </right>
      <top style="medium">
        <color auto="1"/>
      </top>
      <bottom/>
      <diagonal/>
    </border>
    <border>
      <left/>
      <right/>
      <top style="thick">
        <color auto="1"/>
      </top>
      <bottom/>
      <diagonal/>
    </border>
    <border>
      <left/>
      <right style="thick">
        <color auto="1"/>
      </right>
      <top style="thick">
        <color auto="1"/>
      </top>
      <bottom/>
      <diagonal/>
    </border>
    <border>
      <left/>
      <right style="medium">
        <color auto="1"/>
      </right>
      <top style="thick">
        <color auto="1"/>
      </top>
      <bottom style="medium">
        <color auto="1"/>
      </bottom>
      <diagonal/>
    </border>
    <border>
      <left style="thick">
        <color auto="1"/>
      </left>
      <right style="thick">
        <color auto="1"/>
      </right>
      <top/>
      <bottom style="medium">
        <color auto="1"/>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right style="medium">
        <color auto="1"/>
      </right>
      <top style="thick">
        <color auto="1"/>
      </top>
      <bottom style="thick">
        <color auto="1"/>
      </bottom>
      <diagonal/>
    </border>
    <border>
      <left style="medium">
        <color auto="1"/>
      </left>
      <right style="thin">
        <color auto="1"/>
      </right>
      <top style="thick">
        <color auto="1"/>
      </top>
      <bottom style="thick">
        <color auto="1"/>
      </bottom>
      <diagonal/>
    </border>
    <border>
      <left style="thick">
        <color auto="1"/>
      </left>
      <right style="thick">
        <color auto="1"/>
      </right>
      <top/>
      <bottom/>
      <diagonal/>
    </border>
    <border>
      <left/>
      <right style="medium">
        <color auto="1"/>
      </right>
      <top/>
      <bottom/>
      <diagonal/>
    </border>
    <border>
      <left/>
      <right style="medium">
        <color auto="1"/>
      </right>
      <top/>
      <bottom style="thick">
        <color auto="1"/>
      </bottom>
      <diagonal/>
    </border>
    <border>
      <left style="medium">
        <color auto="1"/>
      </left>
      <right style="thick">
        <color auto="1"/>
      </right>
      <top style="thick">
        <color auto="1"/>
      </top>
      <bottom/>
      <diagonal/>
    </border>
    <border>
      <left/>
      <right style="medium">
        <color auto="1"/>
      </right>
      <top style="thick">
        <color auto="1"/>
      </top>
      <bottom/>
      <diagonal/>
    </border>
    <border>
      <left style="thick">
        <color auto="1"/>
      </left>
      <right style="medium">
        <color auto="1"/>
      </right>
      <top style="medium">
        <color auto="1"/>
      </top>
      <bottom/>
      <diagonal/>
    </border>
    <border>
      <left style="medium">
        <color auto="1"/>
      </left>
      <right/>
      <top style="medium">
        <color auto="1"/>
      </top>
      <bottom/>
      <diagonal/>
    </border>
    <border>
      <left style="thick">
        <color auto="1"/>
      </left>
      <right/>
      <top style="thin">
        <color indexed="64"/>
      </top>
      <bottom/>
      <diagonal/>
    </border>
    <border>
      <left style="medium">
        <color auto="1"/>
      </left>
      <right style="thick">
        <color auto="1"/>
      </right>
      <top style="thin">
        <color indexed="64"/>
      </top>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auto="1"/>
      </left>
      <right/>
      <top style="thick">
        <color auto="1"/>
      </top>
      <bottom/>
      <diagonal/>
    </border>
    <border>
      <left style="medium">
        <color auto="1"/>
      </left>
      <right/>
      <top/>
      <bottom style="thick">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auto="1"/>
      </top>
      <bottom style="medium">
        <color auto="1"/>
      </bottom>
      <diagonal/>
    </border>
    <border>
      <left style="medium">
        <color rgb="FF000000"/>
      </left>
      <right style="medium">
        <color rgb="FF000000"/>
      </right>
      <top style="medium">
        <color auto="1"/>
      </top>
      <bottom/>
      <diagonal/>
    </border>
    <border>
      <left style="medium">
        <color rgb="FF000000"/>
      </left>
      <right style="medium">
        <color rgb="FF000000"/>
      </right>
      <top style="medium">
        <color auto="1"/>
      </top>
      <bottom style="thick">
        <color auto="1"/>
      </bottom>
      <diagonal/>
    </border>
    <border>
      <left style="medium">
        <color rgb="FF000000"/>
      </left>
      <right style="medium">
        <color rgb="FF000000"/>
      </right>
      <top style="medium">
        <color auto="1"/>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style="thin">
        <color rgb="FF000000"/>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rgb="FF000000"/>
      </right>
      <top style="thin">
        <color rgb="FF000000"/>
      </top>
      <bottom style="thin">
        <color rgb="FF000000"/>
      </bottom>
      <diagonal/>
    </border>
    <border>
      <left style="medium">
        <color rgb="FF000000"/>
      </left>
      <right style="medium">
        <color auto="1"/>
      </right>
      <top style="medium">
        <color rgb="FF000000"/>
      </top>
      <bottom/>
      <diagonal/>
    </border>
    <border>
      <left style="medium">
        <color auto="1"/>
      </left>
      <right style="medium">
        <color auto="1"/>
      </right>
      <top style="medium">
        <color rgb="FF000000"/>
      </top>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bottom/>
      <diagonal/>
    </border>
    <border>
      <left style="medium">
        <color auto="1"/>
      </left>
      <right style="medium">
        <color rgb="FF000000"/>
      </right>
      <top/>
      <bottom/>
      <diagonal/>
    </border>
  </borders>
  <cellStyleXfs count="3">
    <xf numFmtId="0" fontId="0" fillId="0" borderId="0"/>
    <xf numFmtId="0" fontId="7" fillId="0" borderId="0"/>
    <xf numFmtId="0" fontId="18" fillId="0" borderId="0" applyNumberFormat="0" applyFill="0" applyBorder="0" applyAlignment="0" applyProtection="0"/>
  </cellStyleXfs>
  <cellXfs count="73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center"/>
    </xf>
    <xf numFmtId="0" fontId="1" fillId="0" borderId="6" xfId="0" applyFont="1" applyBorder="1"/>
    <xf numFmtId="0" fontId="1" fillId="0" borderId="7" xfId="0" applyFont="1" applyBorder="1"/>
    <xf numFmtId="0" fontId="1" fillId="0" borderId="8" xfId="0" applyFont="1" applyBorder="1" applyAlignment="1">
      <alignment horizontal="center"/>
    </xf>
    <xf numFmtId="0" fontId="1" fillId="0" borderId="9" xfId="0" applyFont="1" applyBorder="1"/>
    <xf numFmtId="0" fontId="1" fillId="0" borderId="21" xfId="0" applyFont="1" applyBorder="1"/>
    <xf numFmtId="0" fontId="1" fillId="0" borderId="0" xfId="0" applyFont="1" applyAlignment="1">
      <alignment vertical="top" wrapText="1"/>
    </xf>
    <xf numFmtId="0" fontId="1" fillId="2" borderId="4" xfId="0" applyFont="1" applyFill="1" applyBorder="1"/>
    <xf numFmtId="0" fontId="1" fillId="2" borderId="5" xfId="0" applyFont="1" applyFill="1" applyBorder="1"/>
    <xf numFmtId="0" fontId="1" fillId="0" borderId="27" xfId="0" applyFont="1" applyBorder="1" applyAlignment="1">
      <alignment wrapText="1"/>
    </xf>
    <xf numFmtId="0" fontId="1" fillId="2" borderId="28" xfId="0" applyFont="1" applyFill="1" applyBorder="1" applyAlignment="1">
      <alignment vertical="center" textRotation="90" wrapText="1"/>
    </xf>
    <xf numFmtId="0" fontId="1" fillId="2" borderId="29" xfId="0" applyFont="1" applyFill="1" applyBorder="1" applyAlignment="1">
      <alignment vertical="center" textRotation="90" wrapText="1"/>
    </xf>
    <xf numFmtId="0" fontId="1" fillId="2" borderId="32" xfId="0" applyFont="1" applyFill="1" applyBorder="1" applyAlignment="1">
      <alignment horizontal="center"/>
    </xf>
    <xf numFmtId="0" fontId="1" fillId="3" borderId="33" xfId="0" applyFont="1" applyFill="1" applyBorder="1" applyAlignment="1">
      <alignment horizontal="center"/>
    </xf>
    <xf numFmtId="0" fontId="1" fillId="3" borderId="17" xfId="0" applyFont="1" applyFill="1" applyBorder="1" applyAlignment="1">
      <alignment horizontal="center"/>
    </xf>
    <xf numFmtId="0" fontId="1" fillId="0" borderId="18" xfId="0" applyFont="1" applyBorder="1" applyAlignment="1">
      <alignment horizontal="center"/>
    </xf>
    <xf numFmtId="0" fontId="1" fillId="3" borderId="25" xfId="0" applyFont="1" applyFill="1" applyBorder="1" applyAlignment="1">
      <alignment horizontal="center"/>
    </xf>
    <xf numFmtId="0" fontId="1" fillId="2" borderId="17" xfId="0" applyFont="1" applyFill="1" applyBorder="1"/>
    <xf numFmtId="0" fontId="1" fillId="2" borderId="18" xfId="0" applyFont="1" applyFill="1" applyBorder="1"/>
    <xf numFmtId="0" fontId="1" fillId="2" borderId="32" xfId="0" applyFont="1" applyFill="1" applyBorder="1"/>
    <xf numFmtId="0" fontId="1" fillId="2" borderId="36" xfId="0" applyFont="1" applyFill="1" applyBorder="1"/>
    <xf numFmtId="0" fontId="1" fillId="2" borderId="39" xfId="0" applyFont="1" applyFill="1" applyBorder="1"/>
    <xf numFmtId="0" fontId="1" fillId="2" borderId="43" xfId="0" applyFont="1" applyFill="1" applyBorder="1"/>
    <xf numFmtId="0" fontId="8" fillId="0" borderId="0" xfId="1" applyFont="1"/>
    <xf numFmtId="0" fontId="7" fillId="0" borderId="0" xfId="1"/>
    <xf numFmtId="0" fontId="4" fillId="0" borderId="0" xfId="0" applyFont="1"/>
    <xf numFmtId="164" fontId="1" fillId="0" borderId="0" xfId="0" applyNumberFormat="1" applyFont="1"/>
    <xf numFmtId="0" fontId="1" fillId="5" borderId="48" xfId="0" applyFont="1" applyFill="1" applyBorder="1"/>
    <xf numFmtId="0" fontId="1" fillId="0" borderId="48" xfId="0" applyFont="1" applyBorder="1"/>
    <xf numFmtId="164" fontId="1" fillId="0" borderId="0" xfId="0" applyNumberFormat="1" applyFont="1" applyAlignment="1">
      <alignment horizontal="center"/>
    </xf>
    <xf numFmtId="0" fontId="1" fillId="6" borderId="49" xfId="0" applyFont="1" applyFill="1" applyBorder="1"/>
    <xf numFmtId="0" fontId="1" fillId="0" borderId="49" xfId="0" applyFont="1" applyBorder="1"/>
    <xf numFmtId="0" fontId="1" fillId="7" borderId="50" xfId="0" applyFont="1" applyFill="1" applyBorder="1"/>
    <xf numFmtId="0" fontId="1" fillId="0" borderId="50" xfId="0" applyFont="1" applyBorder="1"/>
    <xf numFmtId="0" fontId="1" fillId="4" borderId="20" xfId="0" applyFont="1" applyFill="1" applyBorder="1" applyAlignment="1">
      <alignment horizontal="center" vertical="center" textRotation="90"/>
    </xf>
    <xf numFmtId="0" fontId="1" fillId="0" borderId="54" xfId="0" quotePrefix="1" applyFont="1" applyBorder="1" applyAlignment="1">
      <alignment vertical="top" wrapText="1"/>
    </xf>
    <xf numFmtId="0" fontId="1" fillId="0" borderId="54" xfId="0" applyFont="1" applyBorder="1" applyAlignment="1">
      <alignment horizontal="center" vertical="center"/>
    </xf>
    <xf numFmtId="0" fontId="1" fillId="0" borderId="33" xfId="0" applyFont="1" applyBorder="1" applyAlignment="1">
      <alignment vertical="top" wrapText="1"/>
    </xf>
    <xf numFmtId="0" fontId="1" fillId="0" borderId="33" xfId="0" applyFont="1" applyBorder="1" applyAlignment="1">
      <alignment horizontal="center" vertical="center"/>
    </xf>
    <xf numFmtId="0" fontId="1" fillId="0" borderId="33" xfId="0" quotePrefix="1" applyFont="1" applyBorder="1" applyAlignment="1">
      <alignment vertical="top" wrapText="1"/>
    </xf>
    <xf numFmtId="0" fontId="1" fillId="0" borderId="26" xfId="0" quotePrefix="1" applyFont="1" applyBorder="1" applyAlignment="1">
      <alignment vertical="top" wrapText="1"/>
    </xf>
    <xf numFmtId="0" fontId="1" fillId="0" borderId="40" xfId="0" applyFont="1" applyBorder="1" applyAlignment="1">
      <alignment horizontal="center" vertical="center"/>
    </xf>
    <xf numFmtId="0" fontId="1" fillId="0" borderId="40" xfId="0" applyFont="1" applyBorder="1" applyAlignment="1">
      <alignment vertical="top" wrapText="1"/>
    </xf>
    <xf numFmtId="0" fontId="1" fillId="8" borderId="54" xfId="0" quotePrefix="1" applyFont="1" applyFill="1" applyBorder="1" applyAlignment="1">
      <alignment vertical="top" wrapText="1"/>
    </xf>
    <xf numFmtId="0" fontId="1" fillId="8" borderId="54" xfId="0" applyFont="1" applyFill="1" applyBorder="1" applyAlignment="1">
      <alignment horizontal="center" vertical="center"/>
    </xf>
    <xf numFmtId="0" fontId="1" fillId="8" borderId="40" xfId="0" quotePrefix="1" applyFont="1" applyFill="1" applyBorder="1" applyAlignment="1">
      <alignment vertical="top" wrapText="1"/>
    </xf>
    <xf numFmtId="0" fontId="1" fillId="8" borderId="40" xfId="0" applyFont="1" applyFill="1" applyBorder="1" applyAlignment="1">
      <alignment horizontal="center" vertical="center"/>
    </xf>
    <xf numFmtId="0" fontId="1" fillId="8" borderId="56" xfId="0" applyFont="1" applyFill="1" applyBorder="1" applyAlignment="1">
      <alignment vertical="top" wrapText="1"/>
    </xf>
    <xf numFmtId="0" fontId="1" fillId="8" borderId="56" xfId="0" applyFont="1" applyFill="1" applyBorder="1" applyAlignment="1">
      <alignment horizontal="center" vertical="center"/>
    </xf>
    <xf numFmtId="0" fontId="1" fillId="0" borderId="54" xfId="0" applyFont="1" applyBorder="1" applyAlignment="1">
      <alignment horizontal="left" vertical="top" wrapText="1"/>
    </xf>
    <xf numFmtId="0" fontId="1" fillId="0" borderId="33" xfId="0" applyFont="1" applyBorder="1" applyAlignment="1">
      <alignment horizontal="left" vertical="top" wrapText="1"/>
    </xf>
    <xf numFmtId="0" fontId="1" fillId="0" borderId="33" xfId="0" applyFont="1" applyBorder="1" applyAlignment="1">
      <alignment horizontal="left" vertical="center" wrapText="1"/>
    </xf>
    <xf numFmtId="0" fontId="1" fillId="0" borderId="40" xfId="0" applyFont="1" applyBorder="1" applyAlignment="1">
      <alignment horizontal="left" vertical="top" wrapText="1"/>
    </xf>
    <xf numFmtId="0" fontId="1" fillId="8" borderId="26" xfId="0" applyFont="1" applyFill="1" applyBorder="1" applyAlignment="1">
      <alignment horizontal="center" vertical="center"/>
    </xf>
    <xf numFmtId="0" fontId="1" fillId="8" borderId="26" xfId="0" applyFont="1" applyFill="1" applyBorder="1" applyAlignment="1">
      <alignment vertical="top" wrapText="1"/>
    </xf>
    <xf numFmtId="0" fontId="1" fillId="8" borderId="33" xfId="0" applyFont="1" applyFill="1" applyBorder="1" applyAlignment="1">
      <alignment vertical="top" wrapText="1"/>
    </xf>
    <xf numFmtId="0" fontId="1" fillId="8" borderId="33" xfId="0" applyFont="1" applyFill="1" applyBorder="1" applyAlignment="1">
      <alignment horizontal="center" vertical="center"/>
    </xf>
    <xf numFmtId="0" fontId="1" fillId="0" borderId="40" xfId="0" applyFont="1" applyBorder="1" applyAlignment="1">
      <alignment horizontal="left" vertical="center" wrapText="1"/>
    </xf>
    <xf numFmtId="0" fontId="1" fillId="8" borderId="33" xfId="0" quotePrefix="1" applyFont="1" applyFill="1" applyBorder="1" applyAlignment="1">
      <alignment vertical="top" wrapText="1"/>
    </xf>
    <xf numFmtId="0" fontId="1" fillId="8" borderId="26" xfId="0" quotePrefix="1" applyFont="1" applyFill="1" applyBorder="1" applyAlignment="1">
      <alignment vertical="top" wrapText="1"/>
    </xf>
    <xf numFmtId="0" fontId="1" fillId="0" borderId="0" xfId="0" quotePrefix="1" applyFont="1" applyAlignment="1">
      <alignment wrapText="1"/>
    </xf>
    <xf numFmtId="0" fontId="1" fillId="0" borderId="0" xfId="0" applyFont="1" applyAlignment="1">
      <alignment wrapText="1"/>
    </xf>
    <xf numFmtId="0" fontId="1" fillId="0" borderId="23" xfId="0" quotePrefix="1" applyFont="1" applyBorder="1" applyAlignment="1">
      <alignment vertical="top" wrapText="1"/>
    </xf>
    <xf numFmtId="0" fontId="1" fillId="0" borderId="40" xfId="0" quotePrefix="1" applyFont="1" applyBorder="1" applyAlignment="1">
      <alignment vertical="top" wrapText="1"/>
    </xf>
    <xf numFmtId="0" fontId="1" fillId="8" borderId="26" xfId="0" quotePrefix="1" applyFont="1" applyFill="1" applyBorder="1" applyAlignment="1">
      <alignment wrapText="1"/>
    </xf>
    <xf numFmtId="0" fontId="1" fillId="0" borderId="26" xfId="0" applyFont="1" applyBorder="1" applyAlignment="1">
      <alignment horizontal="center" vertical="center"/>
    </xf>
    <xf numFmtId="0" fontId="1" fillId="0" borderId="26" xfId="0" applyFont="1" applyBorder="1" applyAlignment="1">
      <alignment vertical="top" wrapText="1"/>
    </xf>
    <xf numFmtId="0" fontId="1" fillId="0" borderId="26" xfId="0" quotePrefix="1" applyFont="1" applyBorder="1" applyAlignment="1">
      <alignment wrapText="1"/>
    </xf>
    <xf numFmtId="0" fontId="1" fillId="0" borderId="56" xfId="0" applyFont="1" applyBorder="1" applyAlignment="1">
      <alignment horizontal="center" vertical="center"/>
    </xf>
    <xf numFmtId="0" fontId="1" fillId="0" borderId="56" xfId="0" applyFont="1" applyBorder="1" applyAlignment="1">
      <alignment vertical="top" wrapText="1"/>
    </xf>
    <xf numFmtId="0" fontId="1" fillId="0" borderId="12" xfId="0" applyFont="1" applyBorder="1" applyAlignment="1">
      <alignment horizontal="center" vertical="center"/>
    </xf>
    <xf numFmtId="0" fontId="1" fillId="0" borderId="52" xfId="0" applyFont="1" applyBorder="1" applyAlignment="1">
      <alignment horizontal="center" vertical="center"/>
    </xf>
    <xf numFmtId="0" fontId="0" fillId="0" borderId="33" xfId="0" applyBorder="1" applyAlignment="1">
      <alignment horizontal="center"/>
    </xf>
    <xf numFmtId="0" fontId="1" fillId="0" borderId="23" xfId="0" applyFont="1" applyBorder="1" applyAlignment="1">
      <alignment horizontal="center" vertical="center"/>
    </xf>
    <xf numFmtId="0" fontId="1" fillId="0" borderId="33" xfId="0" applyFont="1" applyBorder="1" applyAlignment="1">
      <alignment vertical="center" wrapText="1"/>
    </xf>
    <xf numFmtId="164" fontId="1" fillId="0" borderId="26" xfId="0" applyNumberFormat="1" applyFont="1" applyBorder="1" applyAlignment="1">
      <alignment horizontal="center" vertical="center"/>
    </xf>
    <xf numFmtId="0" fontId="0" fillId="0" borderId="0" xfId="0" applyAlignment="1">
      <alignment horizontal="center"/>
    </xf>
    <xf numFmtId="0" fontId="0" fillId="0" borderId="48" xfId="0" applyBorder="1"/>
    <xf numFmtId="0" fontId="0" fillId="0" borderId="57" xfId="0" applyBorder="1" applyAlignment="1">
      <alignment horizontal="center"/>
    </xf>
    <xf numFmtId="0" fontId="0" fillId="0" borderId="58" xfId="0" applyBorder="1"/>
    <xf numFmtId="0" fontId="0" fillId="0" borderId="59" xfId="0" applyBorder="1"/>
    <xf numFmtId="0" fontId="1" fillId="0" borderId="48" xfId="0" applyFont="1" applyBorder="1" applyAlignment="1">
      <alignment horizontal="center" vertical="center"/>
    </xf>
    <xf numFmtId="0" fontId="1" fillId="0" borderId="60" xfId="0" applyFont="1" applyBorder="1" applyAlignment="1">
      <alignment wrapText="1"/>
    </xf>
    <xf numFmtId="0" fontId="1" fillId="0" borderId="54" xfId="0" applyFont="1" applyBorder="1" applyAlignment="1">
      <alignment wrapText="1"/>
    </xf>
    <xf numFmtId="0" fontId="1" fillId="0" borderId="18" xfId="0" applyFont="1" applyBorder="1" applyAlignment="1">
      <alignment wrapText="1"/>
    </xf>
    <xf numFmtId="0" fontId="1" fillId="0" borderId="49" xfId="0" applyFont="1" applyBorder="1" applyAlignment="1">
      <alignment horizontal="center" vertical="center"/>
    </xf>
    <xf numFmtId="0" fontId="1" fillId="0" borderId="35" xfId="0" applyFont="1" applyBorder="1" applyAlignment="1">
      <alignment wrapText="1"/>
    </xf>
    <xf numFmtId="0" fontId="1" fillId="0" borderId="33" xfId="0" applyFont="1" applyBorder="1" applyAlignment="1">
      <alignment wrapText="1"/>
    </xf>
    <xf numFmtId="0" fontId="1" fillId="0" borderId="36" xfId="0" applyFont="1" applyBorder="1" applyAlignment="1">
      <alignment wrapText="1"/>
    </xf>
    <xf numFmtId="0" fontId="1" fillId="0" borderId="50" xfId="0" applyFont="1" applyBorder="1" applyAlignment="1">
      <alignment horizontal="center" vertical="center"/>
    </xf>
    <xf numFmtId="0" fontId="1" fillId="0" borderId="44" xfId="0" applyFont="1" applyBorder="1" applyAlignment="1">
      <alignment wrapText="1"/>
    </xf>
    <xf numFmtId="0" fontId="1" fillId="0" borderId="40" xfId="0" applyFont="1" applyBorder="1" applyAlignment="1">
      <alignment wrapText="1"/>
    </xf>
    <xf numFmtId="0" fontId="1" fillId="0" borderId="43" xfId="0" applyFont="1" applyBorder="1" applyAlignment="1">
      <alignment wrapText="1"/>
    </xf>
    <xf numFmtId="0" fontId="1" fillId="0" borderId="61" xfId="0" applyFont="1" applyBorder="1" applyAlignment="1">
      <alignment horizontal="center" vertical="center"/>
    </xf>
    <xf numFmtId="0" fontId="1" fillId="0" borderId="30" xfId="0" applyFont="1" applyBorder="1" applyAlignment="1">
      <alignment wrapText="1"/>
    </xf>
    <xf numFmtId="0" fontId="1" fillId="0" borderId="26" xfId="0" applyFont="1" applyBorder="1" applyAlignment="1">
      <alignment wrapText="1"/>
    </xf>
    <xf numFmtId="0" fontId="1" fillId="0" borderId="31" xfId="0" applyFont="1" applyBorder="1" applyAlignment="1">
      <alignment wrapText="1"/>
    </xf>
    <xf numFmtId="164" fontId="1" fillId="0" borderId="50" xfId="0" applyNumberFormat="1" applyFont="1" applyBorder="1" applyAlignment="1">
      <alignment horizontal="center" vertical="center"/>
    </xf>
    <xf numFmtId="0" fontId="1" fillId="0" borderId="62" xfId="0" applyFont="1" applyBorder="1"/>
    <xf numFmtId="0" fontId="1" fillId="0" borderId="58" xfId="0" applyFont="1" applyBorder="1"/>
    <xf numFmtId="0" fontId="1" fillId="0" borderId="58" xfId="0" applyFont="1" applyBorder="1" applyAlignment="1">
      <alignment horizontal="center"/>
    </xf>
    <xf numFmtId="0" fontId="1" fillId="0" borderId="63" xfId="0" applyFont="1" applyBorder="1"/>
    <xf numFmtId="0" fontId="1" fillId="0" borderId="59" xfId="0" applyFont="1" applyBorder="1"/>
    <xf numFmtId="0" fontId="1" fillId="0" borderId="8" xfId="0" applyFont="1" applyBorder="1"/>
    <xf numFmtId="14" fontId="1" fillId="0" borderId="9" xfId="0" applyNumberFormat="1" applyFont="1" applyBorder="1"/>
    <xf numFmtId="0" fontId="1" fillId="0" borderId="64" xfId="0" applyFont="1" applyBorder="1"/>
    <xf numFmtId="0" fontId="1" fillId="0" borderId="5" xfId="0" applyFont="1" applyBorder="1"/>
    <xf numFmtId="0" fontId="1" fillId="0" borderId="1" xfId="0" applyFont="1" applyBorder="1"/>
    <xf numFmtId="0" fontId="1" fillId="0" borderId="0" xfId="0" applyFont="1" applyAlignment="1">
      <alignment horizontal="right"/>
    </xf>
    <xf numFmtId="0" fontId="1" fillId="0" borderId="9" xfId="0" applyFont="1" applyBorder="1" applyAlignment="1">
      <alignment wrapText="1"/>
    </xf>
    <xf numFmtId="0" fontId="1" fillId="0" borderId="3" xfId="0" applyFont="1" applyBorder="1" applyAlignment="1">
      <alignment wrapText="1"/>
    </xf>
    <xf numFmtId="0" fontId="1" fillId="0" borderId="68" xfId="0" applyFont="1" applyBorder="1" applyAlignment="1">
      <alignment horizontal="center"/>
    </xf>
    <xf numFmtId="0" fontId="1" fillId="0" borderId="52" xfId="0" applyFont="1" applyBorder="1" applyAlignment="1">
      <alignment horizontal="center"/>
    </xf>
    <xf numFmtId="0" fontId="1" fillId="0" borderId="69" xfId="0" applyFont="1" applyBorder="1" applyAlignment="1">
      <alignment horizontal="center"/>
    </xf>
    <xf numFmtId="0" fontId="1" fillId="0" borderId="53" xfId="0" applyFont="1" applyBorder="1" applyAlignment="1">
      <alignment horizontal="center"/>
    </xf>
    <xf numFmtId="0" fontId="1" fillId="0" borderId="51" xfId="0" applyFont="1" applyBorder="1" applyAlignment="1">
      <alignment horizontal="center"/>
    </xf>
    <xf numFmtId="0" fontId="1" fillId="0" borderId="10" xfId="0" applyFont="1" applyBorder="1"/>
    <xf numFmtId="0" fontId="1" fillId="0" borderId="1" xfId="0" applyFont="1" applyBorder="1" applyAlignment="1">
      <alignment horizontal="center" wrapText="1"/>
    </xf>
    <xf numFmtId="0" fontId="1" fillId="0" borderId="3" xfId="0" applyFont="1" applyBorder="1" applyAlignment="1">
      <alignment vertical="top" wrapText="1"/>
    </xf>
    <xf numFmtId="0" fontId="1" fillId="0" borderId="47" xfId="0" applyFont="1" applyBorder="1" applyAlignment="1">
      <alignment horizontal="center" wrapText="1"/>
    </xf>
    <xf numFmtId="0" fontId="1" fillId="0" borderId="47" xfId="0" applyFont="1" applyBorder="1" applyAlignment="1">
      <alignment textRotation="90"/>
    </xf>
    <xf numFmtId="0" fontId="1" fillId="0" borderId="68" xfId="0" applyFont="1" applyBorder="1" applyAlignment="1">
      <alignment textRotation="90"/>
    </xf>
    <xf numFmtId="0" fontId="1" fillId="0" borderId="52" xfId="0" applyFont="1" applyBorder="1" applyAlignment="1">
      <alignment textRotation="90"/>
    </xf>
    <xf numFmtId="0" fontId="1" fillId="0" borderId="53" xfId="0" applyFont="1" applyBorder="1" applyAlignment="1">
      <alignment textRotation="90"/>
    </xf>
    <xf numFmtId="0" fontId="1" fillId="0" borderId="51" xfId="0" applyFont="1" applyBorder="1" applyAlignment="1">
      <alignment textRotation="90"/>
    </xf>
    <xf numFmtId="0" fontId="1" fillId="0" borderId="47" xfId="0" applyFont="1" applyBorder="1" applyAlignment="1">
      <alignment horizontal="center"/>
    </xf>
    <xf numFmtId="0" fontId="10" fillId="9" borderId="1" xfId="0" applyFont="1" applyFill="1" applyBorder="1" applyAlignment="1">
      <alignment horizontal="left"/>
    </xf>
    <xf numFmtId="0" fontId="1" fillId="9" borderId="2" xfId="0" applyFont="1" applyFill="1" applyBorder="1" applyAlignment="1">
      <alignment vertical="top" wrapText="1"/>
    </xf>
    <xf numFmtId="0" fontId="1" fillId="9" borderId="2" xfId="0" applyFont="1" applyFill="1" applyBorder="1" applyAlignment="1">
      <alignment horizontal="center" wrapText="1"/>
    </xf>
    <xf numFmtId="0" fontId="1" fillId="9" borderId="2" xfId="0" applyFont="1" applyFill="1" applyBorder="1" applyAlignment="1">
      <alignment wrapText="1"/>
    </xf>
    <xf numFmtId="0" fontId="1" fillId="9" borderId="2" xfId="0" applyFont="1" applyFill="1" applyBorder="1" applyAlignment="1">
      <alignment horizontal="center"/>
    </xf>
    <xf numFmtId="0" fontId="1" fillId="9" borderId="68" xfId="0" applyFont="1" applyFill="1" applyBorder="1" applyAlignment="1">
      <alignment horizontal="center"/>
    </xf>
    <xf numFmtId="0" fontId="1" fillId="9" borderId="3" xfId="0" applyFont="1" applyFill="1" applyBorder="1" applyAlignment="1">
      <alignment horizontal="center"/>
    </xf>
    <xf numFmtId="0" fontId="10" fillId="0" borderId="4" xfId="0" applyFont="1" applyBorder="1" applyAlignment="1">
      <alignment horizontal="left"/>
    </xf>
    <xf numFmtId="0" fontId="1" fillId="0" borderId="70" xfId="0" applyFont="1" applyBorder="1" applyAlignment="1">
      <alignment horizontal="center" wrapText="1"/>
    </xf>
    <xf numFmtId="0" fontId="1" fillId="0" borderId="70" xfId="0" applyFont="1" applyBorder="1" applyAlignment="1">
      <alignment horizontal="center" textRotation="90"/>
    </xf>
    <xf numFmtId="0" fontId="1" fillId="0" borderId="19" xfId="0" applyFont="1" applyBorder="1" applyAlignment="1">
      <alignment horizontal="center" textRotation="90"/>
    </xf>
    <xf numFmtId="0" fontId="1" fillId="0" borderId="20" xfId="0" applyFont="1" applyBorder="1" applyAlignment="1">
      <alignment horizontal="center" textRotation="90"/>
    </xf>
    <xf numFmtId="0" fontId="1" fillId="0" borderId="37" xfId="0" applyFont="1" applyBorder="1" applyAlignment="1">
      <alignment horizontal="center" textRotation="90"/>
    </xf>
    <xf numFmtId="0" fontId="1" fillId="0" borderId="71" xfId="0" applyFont="1" applyBorder="1" applyAlignment="1">
      <alignment horizontal="center" textRotation="90"/>
    </xf>
    <xf numFmtId="0" fontId="1" fillId="0" borderId="4" xfId="0" applyFont="1" applyBorder="1" applyAlignment="1">
      <alignment horizontal="left"/>
    </xf>
    <xf numFmtId="0" fontId="1" fillId="2" borderId="70" xfId="0" applyFont="1" applyFill="1" applyBorder="1" applyAlignment="1">
      <alignment horizontal="center"/>
    </xf>
    <xf numFmtId="0" fontId="1" fillId="0" borderId="19" xfId="0" applyFont="1" applyBorder="1" applyAlignment="1">
      <alignment horizontal="center"/>
    </xf>
    <xf numFmtId="0" fontId="1" fillId="0" borderId="37" xfId="0" applyFont="1" applyBorder="1" applyAlignment="1">
      <alignment horizontal="center"/>
    </xf>
    <xf numFmtId="0" fontId="1" fillId="2" borderId="71" xfId="0" applyFont="1" applyFill="1" applyBorder="1" applyAlignment="1">
      <alignment horizontal="center"/>
    </xf>
    <xf numFmtId="0" fontId="1" fillId="2" borderId="20" xfId="0" applyFont="1" applyFill="1" applyBorder="1" applyAlignment="1">
      <alignment horizontal="center"/>
    </xf>
    <xf numFmtId="0" fontId="1" fillId="2" borderId="37" xfId="0" applyFont="1" applyFill="1" applyBorder="1" applyAlignment="1">
      <alignment horizontal="center"/>
    </xf>
    <xf numFmtId="0" fontId="1" fillId="2" borderId="19" xfId="0" applyFont="1" applyFill="1" applyBorder="1" applyAlignment="1">
      <alignment horizontal="center"/>
    </xf>
    <xf numFmtId="0" fontId="1" fillId="0" borderId="5" xfId="0" applyFont="1" applyBorder="1" applyAlignment="1">
      <alignment horizontal="left"/>
    </xf>
    <xf numFmtId="0" fontId="1" fillId="0" borderId="4" xfId="0" applyFont="1" applyBorder="1"/>
    <xf numFmtId="0" fontId="1" fillId="0" borderId="70" xfId="0" applyFont="1" applyBorder="1" applyAlignment="1">
      <alignment horizontal="center"/>
    </xf>
    <xf numFmtId="0" fontId="1" fillId="0" borderId="71" xfId="0" applyFont="1" applyBorder="1" applyAlignment="1">
      <alignment horizontal="center"/>
    </xf>
    <xf numFmtId="0" fontId="1" fillId="0" borderId="8" xfId="0" applyFont="1" applyBorder="1" applyAlignment="1">
      <alignment horizontal="left"/>
    </xf>
    <xf numFmtId="0" fontId="1" fillId="0" borderId="9" xfId="0" applyFont="1" applyBorder="1" applyAlignment="1">
      <alignment vertical="top" wrapText="1"/>
    </xf>
    <xf numFmtId="0" fontId="1" fillId="0" borderId="64" xfId="0" applyFont="1" applyBorder="1" applyAlignment="1">
      <alignment horizontal="center" wrapText="1"/>
    </xf>
    <xf numFmtId="0" fontId="1" fillId="2" borderId="64" xfId="0" applyFont="1" applyFill="1" applyBorder="1" applyAlignment="1">
      <alignment horizontal="center"/>
    </xf>
    <xf numFmtId="0" fontId="1" fillId="2" borderId="55" xfId="0" applyFont="1" applyFill="1" applyBorder="1" applyAlignment="1">
      <alignment horizontal="center"/>
    </xf>
    <xf numFmtId="0" fontId="1" fillId="2" borderId="56" xfId="0" applyFont="1" applyFill="1" applyBorder="1" applyAlignment="1">
      <alignment horizontal="center"/>
    </xf>
    <xf numFmtId="0" fontId="1" fillId="2" borderId="42" xfId="0" applyFont="1" applyFill="1" applyBorder="1" applyAlignment="1">
      <alignment horizontal="center"/>
    </xf>
    <xf numFmtId="0" fontId="1" fillId="0" borderId="72" xfId="0" applyFont="1" applyBorder="1" applyAlignment="1">
      <alignment horizontal="center"/>
    </xf>
    <xf numFmtId="0" fontId="1" fillId="0" borderId="42" xfId="0" applyFont="1" applyBorder="1" applyAlignment="1">
      <alignment horizontal="center"/>
    </xf>
    <xf numFmtId="0" fontId="1" fillId="0" borderId="55" xfId="0" applyFont="1" applyBorder="1" applyAlignment="1">
      <alignment horizontal="center"/>
    </xf>
    <xf numFmtId="0" fontId="1" fillId="0" borderId="10" xfId="0" applyFont="1" applyBorder="1" applyAlignment="1">
      <alignment horizontal="left"/>
    </xf>
    <xf numFmtId="0" fontId="4" fillId="3" borderId="62" xfId="0" applyFont="1" applyFill="1" applyBorder="1"/>
    <xf numFmtId="0" fontId="1" fillId="3" borderId="58" xfId="0" applyFont="1" applyFill="1" applyBorder="1"/>
    <xf numFmtId="0" fontId="1" fillId="3" borderId="63" xfId="0" applyFont="1" applyFill="1" applyBorder="1" applyAlignment="1">
      <alignment horizontal="center"/>
    </xf>
    <xf numFmtId="0" fontId="1" fillId="3" borderId="63" xfId="0" applyFont="1" applyFill="1" applyBorder="1"/>
    <xf numFmtId="0" fontId="1" fillId="3" borderId="11" xfId="0" applyFont="1" applyFill="1" applyBorder="1"/>
    <xf numFmtId="0" fontId="1" fillId="3" borderId="12" xfId="0" applyFont="1" applyFill="1" applyBorder="1"/>
    <xf numFmtId="0" fontId="1" fillId="3" borderId="73" xfId="0" applyFont="1" applyFill="1" applyBorder="1"/>
    <xf numFmtId="0" fontId="1" fillId="3" borderId="74" xfId="0" applyFont="1" applyFill="1" applyBorder="1"/>
    <xf numFmtId="0" fontId="1" fillId="3" borderId="5" xfId="0" applyFont="1" applyFill="1" applyBorder="1"/>
    <xf numFmtId="0" fontId="1" fillId="2" borderId="19" xfId="0" applyFont="1" applyFill="1" applyBorder="1"/>
    <xf numFmtId="0" fontId="1" fillId="2" borderId="20" xfId="0" applyFont="1" applyFill="1" applyBorder="1"/>
    <xf numFmtId="0" fontId="1" fillId="2" borderId="37" xfId="0" applyFont="1" applyFill="1" applyBorder="1"/>
    <xf numFmtId="0" fontId="1" fillId="0" borderId="71" xfId="0" applyFont="1" applyBorder="1"/>
    <xf numFmtId="0" fontId="1" fillId="0" borderId="20" xfId="0" applyFont="1" applyBorder="1"/>
    <xf numFmtId="0" fontId="1" fillId="0" borderId="37" xfId="0" applyFont="1" applyBorder="1"/>
    <xf numFmtId="0" fontId="1" fillId="0" borderId="19" xfId="0" applyFont="1" applyBorder="1"/>
    <xf numFmtId="0" fontId="1" fillId="0" borderId="4" xfId="0" applyFont="1" applyBorder="1" applyAlignment="1">
      <alignment vertical="center"/>
    </xf>
    <xf numFmtId="0" fontId="1" fillId="0" borderId="0" xfId="0" applyFont="1" applyAlignment="1">
      <alignment vertical="center"/>
    </xf>
    <xf numFmtId="0" fontId="1" fillId="0" borderId="70" xfId="0" applyFont="1" applyBorder="1" applyAlignment="1">
      <alignment horizontal="center" vertical="center"/>
    </xf>
    <xf numFmtId="0" fontId="1" fillId="0" borderId="0" xfId="0" applyFont="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37" xfId="0" applyFont="1" applyFill="1" applyBorder="1" applyAlignment="1">
      <alignment horizontal="center" vertical="center"/>
    </xf>
    <xf numFmtId="0" fontId="1" fillId="0" borderId="71" xfId="0" applyFont="1" applyBorder="1" applyAlignment="1">
      <alignment horizontal="center" vertical="center"/>
    </xf>
    <xf numFmtId="0" fontId="1" fillId="0" borderId="20" xfId="0" applyFont="1" applyBorder="1" applyAlignment="1">
      <alignment horizontal="center" vertical="center"/>
    </xf>
    <xf numFmtId="0" fontId="1" fillId="0" borderId="37"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vertical="center"/>
    </xf>
    <xf numFmtId="0" fontId="1" fillId="0" borderId="5" xfId="0" applyFont="1" applyBorder="1" applyAlignment="1">
      <alignment wrapText="1"/>
    </xf>
    <xf numFmtId="0" fontId="1" fillId="3" borderId="59" xfId="0" applyFont="1" applyFill="1" applyBorder="1"/>
    <xf numFmtId="0" fontId="1" fillId="0" borderId="64" xfId="0" applyFont="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73" xfId="0" applyFont="1" applyFill="1" applyBorder="1" applyAlignment="1">
      <alignment horizontal="center"/>
    </xf>
    <xf numFmtId="0" fontId="1" fillId="3" borderId="74" xfId="0" applyFont="1" applyFill="1" applyBorder="1" applyAlignment="1">
      <alignment horizontal="center"/>
    </xf>
    <xf numFmtId="0" fontId="1" fillId="0" borderId="71" xfId="0" applyFont="1" applyBorder="1" applyAlignment="1">
      <alignment vertical="center"/>
    </xf>
    <xf numFmtId="0" fontId="1" fillId="0" borderId="19" xfId="0" applyFont="1" applyBorder="1" applyAlignment="1">
      <alignment vertical="center"/>
    </xf>
    <xf numFmtId="0" fontId="1" fillId="0" borderId="37" xfId="0" applyFont="1" applyBorder="1" applyAlignment="1">
      <alignment vertical="center"/>
    </xf>
    <xf numFmtId="0" fontId="1" fillId="0" borderId="5" xfId="0" applyFont="1" applyBorder="1" applyAlignment="1">
      <alignment vertical="top" wrapText="1"/>
    </xf>
    <xf numFmtId="0" fontId="1" fillId="0" borderId="56" xfId="0" applyFont="1" applyBorder="1"/>
    <xf numFmtId="0" fontId="1" fillId="0" borderId="42" xfId="0" applyFont="1" applyBorder="1"/>
    <xf numFmtId="0" fontId="1" fillId="2" borderId="55" xfId="0" applyFont="1" applyFill="1" applyBorder="1"/>
    <xf numFmtId="0" fontId="1" fillId="2" borderId="56" xfId="0" applyFont="1" applyFill="1" applyBorder="1"/>
    <xf numFmtId="0" fontId="1" fillId="2" borderId="42" xfId="0" applyFont="1" applyFill="1" applyBorder="1"/>
    <xf numFmtId="0" fontId="1" fillId="0" borderId="72" xfId="0" applyFont="1" applyBorder="1"/>
    <xf numFmtId="0" fontId="1" fillId="0" borderId="55" xfId="0" applyFont="1" applyBorder="1"/>
    <xf numFmtId="0" fontId="9" fillId="0" borderId="0" xfId="0" applyFont="1" applyAlignment="1">
      <alignment horizontal="center"/>
    </xf>
    <xf numFmtId="165" fontId="0" fillId="0" borderId="0" xfId="0" applyNumberFormat="1"/>
    <xf numFmtId="165" fontId="0" fillId="0" borderId="0" xfId="0" applyNumberFormat="1" applyAlignment="1">
      <alignment horizontal="center"/>
    </xf>
    <xf numFmtId="1" fontId="0" fillId="0" borderId="0" xfId="0" applyNumberFormat="1"/>
    <xf numFmtId="0" fontId="0" fillId="0" borderId="56" xfId="0" applyBorder="1" applyAlignment="1">
      <alignment horizontal="center"/>
    </xf>
    <xf numFmtId="0" fontId="0" fillId="0" borderId="42" xfId="0" applyBorder="1" applyAlignment="1">
      <alignment horizontal="center"/>
    </xf>
    <xf numFmtId="0" fontId="0" fillId="0" borderId="19" xfId="0" applyBorder="1" applyAlignment="1">
      <alignment horizontal="center"/>
    </xf>
    <xf numFmtId="166" fontId="0" fillId="0" borderId="37" xfId="0" applyNumberFormat="1" applyBorder="1" applyAlignment="1">
      <alignment horizontal="center"/>
    </xf>
    <xf numFmtId="1" fontId="0" fillId="0" borderId="11" xfId="0" applyNumberFormat="1" applyBorder="1" applyAlignment="1">
      <alignment horizontal="center"/>
    </xf>
    <xf numFmtId="166" fontId="0" fillId="0" borderId="12" xfId="0" applyNumberFormat="1" applyBorder="1" applyAlignment="1">
      <alignment horizontal="center"/>
    </xf>
    <xf numFmtId="1" fontId="0" fillId="0" borderId="12" xfId="0" applyNumberFormat="1" applyBorder="1" applyAlignment="1">
      <alignment horizontal="center"/>
    </xf>
    <xf numFmtId="166" fontId="0" fillId="0" borderId="73" xfId="0" applyNumberFormat="1" applyBorder="1" applyAlignment="1">
      <alignment horizontal="center"/>
    </xf>
    <xf numFmtId="1" fontId="0" fillId="0" borderId="19" xfId="0" applyNumberFormat="1" applyBorder="1" applyAlignment="1">
      <alignment horizontal="center"/>
    </xf>
    <xf numFmtId="166" fontId="0" fillId="0" borderId="20" xfId="0" applyNumberFormat="1" applyBorder="1" applyAlignment="1">
      <alignment horizontal="center"/>
    </xf>
    <xf numFmtId="1" fontId="0" fillId="0" borderId="20" xfId="0" applyNumberFormat="1" applyBorder="1" applyAlignment="1">
      <alignment horizontal="center"/>
    </xf>
    <xf numFmtId="166" fontId="0" fillId="0" borderId="42" xfId="0" applyNumberFormat="1" applyBorder="1" applyAlignment="1">
      <alignment horizontal="center"/>
    </xf>
    <xf numFmtId="1" fontId="0" fillId="0" borderId="55" xfId="0" applyNumberFormat="1" applyBorder="1" applyAlignment="1">
      <alignment horizontal="center"/>
    </xf>
    <xf numFmtId="166" fontId="0" fillId="0" borderId="56" xfId="0" applyNumberFormat="1" applyBorder="1" applyAlignment="1">
      <alignment horizontal="center"/>
    </xf>
    <xf numFmtId="1" fontId="0" fillId="0" borderId="56" xfId="0" applyNumberFormat="1" applyBorder="1" applyAlignment="1">
      <alignment horizontal="center"/>
    </xf>
    <xf numFmtId="0" fontId="1" fillId="2" borderId="75" xfId="0" applyFont="1" applyFill="1" applyBorder="1" applyAlignment="1">
      <alignment horizontal="center"/>
    </xf>
    <xf numFmtId="0" fontId="1" fillId="3" borderId="23" xfId="0" applyFont="1" applyFill="1" applyBorder="1" applyAlignment="1">
      <alignment horizontal="center"/>
    </xf>
    <xf numFmtId="0" fontId="1" fillId="3" borderId="75" xfId="0" applyFont="1" applyFill="1" applyBorder="1" applyAlignment="1">
      <alignment horizontal="center"/>
    </xf>
    <xf numFmtId="0" fontId="1" fillId="0" borderId="24" xfId="0" applyFont="1" applyBorder="1" applyAlignment="1">
      <alignment horizontal="center"/>
    </xf>
    <xf numFmtId="0" fontId="1" fillId="2" borderId="77" xfId="0" applyFont="1" applyFill="1" applyBorder="1" applyAlignment="1">
      <alignment horizontal="center" vertical="center" textRotation="90" wrapText="1"/>
    </xf>
    <xf numFmtId="0" fontId="1" fillId="2" borderId="78" xfId="0" applyFont="1" applyFill="1" applyBorder="1" applyAlignment="1">
      <alignment horizontal="center" vertical="center" textRotation="90" wrapText="1"/>
    </xf>
    <xf numFmtId="14" fontId="1" fillId="0" borderId="0" xfId="0" applyNumberFormat="1" applyFont="1"/>
    <xf numFmtId="0" fontId="13" fillId="0" borderId="86" xfId="0" applyFont="1" applyBorder="1" applyAlignment="1">
      <alignment horizontal="center" vertical="center" wrapText="1"/>
    </xf>
    <xf numFmtId="0" fontId="13" fillId="0" borderId="87" xfId="0" applyFont="1" applyBorder="1" applyAlignment="1">
      <alignment horizontal="left" vertical="center" wrapText="1"/>
    </xf>
    <xf numFmtId="0" fontId="13" fillId="0" borderId="87" xfId="0" applyFont="1" applyBorder="1" applyAlignment="1">
      <alignment horizontal="center" vertical="center" wrapText="1"/>
    </xf>
    <xf numFmtId="0" fontId="13" fillId="7" borderId="88" xfId="0" applyFont="1" applyFill="1" applyBorder="1" applyAlignment="1">
      <alignment horizontal="center" vertical="center"/>
    </xf>
    <xf numFmtId="0" fontId="13" fillId="0" borderId="89" xfId="0" applyFont="1" applyBorder="1" applyAlignment="1">
      <alignment horizontal="center" vertical="center" wrapText="1"/>
    </xf>
    <xf numFmtId="0" fontId="13" fillId="0" borderId="90" xfId="0" applyFont="1" applyBorder="1" applyAlignment="1">
      <alignment horizontal="left" vertical="center" wrapText="1"/>
    </xf>
    <xf numFmtId="0" fontId="13" fillId="0" borderId="90" xfId="0" applyFont="1" applyBorder="1" applyAlignment="1">
      <alignment horizontal="center" vertical="center" wrapText="1"/>
    </xf>
    <xf numFmtId="0" fontId="13" fillId="7" borderId="91" xfId="0" applyFont="1" applyFill="1" applyBorder="1" applyAlignment="1">
      <alignment horizontal="center" vertical="center"/>
    </xf>
    <xf numFmtId="0" fontId="13" fillId="11" borderId="89" xfId="0" applyFont="1" applyFill="1" applyBorder="1" applyAlignment="1">
      <alignment horizontal="center" vertical="center" wrapText="1"/>
    </xf>
    <xf numFmtId="0" fontId="13" fillId="11" borderId="90" xfId="0" applyFont="1" applyFill="1" applyBorder="1" applyAlignment="1">
      <alignment horizontal="left" vertical="center" wrapText="1"/>
    </xf>
    <xf numFmtId="0" fontId="13" fillId="11" borderId="90" xfId="0" applyFont="1" applyFill="1" applyBorder="1" applyAlignment="1">
      <alignment horizontal="center" vertical="center" wrapText="1"/>
    </xf>
    <xf numFmtId="0" fontId="13" fillId="6" borderId="91" xfId="0" applyFont="1" applyFill="1" applyBorder="1" applyAlignment="1">
      <alignment horizontal="center" vertical="center"/>
    </xf>
    <xf numFmtId="0" fontId="13" fillId="5" borderId="91" xfId="0" applyFont="1" applyFill="1" applyBorder="1" applyAlignment="1">
      <alignment horizontal="center" vertical="center"/>
    </xf>
    <xf numFmtId="0" fontId="0" fillId="0" borderId="0" xfId="0" applyAlignment="1">
      <alignment horizontal="left"/>
    </xf>
    <xf numFmtId="0" fontId="1" fillId="12" borderId="54" xfId="0" quotePrefix="1" applyFont="1" applyFill="1" applyBorder="1" applyAlignment="1">
      <alignment vertical="top" wrapText="1"/>
    </xf>
    <xf numFmtId="0" fontId="1" fillId="12" borderId="54" xfId="0" applyFont="1" applyFill="1" applyBorder="1" applyAlignment="1">
      <alignment horizontal="center" vertical="center"/>
    </xf>
    <xf numFmtId="0" fontId="1" fillId="12" borderId="40" xfId="0" quotePrefix="1" applyFont="1" applyFill="1" applyBorder="1" applyAlignment="1">
      <alignment vertical="top" wrapText="1"/>
    </xf>
    <xf numFmtId="0" fontId="1" fillId="12" borderId="40" xfId="0" applyFont="1" applyFill="1" applyBorder="1" applyAlignment="1">
      <alignment horizontal="center" vertical="center"/>
    </xf>
    <xf numFmtId="0" fontId="1" fillId="12" borderId="33" xfId="0" quotePrefix="1" applyFont="1" applyFill="1" applyBorder="1" applyAlignment="1">
      <alignment vertical="top" wrapText="1"/>
    </xf>
    <xf numFmtId="0" fontId="1" fillId="12" borderId="56" xfId="0" applyFont="1" applyFill="1" applyBorder="1" applyAlignment="1">
      <alignment vertical="top" wrapText="1"/>
    </xf>
    <xf numFmtId="0" fontId="1" fillId="12" borderId="56" xfId="0" applyFont="1" applyFill="1" applyBorder="1" applyAlignment="1">
      <alignment horizontal="center" vertical="center"/>
    </xf>
    <xf numFmtId="0" fontId="1" fillId="12" borderId="26" xfId="0" quotePrefix="1" applyFont="1" applyFill="1" applyBorder="1" applyAlignment="1">
      <alignment vertical="top" wrapText="1"/>
    </xf>
    <xf numFmtId="0" fontId="1" fillId="12" borderId="26" xfId="0" applyFont="1" applyFill="1" applyBorder="1" applyAlignment="1">
      <alignment horizontal="center" vertical="center"/>
    </xf>
    <xf numFmtId="0" fontId="1" fillId="12" borderId="23" xfId="0" quotePrefix="1" applyFont="1" applyFill="1" applyBorder="1" applyAlignment="1">
      <alignment vertical="top" wrapText="1"/>
    </xf>
    <xf numFmtId="0" fontId="1" fillId="12" borderId="33" xfId="0" applyFont="1" applyFill="1" applyBorder="1" applyAlignment="1">
      <alignment horizontal="center" vertical="center"/>
    </xf>
    <xf numFmtId="0" fontId="1" fillId="12" borderId="26" xfId="0" applyFont="1" applyFill="1" applyBorder="1" applyAlignment="1">
      <alignment vertical="top" wrapText="1"/>
    </xf>
    <xf numFmtId="0" fontId="1" fillId="8" borderId="52" xfId="0" quotePrefix="1" applyFont="1" applyFill="1" applyBorder="1" applyAlignment="1">
      <alignment vertical="top" wrapText="1"/>
    </xf>
    <xf numFmtId="0" fontId="1" fillId="8" borderId="95" xfId="0" quotePrefix="1" applyFont="1" applyFill="1" applyBorder="1" applyAlignment="1">
      <alignment vertical="top" wrapText="1"/>
    </xf>
    <xf numFmtId="0" fontId="1" fillId="0" borderId="30" xfId="0" applyFont="1" applyBorder="1" applyAlignment="1">
      <alignment horizontal="center" vertical="center"/>
    </xf>
    <xf numFmtId="0" fontId="1" fillId="8" borderId="55" xfId="0" applyFont="1" applyFill="1" applyBorder="1" applyAlignment="1">
      <alignment horizontal="center" vertical="center"/>
    </xf>
    <xf numFmtId="0" fontId="1" fillId="8" borderId="42" xfId="0" applyFont="1" applyFill="1" applyBorder="1" applyAlignment="1">
      <alignment horizontal="center" vertical="center"/>
    </xf>
    <xf numFmtId="0" fontId="1" fillId="13" borderId="54" xfId="0" quotePrefix="1" applyFont="1" applyFill="1" applyBorder="1" applyAlignment="1">
      <alignment vertical="top" wrapText="1"/>
    </xf>
    <xf numFmtId="0" fontId="1" fillId="13" borderId="54" xfId="0" applyFont="1" applyFill="1" applyBorder="1" applyAlignment="1">
      <alignment horizontal="center" vertical="center"/>
    </xf>
    <xf numFmtId="0" fontId="1" fillId="13" borderId="33" xfId="0" applyFont="1" applyFill="1" applyBorder="1" applyAlignment="1">
      <alignment vertical="top" wrapText="1"/>
    </xf>
    <xf numFmtId="0" fontId="1" fillId="13" borderId="33" xfId="0" applyFont="1" applyFill="1" applyBorder="1" applyAlignment="1">
      <alignment horizontal="center" vertical="center"/>
    </xf>
    <xf numFmtId="0" fontId="1" fillId="13" borderId="33" xfId="0" quotePrefix="1" applyFont="1" applyFill="1" applyBorder="1" applyAlignment="1">
      <alignment vertical="top" wrapText="1"/>
    </xf>
    <xf numFmtId="0" fontId="1" fillId="13" borderId="40" xfId="0" applyFont="1" applyFill="1" applyBorder="1" applyAlignment="1">
      <alignment horizontal="center" vertical="center"/>
    </xf>
    <xf numFmtId="0" fontId="1" fillId="13" borderId="56" xfId="0" applyFont="1" applyFill="1" applyBorder="1" applyAlignment="1">
      <alignment horizontal="center" vertical="center"/>
    </xf>
    <xf numFmtId="0" fontId="1" fillId="13" borderId="26" xfId="0" applyFont="1" applyFill="1" applyBorder="1" applyAlignment="1">
      <alignment vertical="top" wrapText="1"/>
    </xf>
    <xf numFmtId="0" fontId="1" fillId="13" borderId="26" xfId="0" applyFont="1" applyFill="1" applyBorder="1" applyAlignment="1">
      <alignment horizontal="center" vertical="center"/>
    </xf>
    <xf numFmtId="0" fontId="1" fillId="13" borderId="56" xfId="0" applyFont="1" applyFill="1" applyBorder="1" applyAlignment="1">
      <alignment vertical="top" wrapText="1"/>
    </xf>
    <xf numFmtId="0" fontId="1" fillId="13" borderId="40" xfId="0" applyFont="1" applyFill="1" applyBorder="1" applyAlignment="1">
      <alignment horizontal="left" vertical="top" wrapText="1"/>
    </xf>
    <xf numFmtId="0" fontId="1" fillId="13" borderId="54" xfId="0" applyFont="1" applyFill="1" applyBorder="1" applyAlignment="1">
      <alignment horizontal="left" vertical="top" wrapText="1"/>
    </xf>
    <xf numFmtId="0" fontId="1" fillId="12" borderId="23" xfId="0" applyFont="1" applyFill="1" applyBorder="1" applyAlignment="1">
      <alignment horizontal="center" vertical="center"/>
    </xf>
    <xf numFmtId="0" fontId="1" fillId="12" borderId="33" xfId="0" applyFont="1" applyFill="1" applyBorder="1" applyAlignment="1">
      <alignment vertical="top" wrapText="1"/>
    </xf>
    <xf numFmtId="0" fontId="1" fillId="12" borderId="20" xfId="0" applyFont="1" applyFill="1" applyBorder="1" applyAlignment="1">
      <alignment vertical="top" wrapText="1"/>
    </xf>
    <xf numFmtId="0" fontId="1" fillId="12" borderId="20" xfId="0" applyFont="1" applyFill="1" applyBorder="1" applyAlignment="1">
      <alignment horizontal="center" vertical="center"/>
    </xf>
    <xf numFmtId="0" fontId="1" fillId="12" borderId="40" xfId="0" applyFont="1" applyFill="1" applyBorder="1" applyAlignment="1">
      <alignment vertical="top" wrapText="1"/>
    </xf>
    <xf numFmtId="0" fontId="1" fillId="13" borderId="23" xfId="0" quotePrefix="1" applyFont="1" applyFill="1" applyBorder="1" applyAlignment="1">
      <alignment vertical="top" wrapText="1"/>
    </xf>
    <xf numFmtId="0" fontId="1" fillId="13" borderId="40" xfId="0" quotePrefix="1" applyFont="1" applyFill="1" applyBorder="1" applyAlignment="1">
      <alignment vertical="top" wrapText="1"/>
    </xf>
    <xf numFmtId="0" fontId="1" fillId="13" borderId="26" xfId="0" quotePrefix="1" applyFont="1" applyFill="1" applyBorder="1" applyAlignment="1">
      <alignment vertical="top" wrapText="1"/>
    </xf>
    <xf numFmtId="0" fontId="1" fillId="13" borderId="40" xfId="0" applyFont="1" applyFill="1" applyBorder="1" applyAlignment="1">
      <alignment vertical="top" wrapText="1"/>
    </xf>
    <xf numFmtId="0" fontId="1" fillId="13" borderId="20" xfId="0" applyFont="1" applyFill="1" applyBorder="1" applyAlignment="1">
      <alignment horizontal="center" vertical="center"/>
    </xf>
    <xf numFmtId="0" fontId="1" fillId="4" borderId="40" xfId="0" applyFont="1" applyFill="1" applyBorder="1" applyAlignment="1">
      <alignment horizontal="center" vertical="center" textRotation="90"/>
    </xf>
    <xf numFmtId="0" fontId="1" fillId="0" borderId="34" xfId="0" applyFont="1" applyBorder="1" applyAlignment="1">
      <alignment horizontal="center" vertical="center"/>
    </xf>
    <xf numFmtId="0" fontId="1" fillId="0" borderId="35" xfId="0" applyFont="1" applyBorder="1" applyAlignment="1">
      <alignment vertical="top" wrapText="1"/>
    </xf>
    <xf numFmtId="0" fontId="1" fillId="0" borderId="90" xfId="0" applyFont="1" applyBorder="1" applyAlignment="1">
      <alignment horizontal="center" vertical="center"/>
    </xf>
    <xf numFmtId="0" fontId="1" fillId="13" borderId="34" xfId="0" quotePrefix="1" applyFont="1" applyFill="1" applyBorder="1" applyAlignment="1">
      <alignment vertical="top" wrapText="1"/>
    </xf>
    <xf numFmtId="0" fontId="1" fillId="13" borderId="20" xfId="0" quotePrefix="1" applyFont="1" applyFill="1" applyBorder="1" applyAlignment="1">
      <alignment vertical="top" wrapText="1"/>
    </xf>
    <xf numFmtId="0" fontId="1" fillId="0" borderId="12" xfId="0" quotePrefix="1" applyFont="1" applyBorder="1" applyAlignment="1">
      <alignment vertical="top" wrapText="1"/>
    </xf>
    <xf numFmtId="0" fontId="1" fillId="0" borderId="56" xfId="0" quotePrefix="1" applyFont="1" applyBorder="1" applyAlignment="1">
      <alignment vertical="top" wrapText="1"/>
    </xf>
    <xf numFmtId="0" fontId="1" fillId="2" borderId="96" xfId="0" applyFont="1" applyFill="1" applyBorder="1"/>
    <xf numFmtId="0" fontId="5" fillId="0" borderId="98" xfId="0" applyFont="1" applyBorder="1" applyAlignment="1">
      <alignment horizontal="center" wrapText="1"/>
    </xf>
    <xf numFmtId="0" fontId="1" fillId="0" borderId="98" xfId="0" applyFont="1" applyBorder="1" applyAlignment="1">
      <alignment horizontal="center" wrapText="1"/>
    </xf>
    <xf numFmtId="9" fontId="5" fillId="0" borderId="98" xfId="0" applyNumberFormat="1" applyFont="1" applyBorder="1" applyAlignment="1">
      <alignment horizontal="center" wrapText="1"/>
    </xf>
    <xf numFmtId="9" fontId="1" fillId="0" borderId="98" xfId="0" applyNumberFormat="1" applyFont="1" applyBorder="1" applyAlignment="1">
      <alignment horizontal="center" wrapText="1"/>
    </xf>
    <xf numFmtId="9" fontId="1" fillId="0" borderId="99" xfId="0" applyNumberFormat="1" applyFont="1" applyBorder="1" applyAlignment="1">
      <alignment horizontal="center" wrapText="1"/>
    </xf>
    <xf numFmtId="9" fontId="1" fillId="0" borderId="100" xfId="0" applyNumberFormat="1" applyFont="1" applyBorder="1" applyAlignment="1">
      <alignment horizontal="center" wrapText="1"/>
    </xf>
    <xf numFmtId="9" fontId="1" fillId="0" borderId="101" xfId="0" applyNumberFormat="1" applyFont="1" applyBorder="1" applyAlignment="1">
      <alignment horizontal="center" wrapText="1"/>
    </xf>
    <xf numFmtId="0" fontId="1" fillId="0" borderId="76" xfId="0" applyFont="1" applyBorder="1" applyAlignment="1">
      <alignment horizontal="center"/>
    </xf>
    <xf numFmtId="0" fontId="14" fillId="14" borderId="32" xfId="0" applyFont="1" applyFill="1" applyBorder="1"/>
    <xf numFmtId="0" fontId="14" fillId="14" borderId="35" xfId="0" applyFont="1" applyFill="1" applyBorder="1"/>
    <xf numFmtId="0" fontId="14" fillId="0" borderId="46" xfId="0" applyFont="1" applyBorder="1"/>
    <xf numFmtId="0" fontId="14" fillId="0" borderId="38" xfId="0" applyFont="1" applyBorder="1"/>
    <xf numFmtId="0" fontId="14" fillId="14" borderId="25" xfId="0" applyFont="1" applyFill="1" applyBorder="1"/>
    <xf numFmtId="0" fontId="14" fillId="14" borderId="30" xfId="0" applyFont="1" applyFill="1" applyBorder="1"/>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2" borderId="4" xfId="0" applyFont="1" applyFill="1" applyBorder="1" applyAlignment="1">
      <alignment horizontal="center" vertical="center" textRotation="90" wrapText="1"/>
    </xf>
    <xf numFmtId="0" fontId="1" fillId="2" borderId="37" xfId="0" applyFont="1" applyFill="1" applyBorder="1" applyAlignment="1">
      <alignment horizontal="center" vertical="center" textRotation="90" wrapText="1"/>
    </xf>
    <xf numFmtId="0" fontId="1" fillId="0" borderId="13" xfId="0" applyFont="1" applyBorder="1" applyAlignment="1">
      <alignment horizontal="center"/>
    </xf>
    <xf numFmtId="0" fontId="1" fillId="3" borderId="32" xfId="0" applyFont="1" applyFill="1" applyBorder="1" applyAlignment="1">
      <alignment horizontal="center"/>
    </xf>
    <xf numFmtId="0" fontId="1" fillId="0" borderId="36" xfId="0" applyFont="1" applyBorder="1" applyAlignment="1">
      <alignment horizontal="center"/>
    </xf>
    <xf numFmtId="0" fontId="1" fillId="0" borderId="34" xfId="0" applyFont="1" applyBorder="1" applyAlignment="1">
      <alignment horizontal="center"/>
    </xf>
    <xf numFmtId="0" fontId="1" fillId="0" borderId="20"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56" xfId="0" applyFont="1" applyBorder="1" applyAlignment="1">
      <alignment horizontal="center"/>
    </xf>
    <xf numFmtId="0" fontId="0" fillId="0" borderId="55" xfId="0" applyBorder="1" applyAlignment="1">
      <alignment horizontal="center"/>
    </xf>
    <xf numFmtId="0" fontId="0" fillId="0" borderId="102" xfId="0" applyBorder="1"/>
    <xf numFmtId="0" fontId="0" fillId="0" borderId="97" xfId="0" applyBorder="1"/>
    <xf numFmtId="0" fontId="0" fillId="0" borderId="103" xfId="0" applyBorder="1"/>
    <xf numFmtId="0" fontId="0" fillId="0" borderId="104" xfId="0" applyBorder="1"/>
    <xf numFmtId="0" fontId="15" fillId="0" borderId="102" xfId="0" applyFont="1" applyBorder="1"/>
    <xf numFmtId="0" fontId="15" fillId="0" borderId="97" xfId="0" applyFont="1" applyBorder="1"/>
    <xf numFmtId="0" fontId="16" fillId="0" borderId="97" xfId="0" applyFont="1" applyBorder="1"/>
    <xf numFmtId="0" fontId="16" fillId="0" borderId="103" xfId="0" applyFont="1" applyBorder="1"/>
    <xf numFmtId="0" fontId="0" fillId="0" borderId="105" xfId="0" applyBorder="1"/>
    <xf numFmtId="0" fontId="0" fillId="0" borderId="106" xfId="0" applyBorder="1"/>
    <xf numFmtId="0" fontId="15" fillId="0" borderId="104" xfId="0" applyFont="1" applyBorder="1"/>
    <xf numFmtId="0" fontId="16" fillId="0" borderId="105" xfId="0" applyFont="1" applyBorder="1"/>
    <xf numFmtId="0" fontId="15" fillId="0" borderId="105" xfId="0" applyFont="1" applyBorder="1"/>
    <xf numFmtId="0" fontId="16" fillId="0" borderId="106" xfId="0" applyFont="1" applyBorder="1"/>
    <xf numFmtId="0" fontId="16" fillId="0" borderId="104" xfId="0" applyFont="1" applyBorder="1"/>
    <xf numFmtId="0" fontId="16" fillId="0" borderId="102" xfId="0" applyFont="1" applyBorder="1"/>
    <xf numFmtId="12" fontId="0" fillId="0" borderId="104" xfId="0" applyNumberFormat="1" applyBorder="1"/>
    <xf numFmtId="12" fontId="0" fillId="0" borderId="108" xfId="0" applyNumberFormat="1" applyBorder="1"/>
    <xf numFmtId="12" fontId="0" fillId="0" borderId="109" xfId="0" applyNumberFormat="1" applyBorder="1"/>
    <xf numFmtId="12" fontId="0" fillId="0" borderId="105" xfId="0" applyNumberFormat="1" applyBorder="1"/>
    <xf numFmtId="12" fontId="0" fillId="0" borderId="0" xfId="0" applyNumberFormat="1"/>
    <xf numFmtId="12" fontId="0" fillId="0" borderId="110" xfId="0" applyNumberFormat="1" applyBorder="1"/>
    <xf numFmtId="12" fontId="0" fillId="0" borderId="106" xfId="0" applyNumberFormat="1" applyBorder="1"/>
    <xf numFmtId="12" fontId="0" fillId="0" borderId="107" xfId="0" applyNumberFormat="1" applyBorder="1"/>
    <xf numFmtId="12" fontId="0" fillId="0" borderId="111" xfId="0" applyNumberFormat="1" applyBorder="1"/>
    <xf numFmtId="13" fontId="0" fillId="0" borderId="118" xfId="0" applyNumberFormat="1" applyBorder="1"/>
    <xf numFmtId="0" fontId="15" fillId="0" borderId="114" xfId="0" applyFont="1" applyBorder="1"/>
    <xf numFmtId="0" fontId="16" fillId="0" borderId="117" xfId="0" applyFont="1" applyBorder="1"/>
    <xf numFmtId="0" fontId="15" fillId="0" borderId="117" xfId="0" applyFont="1" applyBorder="1"/>
    <xf numFmtId="0" fontId="16" fillId="0" borderId="119" xfId="0" applyFont="1" applyBorder="1"/>
    <xf numFmtId="0" fontId="16" fillId="0" borderId="114" xfId="0" applyFont="1" applyBorder="1"/>
    <xf numFmtId="167" fontId="0" fillId="0" borderId="114" xfId="0" applyNumberFormat="1" applyBorder="1"/>
    <xf numFmtId="167" fontId="0" fillId="0" borderId="115" xfId="0" applyNumberFormat="1" applyBorder="1"/>
    <xf numFmtId="167" fontId="0" fillId="0" borderId="117" xfId="0" applyNumberFormat="1" applyBorder="1"/>
    <xf numFmtId="167" fontId="0" fillId="0" borderId="0" xfId="0" applyNumberFormat="1"/>
    <xf numFmtId="167" fontId="0" fillId="0" borderId="119" xfId="0" applyNumberFormat="1" applyBorder="1"/>
    <xf numFmtId="167" fontId="0" fillId="0" borderId="120" xfId="0" applyNumberFormat="1" applyBorder="1"/>
    <xf numFmtId="167" fontId="0" fillId="0" borderId="112" xfId="0" applyNumberFormat="1" applyBorder="1"/>
    <xf numFmtId="167" fontId="0" fillId="0" borderId="113" xfId="0" applyNumberFormat="1" applyBorder="1"/>
    <xf numFmtId="167" fontId="0" fillId="0" borderId="93" xfId="0" applyNumberFormat="1" applyBorder="1"/>
    <xf numFmtId="0" fontId="0" fillId="0" borderId="112" xfId="0" applyBorder="1"/>
    <xf numFmtId="0" fontId="0" fillId="0" borderId="115" xfId="0" applyBorder="1"/>
    <xf numFmtId="0" fontId="0" fillId="0" borderId="116" xfId="0" applyBorder="1"/>
    <xf numFmtId="0" fontId="0" fillId="0" borderId="117" xfId="0" applyBorder="1"/>
    <xf numFmtId="12" fontId="0" fillId="0" borderId="118" xfId="0" applyNumberFormat="1" applyBorder="1"/>
    <xf numFmtId="0" fontId="0" fillId="0" borderId="119" xfId="0" applyBorder="1"/>
    <xf numFmtId="12" fontId="0" fillId="0" borderId="120" xfId="0" applyNumberFormat="1" applyBorder="1"/>
    <xf numFmtId="12" fontId="0" fillId="0" borderId="121" xfId="0" applyNumberFormat="1" applyBorder="1"/>
    <xf numFmtId="0" fontId="16" fillId="0" borderId="122" xfId="0" applyFont="1" applyBorder="1"/>
    <xf numFmtId="13" fontId="0" fillId="0" borderId="0" xfId="0" applyNumberFormat="1"/>
    <xf numFmtId="13" fontId="0" fillId="0" borderId="120" xfId="0" applyNumberFormat="1" applyBorder="1"/>
    <xf numFmtId="13" fontId="0" fillId="0" borderId="121" xfId="0" applyNumberFormat="1" applyBorder="1"/>
    <xf numFmtId="0" fontId="0" fillId="0" borderId="114" xfId="0" applyBorder="1"/>
    <xf numFmtId="12" fontId="0" fillId="0" borderId="115" xfId="0" applyNumberFormat="1" applyBorder="1"/>
    <xf numFmtId="12" fontId="0" fillId="0" borderId="116" xfId="0" applyNumberFormat="1" applyBorder="1"/>
    <xf numFmtId="0" fontId="17" fillId="0" borderId="0" xfId="0" applyFont="1"/>
    <xf numFmtId="0" fontId="0" fillId="0" borderId="113" xfId="0" applyBorder="1"/>
    <xf numFmtId="0" fontId="0" fillId="0" borderId="93" xfId="0" applyBorder="1"/>
    <xf numFmtId="0" fontId="18" fillId="0" borderId="0" xfId="2"/>
    <xf numFmtId="14" fontId="0" fillId="0" borderId="0" xfId="0" applyNumberFormat="1"/>
    <xf numFmtId="0" fontId="15" fillId="0" borderId="0" xfId="0" applyFont="1" applyAlignment="1">
      <alignment wrapText="1"/>
    </xf>
    <xf numFmtId="0" fontId="15" fillId="0" borderId="0" xfId="0" applyFont="1"/>
    <xf numFmtId="0" fontId="19" fillId="0" borderId="0" xfId="0" applyFont="1" applyAlignment="1">
      <alignment wrapText="1"/>
    </xf>
    <xf numFmtId="0" fontId="21" fillId="0" borderId="0" xfId="0" applyFont="1"/>
    <xf numFmtId="0" fontId="22" fillId="0" borderId="76" xfId="0" applyFont="1" applyBorder="1"/>
    <xf numFmtId="0" fontId="22" fillId="0" borderId="123" xfId="0" applyFont="1" applyBorder="1"/>
    <xf numFmtId="0" fontId="22" fillId="0" borderId="0" xfId="0" applyFont="1"/>
    <xf numFmtId="0" fontId="22" fillId="0" borderId="27" xfId="0" applyFont="1" applyBorder="1"/>
    <xf numFmtId="0" fontId="22" fillId="0" borderId="71" xfId="0" applyFont="1" applyBorder="1"/>
    <xf numFmtId="0" fontId="22" fillId="0" borderId="33" xfId="0" applyFont="1" applyBorder="1"/>
    <xf numFmtId="0" fontId="22" fillId="0" borderId="124" xfId="0" applyFont="1" applyBorder="1"/>
    <xf numFmtId="0" fontId="22" fillId="0" borderId="30" xfId="0" applyFont="1" applyBorder="1"/>
    <xf numFmtId="0" fontId="22" fillId="0" borderId="34" xfId="0" applyFont="1" applyBorder="1"/>
    <xf numFmtId="0" fontId="22" fillId="0" borderId="35" xfId="0" applyFont="1" applyBorder="1"/>
    <xf numFmtId="0" fontId="22" fillId="15" borderId="33" xfId="0" applyFont="1" applyFill="1" applyBorder="1"/>
    <xf numFmtId="0" fontId="22" fillId="15" borderId="23" xfId="0" applyFont="1" applyFill="1" applyBorder="1"/>
    <xf numFmtId="0" fontId="22" fillId="16" borderId="76" xfId="0" applyFont="1" applyFill="1" applyBorder="1"/>
    <xf numFmtId="0" fontId="22" fillId="17" borderId="79" xfId="0" applyFont="1" applyFill="1" applyBorder="1"/>
    <xf numFmtId="0" fontId="22" fillId="16" borderId="79" xfId="0" applyFont="1" applyFill="1" applyBorder="1"/>
    <xf numFmtId="0" fontId="22" fillId="15" borderId="20" xfId="0" applyFont="1" applyFill="1" applyBorder="1"/>
    <xf numFmtId="0" fontId="22" fillId="16" borderId="27" xfId="0" applyFont="1" applyFill="1" applyBorder="1"/>
    <xf numFmtId="0" fontId="22" fillId="17" borderId="0" xfId="0" applyFont="1" applyFill="1"/>
    <xf numFmtId="0" fontId="22" fillId="16" borderId="0" xfId="0" applyFont="1" applyFill="1"/>
    <xf numFmtId="0" fontId="22" fillId="16" borderId="124" xfId="0" applyFont="1" applyFill="1" applyBorder="1"/>
    <xf numFmtId="0" fontId="22" fillId="17" borderId="125" xfId="0" applyFont="1" applyFill="1" applyBorder="1"/>
    <xf numFmtId="0" fontId="22" fillId="16" borderId="125" xfId="0" applyFont="1" applyFill="1" applyBorder="1"/>
    <xf numFmtId="0" fontId="22" fillId="15" borderId="26" xfId="0" applyFont="1" applyFill="1" applyBorder="1"/>
    <xf numFmtId="0" fontId="22" fillId="16" borderId="71" xfId="0" applyFont="1" applyFill="1" applyBorder="1"/>
    <xf numFmtId="0" fontId="22" fillId="15" borderId="71" xfId="0" applyFont="1" applyFill="1" applyBorder="1"/>
    <xf numFmtId="0" fontId="22" fillId="16" borderId="30" xfId="0" applyFont="1" applyFill="1" applyBorder="1"/>
    <xf numFmtId="0" fontId="22" fillId="15" borderId="30" xfId="0" applyFont="1" applyFill="1" applyBorder="1"/>
    <xf numFmtId="0" fontId="2" fillId="0" borderId="0" xfId="0" applyFont="1" applyAlignment="1">
      <alignment horizontal="left"/>
    </xf>
    <xf numFmtId="0" fontId="28" fillId="0" borderId="0" xfId="0" applyFont="1" applyAlignment="1">
      <alignment wrapText="1"/>
    </xf>
    <xf numFmtId="0" fontId="29" fillId="10" borderId="92" xfId="0" applyFont="1" applyFill="1" applyBorder="1"/>
    <xf numFmtId="0" fontId="29" fillId="10" borderId="126" xfId="0" applyFont="1" applyFill="1" applyBorder="1"/>
    <xf numFmtId="0" fontId="30" fillId="10" borderId="126" xfId="0" applyFont="1" applyFill="1" applyBorder="1"/>
    <xf numFmtId="0" fontId="30" fillId="18" borderId="93" xfId="0" applyFont="1" applyFill="1" applyBorder="1"/>
    <xf numFmtId="0" fontId="29" fillId="18" borderId="121" xfId="0" applyFont="1" applyFill="1" applyBorder="1"/>
    <xf numFmtId="0" fontId="23" fillId="18" borderId="121" xfId="0" applyFont="1" applyFill="1" applyBorder="1"/>
    <xf numFmtId="0" fontId="27" fillId="0" borderId="93" xfId="0" applyFont="1" applyBorder="1"/>
    <xf numFmtId="0" fontId="27" fillId="0" borderId="121" xfId="0" applyFont="1" applyBorder="1"/>
    <xf numFmtId="0" fontId="27" fillId="6" borderId="121" xfId="0" applyFont="1" applyFill="1" applyBorder="1"/>
    <xf numFmtId="0" fontId="31" fillId="0" borderId="93" xfId="0" applyFont="1" applyBorder="1"/>
    <xf numFmtId="0" fontId="31" fillId="0" borderId="121" xfId="0" applyFont="1" applyBorder="1"/>
    <xf numFmtId="0" fontId="32" fillId="0" borderId="121" xfId="0" applyFont="1" applyBorder="1"/>
    <xf numFmtId="0" fontId="31" fillId="6" borderId="121" xfId="0" applyFont="1" applyFill="1" applyBorder="1"/>
    <xf numFmtId="0" fontId="34" fillId="0" borderId="121" xfId="0" applyFont="1" applyBorder="1"/>
    <xf numFmtId="0" fontId="35" fillId="0" borderId="121" xfId="0" applyFont="1" applyBorder="1"/>
    <xf numFmtId="0" fontId="35" fillId="6" borderId="121" xfId="0" applyFont="1" applyFill="1" applyBorder="1"/>
    <xf numFmtId="0" fontId="27" fillId="7" borderId="121" xfId="0" applyFont="1" applyFill="1" applyBorder="1"/>
    <xf numFmtId="0" fontId="31" fillId="0" borderId="113" xfId="0" applyFont="1" applyBorder="1"/>
    <xf numFmtId="0" fontId="31" fillId="0" borderId="118" xfId="0" applyFont="1" applyBorder="1"/>
    <xf numFmtId="0" fontId="32" fillId="0" borderId="118" xfId="0" applyFont="1" applyBorder="1"/>
    <xf numFmtId="0" fontId="31" fillId="6" borderId="118" xfId="0" applyFont="1" applyFill="1" applyBorder="1"/>
    <xf numFmtId="0" fontId="34" fillId="0" borderId="118" xfId="0" applyFont="1" applyBorder="1"/>
    <xf numFmtId="0" fontId="0" fillId="0" borderId="121" xfId="0" applyBorder="1"/>
    <xf numFmtId="0" fontId="0" fillId="6" borderId="121" xfId="0" applyFill="1" applyBorder="1"/>
    <xf numFmtId="0" fontId="27" fillId="5" borderId="121" xfId="0" applyFont="1" applyFill="1" applyBorder="1"/>
    <xf numFmtId="0" fontId="37" fillId="0" borderId="121" xfId="0" applyFont="1" applyBorder="1"/>
    <xf numFmtId="0" fontId="37" fillId="5" borderId="121" xfId="0" applyFont="1" applyFill="1" applyBorder="1"/>
    <xf numFmtId="0" fontId="37" fillId="6" borderId="121" xfId="0" applyFont="1" applyFill="1" applyBorder="1"/>
    <xf numFmtId="0" fontId="27" fillId="0" borderId="113" xfId="0" applyFont="1" applyBorder="1"/>
    <xf numFmtId="0" fontId="27" fillId="0" borderId="118" xfId="0" applyFont="1" applyBorder="1"/>
    <xf numFmtId="0" fontId="27" fillId="6" borderId="118" xfId="0" applyFont="1" applyFill="1" applyBorder="1"/>
    <xf numFmtId="0" fontId="34" fillId="6" borderId="121" xfId="0" applyFont="1" applyFill="1" applyBorder="1"/>
    <xf numFmtId="0" fontId="34" fillId="5" borderId="118" xfId="0" applyFont="1" applyFill="1" applyBorder="1"/>
    <xf numFmtId="0" fontId="0" fillId="5" borderId="121" xfId="0" applyFill="1" applyBorder="1"/>
    <xf numFmtId="0" fontId="32" fillId="7" borderId="121" xfId="0" applyFont="1" applyFill="1" applyBorder="1"/>
    <xf numFmtId="0" fontId="32" fillId="6" borderId="121" xfId="0" applyFont="1" applyFill="1" applyBorder="1"/>
    <xf numFmtId="0" fontId="34" fillId="5" borderId="121" xfId="0" applyFont="1" applyFill="1" applyBorder="1"/>
    <xf numFmtId="0" fontId="23" fillId="6" borderId="121" xfId="0" applyFont="1" applyFill="1" applyBorder="1"/>
    <xf numFmtId="0" fontId="23" fillId="5" borderId="121" xfId="0" applyFont="1" applyFill="1" applyBorder="1"/>
    <xf numFmtId="0" fontId="34" fillId="0" borderId="93" xfId="0" applyFont="1" applyBorder="1"/>
    <xf numFmtId="0" fontId="34" fillId="0" borderId="113" xfId="0" applyFont="1" applyBorder="1"/>
    <xf numFmtId="0" fontId="34" fillId="6" borderId="118" xfId="0" applyFont="1" applyFill="1" applyBorder="1"/>
    <xf numFmtId="0" fontId="23" fillId="7" borderId="121" xfId="0" applyFont="1" applyFill="1" applyBorder="1"/>
    <xf numFmtId="0" fontId="25" fillId="7" borderId="121" xfId="0" applyFont="1" applyFill="1" applyBorder="1"/>
    <xf numFmtId="0" fontId="25" fillId="6" borderId="118" xfId="0" applyFont="1" applyFill="1" applyBorder="1"/>
    <xf numFmtId="0" fontId="32" fillId="6" borderId="118" xfId="0" applyFont="1" applyFill="1" applyBorder="1"/>
    <xf numFmtId="0" fontId="31" fillId="7" borderId="118" xfId="0" applyFont="1" applyFill="1" applyBorder="1"/>
    <xf numFmtId="0" fontId="0" fillId="7" borderId="121" xfId="0" applyFill="1" applyBorder="1"/>
    <xf numFmtId="0" fontId="29" fillId="10" borderId="126" xfId="0" applyFont="1" applyFill="1" applyBorder="1" applyAlignment="1">
      <alignment wrapText="1"/>
    </xf>
    <xf numFmtId="0" fontId="29" fillId="18" borderId="121" xfId="0" applyFont="1" applyFill="1" applyBorder="1" applyAlignment="1">
      <alignment wrapText="1"/>
    </xf>
    <xf numFmtId="0" fontId="27" fillId="0" borderId="121" xfId="0" applyFont="1" applyBorder="1" applyAlignment="1">
      <alignment wrapText="1"/>
    </xf>
    <xf numFmtId="0" fontId="31" fillId="0" borderId="121" xfId="0" applyFont="1" applyBorder="1" applyAlignment="1">
      <alignment wrapText="1"/>
    </xf>
    <xf numFmtId="0" fontId="33" fillId="0" borderId="121" xfId="0" applyFont="1" applyBorder="1" applyAlignment="1">
      <alignment wrapText="1"/>
    </xf>
    <xf numFmtId="0" fontId="23" fillId="0" borderId="121" xfId="0" applyFont="1" applyBorder="1" applyAlignment="1">
      <alignment wrapText="1"/>
    </xf>
    <xf numFmtId="0" fontId="31" fillId="0" borderId="118" xfId="0" applyFont="1" applyBorder="1" applyAlignment="1">
      <alignment wrapText="1"/>
    </xf>
    <xf numFmtId="0" fontId="0" fillId="0" borderId="121" xfId="0" applyBorder="1" applyAlignment="1">
      <alignment wrapText="1"/>
    </xf>
    <xf numFmtId="0" fontId="30" fillId="18" borderId="121" xfId="0" applyFont="1" applyFill="1" applyBorder="1" applyAlignment="1">
      <alignment wrapText="1"/>
    </xf>
    <xf numFmtId="0" fontId="27" fillId="0" borderId="118" xfId="0" applyFont="1" applyBorder="1" applyAlignment="1">
      <alignment wrapText="1"/>
    </xf>
    <xf numFmtId="0" fontId="25" fillId="0" borderId="121" xfId="0" applyFont="1" applyBorder="1" applyAlignment="1">
      <alignment wrapText="1"/>
    </xf>
    <xf numFmtId="0" fontId="34" fillId="0" borderId="121" xfId="0" applyFont="1" applyBorder="1" applyAlignment="1">
      <alignment wrapText="1"/>
    </xf>
    <xf numFmtId="0" fontId="34" fillId="0" borderId="118" xfId="0" applyFont="1" applyBorder="1" applyAlignment="1">
      <alignment wrapText="1"/>
    </xf>
    <xf numFmtId="0" fontId="25" fillId="0" borderId="118" xfId="0" applyFont="1" applyBorder="1" applyAlignment="1">
      <alignment wrapText="1"/>
    </xf>
    <xf numFmtId="0" fontId="0" fillId="0" borderId="0" xfId="0" applyAlignment="1">
      <alignment wrapText="1"/>
    </xf>
    <xf numFmtId="0" fontId="7" fillId="0" borderId="0" xfId="1" applyAlignment="1">
      <alignment wrapText="1"/>
    </xf>
    <xf numFmtId="0" fontId="23" fillId="18" borderId="121" xfId="0" applyFont="1" applyFill="1" applyBorder="1" applyAlignment="1">
      <alignment wrapText="1"/>
    </xf>
    <xf numFmtId="0" fontId="32" fillId="0" borderId="121" xfId="0" applyFont="1" applyBorder="1" applyAlignment="1">
      <alignment wrapText="1"/>
    </xf>
    <xf numFmtId="0" fontId="35" fillId="0" borderId="121" xfId="0" applyFont="1" applyBorder="1" applyAlignment="1">
      <alignment wrapText="1"/>
    </xf>
    <xf numFmtId="0" fontId="32" fillId="0" borderId="118" xfId="0" applyFont="1" applyBorder="1" applyAlignment="1">
      <alignment wrapText="1"/>
    </xf>
    <xf numFmtId="0" fontId="37" fillId="0" borderId="121" xfId="0" applyFont="1" applyBorder="1" applyAlignment="1">
      <alignment wrapText="1"/>
    </xf>
    <xf numFmtId="0" fontId="26" fillId="0" borderId="121" xfId="0" applyFont="1" applyBorder="1" applyAlignment="1">
      <alignment wrapText="1"/>
    </xf>
    <xf numFmtId="0" fontId="36" fillId="0" borderId="121" xfId="0" applyFont="1" applyBorder="1" applyAlignment="1">
      <alignment wrapText="1"/>
    </xf>
    <xf numFmtId="0" fontId="26" fillId="0" borderId="118" xfId="0" applyFont="1" applyBorder="1" applyAlignment="1">
      <alignment wrapText="1"/>
    </xf>
    <xf numFmtId="0" fontId="0" fillId="0" borderId="0" xfId="0" applyAlignment="1">
      <alignment horizontal="center" vertical="center"/>
    </xf>
    <xf numFmtId="0" fontId="38" fillId="0" borderId="0" xfId="0" applyFont="1"/>
    <xf numFmtId="0" fontId="1" fillId="19" borderId="48" xfId="0" applyFont="1" applyFill="1" applyBorder="1"/>
    <xf numFmtId="0" fontId="1" fillId="20" borderId="49" xfId="0" applyFont="1" applyFill="1" applyBorder="1"/>
    <xf numFmtId="0" fontId="39" fillId="21" borderId="50" xfId="0" applyFont="1" applyFill="1" applyBorder="1"/>
    <xf numFmtId="0" fontId="0" fillId="0" borderId="90" xfId="0" applyBorder="1" applyAlignment="1">
      <alignment horizontal="center" vertical="center" wrapText="1"/>
    </xf>
    <xf numFmtId="0" fontId="0" fillId="0" borderId="90" xfId="0" applyBorder="1" applyAlignment="1">
      <alignment horizontal="center" vertical="center"/>
    </xf>
    <xf numFmtId="6" fontId="0" fillId="0" borderId="90" xfId="0" applyNumberFormat="1" applyBorder="1" applyAlignment="1">
      <alignment horizontal="center" vertical="center"/>
    </xf>
    <xf numFmtId="0" fontId="0" fillId="0" borderId="90" xfId="0" applyBorder="1" applyAlignment="1">
      <alignment wrapText="1"/>
    </xf>
    <xf numFmtId="0" fontId="1" fillId="4" borderId="132" xfId="0" applyFont="1" applyFill="1" applyBorder="1" applyAlignment="1">
      <alignment horizontal="center" vertical="center" textRotation="90"/>
    </xf>
    <xf numFmtId="0" fontId="1" fillId="0" borderId="0" xfId="0" applyFont="1" applyAlignment="1">
      <alignment vertical="center" wrapText="1"/>
    </xf>
    <xf numFmtId="0" fontId="1" fillId="0" borderId="110" xfId="0" applyFont="1" applyBorder="1"/>
    <xf numFmtId="0" fontId="1" fillId="0" borderId="110" xfId="0" applyFont="1" applyBorder="1" applyAlignment="1">
      <alignment vertical="center" wrapText="1"/>
    </xf>
    <xf numFmtId="0" fontId="1" fillId="0" borderId="107" xfId="0" applyFont="1" applyBorder="1" applyAlignment="1">
      <alignment vertical="center" wrapText="1"/>
    </xf>
    <xf numFmtId="0" fontId="1" fillId="0" borderId="111" xfId="0" applyFont="1" applyBorder="1" applyAlignment="1">
      <alignment vertical="center" wrapText="1"/>
    </xf>
    <xf numFmtId="0" fontId="1" fillId="0" borderId="108" xfId="0" applyFont="1" applyBorder="1" applyAlignment="1">
      <alignment vertical="center" wrapText="1"/>
    </xf>
    <xf numFmtId="0" fontId="1" fillId="0" borderId="107" xfId="0" applyFont="1" applyBorder="1" applyAlignment="1">
      <alignment wrapText="1"/>
    </xf>
    <xf numFmtId="0" fontId="1" fillId="0" borderId="107" xfId="0" applyFont="1" applyBorder="1"/>
    <xf numFmtId="0" fontId="1" fillId="0" borderId="111" xfId="0" applyFont="1" applyBorder="1"/>
    <xf numFmtId="0" fontId="0" fillId="0" borderId="108" xfId="0" applyBorder="1"/>
    <xf numFmtId="0" fontId="0" fillId="0" borderId="109" xfId="0" applyBorder="1"/>
    <xf numFmtId="0" fontId="0" fillId="0" borderId="107" xfId="0" applyBorder="1"/>
    <xf numFmtId="0" fontId="0" fillId="0" borderId="111" xfId="0" applyBorder="1"/>
    <xf numFmtId="0" fontId="15" fillId="0" borderId="93" xfId="0" applyFont="1" applyBorder="1"/>
    <xf numFmtId="0" fontId="15" fillId="0" borderId="121" xfId="0" applyFont="1" applyBorder="1"/>
    <xf numFmtId="0" fontId="15" fillId="6" borderId="121" xfId="0" applyFont="1" applyFill="1" applyBorder="1"/>
    <xf numFmtId="0" fontId="15" fillId="0" borderId="121" xfId="0" applyFont="1" applyBorder="1" applyAlignment="1">
      <alignment wrapText="1"/>
    </xf>
    <xf numFmtId="0" fontId="15" fillId="18" borderId="93" xfId="0" applyFont="1" applyFill="1" applyBorder="1"/>
    <xf numFmtId="0" fontId="15" fillId="18" borderId="121" xfId="0" applyFont="1" applyFill="1" applyBorder="1"/>
    <xf numFmtId="0" fontId="15" fillId="18" borderId="121" xfId="0" applyFont="1" applyFill="1" applyBorder="1" applyAlignment="1">
      <alignment wrapText="1"/>
    </xf>
    <xf numFmtId="0" fontId="22" fillId="0" borderId="90" xfId="0" applyFont="1" applyBorder="1" applyAlignment="1">
      <alignment horizontal="center" vertical="center" wrapText="1"/>
    </xf>
    <xf numFmtId="0" fontId="22" fillId="0" borderId="90" xfId="0" applyFont="1" applyBorder="1" applyAlignment="1">
      <alignment wrapText="1"/>
    </xf>
    <xf numFmtId="0" fontId="2" fillId="0" borderId="41" xfId="0" applyFont="1" applyBorder="1" applyAlignment="1">
      <alignment horizontal="left" wrapText="1"/>
    </xf>
    <xf numFmtId="0" fontId="2" fillId="0" borderId="67" xfId="0" applyFont="1" applyBorder="1" applyAlignment="1">
      <alignment horizontal="left"/>
    </xf>
    <xf numFmtId="0" fontId="1" fillId="2" borderId="11" xfId="0" applyFont="1" applyFill="1" applyBorder="1" applyAlignment="1">
      <alignment horizontal="center" textRotation="90"/>
    </xf>
    <xf numFmtId="0" fontId="1" fillId="2" borderId="12" xfId="0" applyFont="1" applyFill="1" applyBorder="1" applyAlignment="1">
      <alignment horizontal="center" textRotation="90"/>
    </xf>
    <xf numFmtId="0" fontId="1" fillId="2" borderId="13" xfId="0" applyFont="1" applyFill="1" applyBorder="1" applyAlignment="1">
      <alignment horizontal="right"/>
    </xf>
    <xf numFmtId="0" fontId="11" fillId="0" borderId="33" xfId="0" applyFont="1" applyBorder="1" applyAlignment="1">
      <alignment horizontal="left" wrapText="1"/>
    </xf>
    <xf numFmtId="0" fontId="2" fillId="0" borderId="33" xfId="0" applyFont="1" applyBorder="1" applyAlignment="1">
      <alignment horizontal="left" wrapText="1"/>
    </xf>
    <xf numFmtId="0" fontId="1" fillId="2" borderId="15" xfId="0" applyFont="1" applyFill="1" applyBorder="1" applyAlignment="1">
      <alignment horizontal="center"/>
    </xf>
    <xf numFmtId="0" fontId="1" fillId="2" borderId="17" xfId="0" applyFont="1" applyFill="1" applyBorder="1" applyAlignment="1">
      <alignment horizontal="center"/>
    </xf>
    <xf numFmtId="0" fontId="1" fillId="0" borderId="0" xfId="0" applyFont="1" applyAlignment="1">
      <alignment horizontal="center" textRotation="90" wrapText="1"/>
    </xf>
    <xf numFmtId="0" fontId="4" fillId="0" borderId="34" xfId="0" applyFont="1" applyBorder="1" applyAlignment="1">
      <alignment horizontal="center"/>
    </xf>
    <xf numFmtId="0" fontId="4" fillId="0" borderId="45" xfId="0" applyFont="1" applyBorder="1" applyAlignment="1">
      <alignment horizontal="center"/>
    </xf>
    <xf numFmtId="0" fontId="4" fillId="0" borderId="32" xfId="0" applyFont="1" applyBorder="1" applyAlignment="1">
      <alignment horizontal="center"/>
    </xf>
    <xf numFmtId="0" fontId="1" fillId="0" borderId="34" xfId="0" applyFont="1" applyBorder="1" applyAlignment="1">
      <alignment horizontal="center"/>
    </xf>
    <xf numFmtId="0" fontId="1" fillId="0" borderId="45" xfId="0" applyFont="1" applyBorder="1" applyAlignment="1">
      <alignment horizontal="center"/>
    </xf>
    <xf numFmtId="0" fontId="1" fillId="0" borderId="32" xfId="0" applyFont="1" applyBorder="1" applyAlignment="1">
      <alignment horizontal="center"/>
    </xf>
    <xf numFmtId="0" fontId="1" fillId="0" borderId="1" xfId="0" applyFont="1" applyBorder="1" applyAlignment="1">
      <alignment horizontal="center"/>
    </xf>
    <xf numFmtId="0" fontId="6" fillId="0" borderId="22" xfId="0" applyFont="1" applyBorder="1" applyAlignment="1">
      <alignment horizontal="center" textRotation="90" wrapText="1"/>
    </xf>
    <xf numFmtId="0" fontId="1" fillId="0" borderId="97" xfId="0" applyFont="1" applyBorder="1" applyAlignment="1">
      <alignment horizontal="center" textRotation="90" wrapText="1"/>
    </xf>
    <xf numFmtId="0" fontId="1" fillId="0" borderId="15" xfId="0" applyFont="1" applyBorder="1" applyAlignment="1">
      <alignment horizontal="center"/>
    </xf>
    <xf numFmtId="0" fontId="1" fillId="0" borderId="16" xfId="0" applyFont="1" applyBorder="1" applyAlignment="1">
      <alignment horizontal="center"/>
    </xf>
    <xf numFmtId="0" fontId="1" fillId="2" borderId="22" xfId="0" applyFont="1" applyFill="1" applyBorder="1" applyAlignment="1">
      <alignment horizontal="center" vertical="center" textRotation="90" wrapText="1"/>
    </xf>
    <xf numFmtId="0" fontId="1" fillId="2" borderId="24" xfId="0" applyFont="1" applyFill="1" applyBorder="1" applyAlignment="1">
      <alignment horizontal="center" vertical="center" textRotation="90" wrapText="1"/>
    </xf>
    <xf numFmtId="0" fontId="11" fillId="0" borderId="34" xfId="0" applyFont="1" applyBorder="1" applyAlignment="1">
      <alignment horizontal="left" wrapText="1"/>
    </xf>
    <xf numFmtId="0" fontId="11" fillId="0" borderId="23" xfId="0" applyFont="1" applyBorder="1" applyAlignment="1">
      <alignment horizontal="left" wrapText="1"/>
    </xf>
    <xf numFmtId="0" fontId="1" fillId="0" borderId="17" xfId="0" applyFont="1" applyBorder="1" applyAlignment="1">
      <alignment horizontal="center"/>
    </xf>
    <xf numFmtId="0" fontId="1" fillId="0" borderId="13" xfId="0" applyFont="1" applyBorder="1" applyAlignment="1">
      <alignment horizontal="center"/>
    </xf>
    <xf numFmtId="0" fontId="1" fillId="3" borderId="32" xfId="0" applyFont="1" applyFill="1" applyBorder="1" applyAlignment="1">
      <alignment horizontal="center"/>
    </xf>
    <xf numFmtId="0" fontId="1" fillId="3" borderId="36" xfId="0" applyFont="1" applyFill="1" applyBorder="1" applyAlignment="1">
      <alignment horizontal="center"/>
    </xf>
    <xf numFmtId="0" fontId="6" fillId="0" borderId="32" xfId="0" applyFont="1" applyBorder="1" applyAlignment="1">
      <alignment horizontal="center" vertical="center" wrapText="1"/>
    </xf>
    <xf numFmtId="0" fontId="6" fillId="0" borderId="36"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1" fillId="0" borderId="36" xfId="0" applyFont="1" applyBorder="1" applyAlignment="1">
      <alignment horizontal="center"/>
    </xf>
    <xf numFmtId="0" fontId="1" fillId="0" borderId="39" xfId="0" applyFont="1" applyBorder="1" applyAlignment="1">
      <alignment horizontal="center"/>
    </xf>
    <xf numFmtId="0" fontId="1" fillId="0" borderId="41" xfId="0" applyFont="1" applyBorder="1" applyAlignment="1">
      <alignment horizontal="center"/>
    </xf>
    <xf numFmtId="0" fontId="1" fillId="0" borderId="43" xfId="0" applyFont="1" applyBorder="1" applyAlignment="1">
      <alignment horizontal="center"/>
    </xf>
    <xf numFmtId="0" fontId="12" fillId="10" borderId="82" xfId="0" applyFont="1" applyFill="1" applyBorder="1" applyAlignment="1">
      <alignment horizontal="center" vertical="center" wrapText="1"/>
    </xf>
    <xf numFmtId="0" fontId="12" fillId="10" borderId="85" xfId="0" applyFont="1" applyFill="1" applyBorder="1" applyAlignment="1">
      <alignment horizontal="center" vertical="center" wrapText="1"/>
    </xf>
    <xf numFmtId="0" fontId="12" fillId="10" borderId="80" xfId="0" applyFont="1" applyFill="1" applyBorder="1" applyAlignment="1">
      <alignment horizontal="center" vertical="center" wrapText="1"/>
    </xf>
    <xf numFmtId="0" fontId="12" fillId="10" borderId="83" xfId="0" applyFont="1" applyFill="1" applyBorder="1" applyAlignment="1">
      <alignment horizontal="center" vertical="center" wrapText="1"/>
    </xf>
    <xf numFmtId="0" fontId="12" fillId="10" borderId="81" xfId="0" applyFont="1" applyFill="1" applyBorder="1" applyAlignment="1">
      <alignment horizontal="left" vertical="center" wrapText="1"/>
    </xf>
    <xf numFmtId="0" fontId="12" fillId="10" borderId="84" xfId="0" applyFont="1" applyFill="1" applyBorder="1" applyAlignment="1">
      <alignment horizontal="left" vertical="center" wrapText="1"/>
    </xf>
    <xf numFmtId="0" fontId="12" fillId="10" borderId="81" xfId="0" applyFont="1" applyFill="1" applyBorder="1" applyAlignment="1">
      <alignment horizontal="center" vertical="center" wrapText="1"/>
    </xf>
    <xf numFmtId="0" fontId="12" fillId="10" borderId="84" xfId="0" applyFont="1" applyFill="1" applyBorder="1" applyAlignment="1">
      <alignment horizontal="center" vertical="center" wrapText="1"/>
    </xf>
    <xf numFmtId="0" fontId="1" fillId="13" borderId="11" xfId="0" applyFont="1" applyFill="1" applyBorder="1" applyAlignment="1">
      <alignment horizontal="left" vertical="center" wrapText="1"/>
    </xf>
    <xf numFmtId="0" fontId="1" fillId="13" borderId="19" xfId="0" applyFont="1" applyFill="1" applyBorder="1" applyAlignment="1">
      <alignment horizontal="left" vertical="center" wrapText="1"/>
    </xf>
    <xf numFmtId="0" fontId="1" fillId="13" borderId="55" xfId="0" applyFont="1" applyFill="1" applyBorder="1" applyAlignment="1">
      <alignment horizontal="left" vertical="center" wrapText="1"/>
    </xf>
    <xf numFmtId="0" fontId="1" fillId="13" borderId="12" xfId="0" quotePrefix="1" applyFont="1" applyFill="1" applyBorder="1" applyAlignment="1">
      <alignment horizontal="left" vertical="center" wrapText="1"/>
    </xf>
    <xf numFmtId="0" fontId="1" fillId="13" borderId="20" xfId="0" quotePrefix="1" applyFont="1" applyFill="1" applyBorder="1" applyAlignment="1">
      <alignment horizontal="left" vertical="center" wrapText="1"/>
    </xf>
    <xf numFmtId="0" fontId="1" fillId="13" borderId="56" xfId="0" quotePrefix="1" applyFont="1" applyFill="1" applyBorder="1" applyAlignment="1">
      <alignment horizontal="left" vertical="center" wrapText="1"/>
    </xf>
    <xf numFmtId="0" fontId="1" fillId="13" borderId="74" xfId="0" quotePrefix="1" applyFont="1" applyFill="1" applyBorder="1" applyAlignment="1">
      <alignment horizontal="left" vertical="top" wrapText="1"/>
    </xf>
    <xf numFmtId="0" fontId="1" fillId="13" borderId="71" xfId="0" quotePrefix="1" applyFont="1" applyFill="1" applyBorder="1" applyAlignment="1">
      <alignment horizontal="left" vertical="top" wrapText="1"/>
    </xf>
    <xf numFmtId="0" fontId="1" fillId="13" borderId="72" xfId="0" quotePrefix="1" applyFont="1" applyFill="1" applyBorder="1" applyAlignment="1">
      <alignment horizontal="left" vertical="top" wrapText="1"/>
    </xf>
    <xf numFmtId="0" fontId="1" fillId="13" borderId="94" xfId="0" quotePrefix="1" applyFont="1" applyFill="1" applyBorder="1" applyAlignment="1">
      <alignment horizontal="center" vertical="center" wrapText="1"/>
    </xf>
    <xf numFmtId="0" fontId="1" fillId="13" borderId="27" xfId="0" quotePrefix="1" applyFont="1" applyFill="1" applyBorder="1" applyAlignment="1">
      <alignment horizontal="center" vertical="center" wrapText="1"/>
    </xf>
    <xf numFmtId="0" fontId="1" fillId="13" borderId="95" xfId="0" quotePrefix="1" applyFont="1" applyFill="1" applyBorder="1" applyAlignment="1">
      <alignment horizontal="center" vertical="center" wrapText="1"/>
    </xf>
    <xf numFmtId="0" fontId="1" fillId="0" borderId="17" xfId="0" applyFont="1" applyBorder="1" applyAlignment="1">
      <alignment horizontal="left" vertical="center" wrapText="1"/>
    </xf>
    <xf numFmtId="0" fontId="1" fillId="0" borderId="32" xfId="0" applyFont="1" applyBorder="1" applyAlignment="1">
      <alignment horizontal="left" vertical="center" wrapText="1"/>
    </xf>
    <xf numFmtId="0" fontId="1" fillId="0" borderId="39" xfId="0" applyFont="1" applyBorder="1" applyAlignment="1">
      <alignment horizontal="left" vertical="center" wrapText="1"/>
    </xf>
    <xf numFmtId="0" fontId="1" fillId="0" borderId="54" xfId="0" quotePrefix="1" applyFont="1" applyBorder="1" applyAlignment="1">
      <alignment horizontal="center" vertical="center" wrapText="1"/>
    </xf>
    <xf numFmtId="0" fontId="1" fillId="0" borderId="33" xfId="0" quotePrefix="1" applyFont="1" applyBorder="1" applyAlignment="1">
      <alignment horizontal="center" vertical="center" wrapText="1"/>
    </xf>
    <xf numFmtId="0" fontId="1" fillId="0" borderId="40" xfId="0" quotePrefix="1" applyFont="1" applyBorder="1" applyAlignment="1">
      <alignment horizontal="center" vertical="center" wrapText="1"/>
    </xf>
    <xf numFmtId="0" fontId="1" fillId="0" borderId="54" xfId="0" quotePrefix="1" applyFont="1" applyBorder="1" applyAlignment="1">
      <alignment horizontal="left" vertical="top" wrapText="1"/>
    </xf>
    <xf numFmtId="0" fontId="1" fillId="0" borderId="33" xfId="0" quotePrefix="1" applyFont="1" applyBorder="1" applyAlignment="1">
      <alignment horizontal="left" vertical="top" wrapText="1"/>
    </xf>
    <xf numFmtId="0" fontId="1" fillId="0" borderId="40" xfId="0" quotePrefix="1" applyFont="1" applyBorder="1" applyAlignment="1">
      <alignment horizontal="left" vertical="top" wrapText="1"/>
    </xf>
    <xf numFmtId="0" fontId="1" fillId="13" borderId="17" xfId="0" applyFont="1" applyFill="1" applyBorder="1" applyAlignment="1">
      <alignment horizontal="left" vertical="center" wrapText="1"/>
    </xf>
    <xf numFmtId="0" fontId="1" fillId="13" borderId="32" xfId="0" applyFont="1" applyFill="1" applyBorder="1" applyAlignment="1">
      <alignment horizontal="left" vertical="center" wrapText="1"/>
    </xf>
    <xf numFmtId="0" fontId="1" fillId="13" borderId="39" xfId="0" applyFont="1" applyFill="1" applyBorder="1" applyAlignment="1">
      <alignment horizontal="left" vertical="center" wrapText="1"/>
    </xf>
    <xf numFmtId="0" fontId="1" fillId="13" borderId="54" xfId="0" quotePrefix="1" applyFont="1" applyFill="1" applyBorder="1" applyAlignment="1">
      <alignment horizontal="center" vertical="center" wrapText="1"/>
    </xf>
    <xf numFmtId="0" fontId="1" fillId="13" borderId="33" xfId="0" quotePrefix="1" applyFont="1" applyFill="1" applyBorder="1" applyAlignment="1">
      <alignment horizontal="center" vertical="center" wrapText="1"/>
    </xf>
    <xf numFmtId="0" fontId="1" fillId="13" borderId="40" xfId="0" quotePrefix="1" applyFont="1" applyFill="1" applyBorder="1" applyAlignment="1">
      <alignment horizontal="center" vertical="center" wrapText="1"/>
    </xf>
    <xf numFmtId="0" fontId="1" fillId="13" borderId="54" xfId="0" quotePrefix="1" applyFont="1" applyFill="1" applyBorder="1" applyAlignment="1">
      <alignment horizontal="left" vertical="top" wrapText="1"/>
    </xf>
    <xf numFmtId="0" fontId="1" fillId="13" borderId="33" xfId="0" quotePrefix="1" applyFont="1" applyFill="1" applyBorder="1" applyAlignment="1">
      <alignment horizontal="left" vertical="top" wrapText="1"/>
    </xf>
    <xf numFmtId="0" fontId="1" fillId="13" borderId="40" xfId="0" quotePrefix="1" applyFont="1" applyFill="1" applyBorder="1" applyAlignment="1">
      <alignment horizontal="left" vertical="top" wrapText="1"/>
    </xf>
    <xf numFmtId="0" fontId="1" fillId="12" borderId="74" xfId="0" applyFont="1" applyFill="1" applyBorder="1" applyAlignment="1">
      <alignment horizontal="left" vertical="center" wrapText="1"/>
    </xf>
    <xf numFmtId="0" fontId="1" fillId="12" borderId="71" xfId="0" applyFont="1" applyFill="1" applyBorder="1" applyAlignment="1">
      <alignment horizontal="left" vertical="center" wrapText="1"/>
    </xf>
    <xf numFmtId="0" fontId="1" fillId="12" borderId="30" xfId="0" applyFont="1" applyFill="1" applyBorder="1" applyAlignment="1">
      <alignment horizontal="left" vertical="center" wrapText="1"/>
    </xf>
    <xf numFmtId="0" fontId="1" fillId="12" borderId="12" xfId="0" quotePrefix="1" applyFont="1" applyFill="1" applyBorder="1" applyAlignment="1">
      <alignment horizontal="center" vertical="center" wrapText="1"/>
    </xf>
    <xf numFmtId="0" fontId="1" fillId="12" borderId="20" xfId="0" quotePrefix="1" applyFont="1" applyFill="1" applyBorder="1" applyAlignment="1">
      <alignment horizontal="center" vertical="center" wrapText="1"/>
    </xf>
    <xf numFmtId="0" fontId="1" fillId="12" borderId="26" xfId="0" quotePrefix="1" applyFont="1" applyFill="1" applyBorder="1" applyAlignment="1">
      <alignment horizontal="center" vertical="center" wrapText="1"/>
    </xf>
    <xf numFmtId="0" fontId="1" fillId="12" borderId="12" xfId="0" quotePrefix="1" applyFont="1" applyFill="1" applyBorder="1" applyAlignment="1">
      <alignment horizontal="left" vertical="top" wrapText="1"/>
    </xf>
    <xf numFmtId="0" fontId="1" fillId="12" borderId="20" xfId="0" quotePrefix="1" applyFont="1" applyFill="1" applyBorder="1" applyAlignment="1">
      <alignment horizontal="left" vertical="top" wrapText="1"/>
    </xf>
    <xf numFmtId="0" fontId="1" fillId="12" borderId="26" xfId="0" quotePrefix="1" applyFont="1" applyFill="1" applyBorder="1" applyAlignment="1">
      <alignment horizontal="left" vertical="top" wrapText="1"/>
    </xf>
    <xf numFmtId="0" fontId="1" fillId="12" borderId="56" xfId="0" quotePrefix="1" applyFont="1" applyFill="1" applyBorder="1" applyAlignment="1">
      <alignment horizontal="left" vertical="top" wrapText="1"/>
    </xf>
    <xf numFmtId="0" fontId="1" fillId="12" borderId="33" xfId="0" quotePrefix="1" applyFont="1" applyFill="1" applyBorder="1" applyAlignment="1">
      <alignment horizontal="center" vertical="center" wrapText="1"/>
    </xf>
    <xf numFmtId="0" fontId="1" fillId="13" borderId="74" xfId="0" applyFont="1" applyFill="1" applyBorder="1" applyAlignment="1">
      <alignment horizontal="left" vertical="center" wrapText="1"/>
    </xf>
    <xf numFmtId="0" fontId="1" fillId="13" borderId="71" xfId="0" applyFont="1" applyFill="1" applyBorder="1" applyAlignment="1">
      <alignment horizontal="left" vertical="center" wrapText="1"/>
    </xf>
    <xf numFmtId="0" fontId="1" fillId="13" borderId="30" xfId="0" applyFont="1" applyFill="1" applyBorder="1" applyAlignment="1">
      <alignment horizontal="left" vertical="center" wrapText="1"/>
    </xf>
    <xf numFmtId="0" fontId="1" fillId="13" borderId="12" xfId="0" quotePrefix="1" applyFont="1" applyFill="1" applyBorder="1" applyAlignment="1">
      <alignment horizontal="center" vertical="center" wrapText="1"/>
    </xf>
    <xf numFmtId="0" fontId="1" fillId="13" borderId="20" xfId="0" quotePrefix="1" applyFont="1" applyFill="1" applyBorder="1" applyAlignment="1">
      <alignment horizontal="center" vertical="center" wrapText="1"/>
    </xf>
    <xf numFmtId="0" fontId="1" fillId="13" borderId="26" xfId="0" quotePrefix="1" applyFont="1" applyFill="1" applyBorder="1" applyAlignment="1">
      <alignment horizontal="center" vertical="center" wrapText="1"/>
    </xf>
    <xf numFmtId="0" fontId="1" fillId="13" borderId="12" xfId="0" quotePrefix="1" applyFont="1" applyFill="1" applyBorder="1" applyAlignment="1">
      <alignment horizontal="left" vertical="top" wrapText="1"/>
    </xf>
    <xf numFmtId="0" fontId="1" fillId="13" borderId="20" xfId="0" quotePrefix="1" applyFont="1" applyFill="1" applyBorder="1" applyAlignment="1">
      <alignment horizontal="left" vertical="top" wrapText="1"/>
    </xf>
    <xf numFmtId="0" fontId="1" fillId="13" borderId="26" xfId="0" quotePrefix="1" applyFont="1" applyFill="1" applyBorder="1" applyAlignment="1">
      <alignment horizontal="left" vertical="top" wrapText="1"/>
    </xf>
    <xf numFmtId="0" fontId="1" fillId="8" borderId="11" xfId="0" applyFont="1" applyFill="1" applyBorder="1" applyAlignment="1">
      <alignment horizontal="left" vertical="center" wrapText="1"/>
    </xf>
    <xf numFmtId="0" fontId="1" fillId="8" borderId="19" xfId="0" applyFont="1" applyFill="1" applyBorder="1" applyAlignment="1">
      <alignment horizontal="left" vertical="center" wrapText="1"/>
    </xf>
    <xf numFmtId="0" fontId="1" fillId="8" borderId="55" xfId="0" applyFont="1" applyFill="1" applyBorder="1" applyAlignment="1">
      <alignment horizontal="left" vertical="center" wrapText="1"/>
    </xf>
    <xf numFmtId="0" fontId="1" fillId="8" borderId="12" xfId="0" quotePrefix="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6" xfId="0" quotePrefix="1" applyFont="1" applyFill="1" applyBorder="1" applyAlignment="1">
      <alignment horizontal="center" vertical="center" wrapText="1"/>
    </xf>
    <xf numFmtId="0" fontId="1" fillId="8" borderId="12" xfId="0" quotePrefix="1" applyFont="1" applyFill="1" applyBorder="1" applyAlignment="1">
      <alignment horizontal="left" vertical="top" wrapText="1"/>
    </xf>
    <xf numFmtId="0" fontId="1" fillId="8" borderId="20" xfId="0" quotePrefix="1" applyFont="1" applyFill="1" applyBorder="1" applyAlignment="1">
      <alignment horizontal="left" vertical="top" wrapText="1"/>
    </xf>
    <xf numFmtId="0" fontId="1" fillId="8" borderId="26" xfId="0" quotePrefix="1" applyFont="1" applyFill="1" applyBorder="1" applyAlignment="1">
      <alignment horizontal="left" vertical="top" wrapText="1"/>
    </xf>
    <xf numFmtId="0" fontId="1" fillId="8" borderId="54" xfId="0" quotePrefix="1" applyFont="1" applyFill="1" applyBorder="1" applyAlignment="1">
      <alignment horizontal="center" vertical="center" wrapText="1"/>
    </xf>
    <xf numFmtId="0" fontId="1" fillId="8" borderId="33" xfId="0" quotePrefix="1" applyFont="1" applyFill="1" applyBorder="1" applyAlignment="1">
      <alignment horizontal="center" vertical="center" wrapText="1"/>
    </xf>
    <xf numFmtId="0" fontId="1" fillId="8" borderId="23" xfId="0" quotePrefix="1" applyFont="1" applyFill="1" applyBorder="1" applyAlignment="1">
      <alignment horizontal="center" vertical="center" wrapText="1"/>
    </xf>
    <xf numFmtId="0" fontId="1" fillId="8" borderId="56" xfId="0" quotePrefix="1" applyFont="1" applyFill="1" applyBorder="1" applyAlignment="1">
      <alignment horizontal="center" vertical="center" wrapText="1"/>
    </xf>
    <xf numFmtId="0" fontId="1" fillId="8" borderId="23" xfId="0" quotePrefix="1" applyFont="1" applyFill="1" applyBorder="1" applyAlignment="1">
      <alignment horizontal="left" vertical="top" wrapText="1"/>
    </xf>
    <xf numFmtId="0" fontId="1" fillId="8" borderId="56" xfId="0" quotePrefix="1" applyFont="1" applyFill="1" applyBorder="1" applyAlignment="1">
      <alignment horizontal="left" vertical="top" wrapText="1"/>
    </xf>
    <xf numFmtId="0" fontId="1" fillId="12" borderId="15" xfId="0" applyFont="1" applyFill="1" applyBorder="1" applyAlignment="1">
      <alignment horizontal="left" vertical="center" wrapText="1"/>
    </xf>
    <xf numFmtId="0" fontId="1" fillId="12" borderId="45" xfId="0" applyFont="1" applyFill="1" applyBorder="1" applyAlignment="1">
      <alignment horizontal="left" vertical="center" wrapText="1"/>
    </xf>
    <xf numFmtId="0" fontId="1" fillId="12" borderId="32" xfId="0" applyFont="1" applyFill="1" applyBorder="1" applyAlignment="1">
      <alignment horizontal="left" vertical="center" wrapText="1"/>
    </xf>
    <xf numFmtId="0" fontId="1" fillId="12" borderId="39" xfId="0" applyFont="1" applyFill="1" applyBorder="1" applyAlignment="1">
      <alignment horizontal="left" vertical="center" wrapText="1"/>
    </xf>
    <xf numFmtId="0" fontId="1" fillId="0" borderId="26" xfId="0" quotePrefix="1" applyFont="1" applyBorder="1" applyAlignment="1">
      <alignment horizontal="center" vertical="center" wrapText="1"/>
    </xf>
    <xf numFmtId="0" fontId="1" fillId="0" borderId="26" xfId="0" quotePrefix="1" applyFont="1" applyBorder="1" applyAlignment="1">
      <alignment horizontal="left" vertical="top" wrapText="1"/>
    </xf>
    <xf numFmtId="0" fontId="1" fillId="12" borderId="11" xfId="0" applyFont="1" applyFill="1" applyBorder="1" applyAlignment="1">
      <alignment horizontal="left" vertical="center" wrapText="1"/>
    </xf>
    <xf numFmtId="0" fontId="1" fillId="12" borderId="55" xfId="0" applyFont="1" applyFill="1" applyBorder="1" applyAlignment="1">
      <alignment horizontal="left" vertical="center" wrapText="1"/>
    </xf>
    <xf numFmtId="0" fontId="1" fillId="12" borderId="56" xfId="0" quotePrefix="1" applyFont="1" applyFill="1" applyBorder="1" applyAlignment="1">
      <alignment horizontal="center" vertical="center" wrapText="1"/>
    </xf>
    <xf numFmtId="0" fontId="1" fillId="12" borderId="54" xfId="0" quotePrefix="1" applyFont="1" applyFill="1" applyBorder="1" applyAlignment="1">
      <alignment horizontal="center" vertical="center" wrapText="1"/>
    </xf>
    <xf numFmtId="0" fontId="1" fillId="13" borderId="72" xfId="0" applyFont="1" applyFill="1" applyBorder="1" applyAlignment="1">
      <alignment horizontal="left" vertical="center" wrapText="1"/>
    </xf>
    <xf numFmtId="0" fontId="1" fillId="8" borderId="12" xfId="0" quotePrefix="1" applyFont="1" applyFill="1" applyBorder="1" applyAlignment="1">
      <alignment horizontal="left" vertical="center" wrapText="1"/>
    </xf>
    <xf numFmtId="0" fontId="1" fillId="8" borderId="20" xfId="0" quotePrefix="1" applyFont="1" applyFill="1" applyBorder="1" applyAlignment="1">
      <alignment horizontal="left" vertical="center" wrapText="1"/>
    </xf>
    <xf numFmtId="0" fontId="1" fillId="8" borderId="56" xfId="0" quotePrefix="1" applyFont="1" applyFill="1" applyBorder="1" applyAlignment="1">
      <alignment horizontal="left" vertical="center" wrapText="1"/>
    </xf>
    <xf numFmtId="0" fontId="1" fillId="8" borderId="40" xfId="0" quotePrefix="1" applyFont="1" applyFill="1" applyBorder="1" applyAlignment="1">
      <alignment horizontal="center" vertical="center" wrapText="1"/>
    </xf>
    <xf numFmtId="0" fontId="1" fillId="12" borderId="20" xfId="0" quotePrefix="1" applyFont="1" applyFill="1" applyBorder="1" applyAlignment="1">
      <alignment horizontal="left" vertical="center" wrapText="1"/>
    </xf>
    <xf numFmtId="0" fontId="1" fillId="12" borderId="71" xfId="0" quotePrefix="1" applyFont="1" applyFill="1" applyBorder="1" applyAlignment="1">
      <alignment horizontal="left" vertical="top" wrapText="1"/>
    </xf>
    <xf numFmtId="0" fontId="1" fillId="12" borderId="94" xfId="0" applyFont="1" applyFill="1" applyBorder="1" applyAlignment="1">
      <alignment horizontal="left" vertical="center" wrapText="1"/>
    </xf>
    <xf numFmtId="0" fontId="1" fillId="12" borderId="27" xfId="0" applyFont="1" applyFill="1" applyBorder="1" applyAlignment="1">
      <alignment horizontal="left" vertical="center" wrapText="1"/>
    </xf>
    <xf numFmtId="0" fontId="1" fillId="12" borderId="20" xfId="0" applyFont="1" applyFill="1" applyBorder="1" applyAlignment="1">
      <alignment horizontal="left" vertical="center" wrapText="1"/>
    </xf>
    <xf numFmtId="0" fontId="1" fillId="12" borderId="56" xfId="0" applyFont="1" applyFill="1" applyBorder="1" applyAlignment="1">
      <alignment horizontal="left" vertical="center" wrapText="1"/>
    </xf>
    <xf numFmtId="0" fontId="1" fillId="0" borderId="0" xfId="0" applyFont="1" applyAlignment="1">
      <alignment horizontal="left"/>
    </xf>
    <xf numFmtId="0" fontId="1" fillId="13" borderId="56" xfId="0" quotePrefix="1" applyFont="1" applyFill="1" applyBorder="1" applyAlignment="1">
      <alignment horizontal="center" vertical="center" wrapText="1"/>
    </xf>
    <xf numFmtId="0" fontId="1" fillId="13" borderId="56" xfId="0" quotePrefix="1" applyFont="1" applyFill="1" applyBorder="1" applyAlignment="1">
      <alignment horizontal="left" vertical="top" wrapText="1"/>
    </xf>
    <xf numFmtId="0" fontId="1" fillId="12" borderId="26" xfId="0" quotePrefix="1" applyFont="1" applyFill="1" applyBorder="1" applyAlignment="1">
      <alignment horizontal="left" vertical="center" wrapText="1"/>
    </xf>
    <xf numFmtId="0" fontId="1" fillId="12" borderId="33" xfId="0" quotePrefix="1" applyFont="1" applyFill="1" applyBorder="1" applyAlignment="1">
      <alignment horizontal="left" vertical="center" wrapText="1"/>
    </xf>
    <xf numFmtId="0" fontId="1" fillId="12" borderId="33" xfId="0" quotePrefix="1" applyFont="1" applyFill="1" applyBorder="1" applyAlignment="1">
      <alignment horizontal="left" vertical="top" wrapText="1"/>
    </xf>
    <xf numFmtId="0" fontId="1" fillId="4" borderId="2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33" xfId="0" applyFont="1" applyFill="1" applyBorder="1" applyAlignment="1">
      <alignment horizontal="center"/>
    </xf>
    <xf numFmtId="0" fontId="1" fillId="4" borderId="47" xfId="0" applyFont="1" applyFill="1" applyBorder="1" applyAlignment="1">
      <alignment horizontal="center"/>
    </xf>
    <xf numFmtId="0" fontId="1" fillId="4" borderId="40"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3" borderId="56" xfId="0" applyFont="1" applyFill="1" applyBorder="1" applyAlignment="1">
      <alignment horizontal="center" vertical="center" wrapText="1"/>
    </xf>
    <xf numFmtId="0" fontId="1" fillId="13" borderId="12" xfId="0" applyFont="1" applyFill="1" applyBorder="1" applyAlignment="1">
      <alignment horizontal="left" vertical="top" wrapText="1"/>
    </xf>
    <xf numFmtId="0" fontId="1" fillId="13" borderId="56" xfId="0" applyFont="1" applyFill="1" applyBorder="1" applyAlignment="1">
      <alignment horizontal="left" vertical="top" wrapText="1"/>
    </xf>
    <xf numFmtId="164" fontId="1" fillId="0" borderId="0" xfId="0" applyNumberFormat="1" applyFont="1" applyAlignment="1">
      <alignment horizontal="left"/>
    </xf>
    <xf numFmtId="0" fontId="1" fillId="4" borderId="56" xfId="0" applyFont="1" applyFill="1" applyBorder="1" applyAlignment="1">
      <alignment horizontal="center" vertical="center" wrapText="1"/>
    </xf>
    <xf numFmtId="0" fontId="1" fillId="0" borderId="11" xfId="0" applyFont="1" applyBorder="1" applyAlignment="1">
      <alignment horizontal="left" vertical="center" wrapText="1"/>
    </xf>
    <xf numFmtId="0" fontId="1" fillId="0" borderId="55" xfId="0" applyFont="1" applyBorder="1" applyAlignment="1">
      <alignment horizontal="left" vertical="center" wrapText="1"/>
    </xf>
    <xf numFmtId="0" fontId="1" fillId="0" borderId="12" xfId="0" quotePrefix="1" applyFont="1" applyBorder="1" applyAlignment="1">
      <alignment horizontal="center" vertical="center" wrapText="1"/>
    </xf>
    <xf numFmtId="0" fontId="1" fillId="0" borderId="56" xfId="0" quotePrefix="1" applyFont="1" applyBorder="1" applyAlignment="1">
      <alignment horizontal="center" vertical="center" wrapText="1"/>
    </xf>
    <xf numFmtId="0" fontId="1" fillId="0" borderId="12" xfId="0" applyFont="1" applyBorder="1" applyAlignment="1">
      <alignment horizontal="left" vertical="top" wrapText="1"/>
    </xf>
    <xf numFmtId="0" fontId="1" fillId="0" borderId="56" xfId="0" applyFont="1" applyBorder="1" applyAlignment="1">
      <alignment horizontal="left" vertical="top" wrapText="1"/>
    </xf>
    <xf numFmtId="0" fontId="1" fillId="0" borderId="19" xfId="0" applyFont="1" applyBorder="1" applyAlignment="1">
      <alignment horizontal="left" vertical="center" wrapText="1"/>
    </xf>
    <xf numFmtId="0" fontId="1" fillId="0" borderId="20" xfId="0" quotePrefix="1" applyFont="1" applyBorder="1" applyAlignment="1">
      <alignment horizontal="center" vertical="center" wrapText="1"/>
    </xf>
    <xf numFmtId="0" fontId="1" fillId="0" borderId="26" xfId="0" applyFont="1" applyBorder="1" applyAlignment="1">
      <alignment horizontal="left" vertical="top" wrapText="1"/>
    </xf>
    <xf numFmtId="0" fontId="1" fillId="0" borderId="0" xfId="0" applyFont="1" applyAlignment="1">
      <alignment horizontal="center"/>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20" xfId="0" applyFont="1" applyBorder="1" applyAlignment="1">
      <alignment horizontal="left" vertical="top" wrapText="1"/>
    </xf>
    <xf numFmtId="0" fontId="1" fillId="0" borderId="12" xfId="0" quotePrefix="1" applyFont="1" applyBorder="1" applyAlignment="1">
      <alignment horizontal="left" vertical="top" wrapText="1"/>
    </xf>
    <xf numFmtId="0" fontId="1" fillId="0" borderId="20" xfId="0" quotePrefix="1" applyFont="1" applyBorder="1" applyAlignment="1">
      <alignment horizontal="left" vertical="top" wrapText="1"/>
    </xf>
    <xf numFmtId="0" fontId="1" fillId="0" borderId="56" xfId="0" quotePrefix="1" applyFont="1" applyBorder="1" applyAlignment="1">
      <alignment horizontal="left" vertical="top" wrapText="1"/>
    </xf>
    <xf numFmtId="0" fontId="1" fillId="0" borderId="23" xfId="0" quotePrefix="1" applyFont="1" applyBorder="1" applyAlignment="1">
      <alignment horizontal="center" vertical="center" wrapText="1"/>
    </xf>
    <xf numFmtId="0" fontId="1" fillId="0" borderId="23" xfId="0" quotePrefix="1" applyFont="1" applyBorder="1" applyAlignment="1">
      <alignment horizontal="left" vertical="top" wrapText="1"/>
    </xf>
    <xf numFmtId="0" fontId="1" fillId="0" borderId="105" xfId="0" applyFont="1" applyBorder="1" applyAlignment="1">
      <alignment horizontal="center" vertical="center" wrapText="1"/>
    </xf>
    <xf numFmtId="0" fontId="1" fillId="0" borderId="106" xfId="0" applyFont="1" applyBorder="1" applyAlignment="1">
      <alignment horizontal="center" vertical="center" wrapText="1"/>
    </xf>
    <xf numFmtId="0" fontId="1" fillId="0" borderId="0" xfId="0" applyFont="1" applyAlignment="1">
      <alignment horizontal="center" vertical="center" wrapText="1"/>
    </xf>
    <xf numFmtId="0" fontId="1" fillId="0" borderId="107" xfId="0" applyFont="1" applyBorder="1" applyAlignment="1">
      <alignment horizontal="center" vertical="center" wrapText="1"/>
    </xf>
    <xf numFmtId="0" fontId="1" fillId="4" borderId="129" xfId="0" applyFont="1" applyFill="1" applyBorder="1" applyAlignment="1">
      <alignment horizontal="center"/>
    </xf>
    <xf numFmtId="0" fontId="1" fillId="4" borderId="130" xfId="0" applyFont="1" applyFill="1" applyBorder="1" applyAlignment="1">
      <alignment horizontal="center"/>
    </xf>
    <xf numFmtId="0" fontId="1" fillId="4" borderId="127" xfId="0" applyFont="1" applyFill="1" applyBorder="1" applyAlignment="1">
      <alignment horizontal="center" vertical="center" wrapText="1"/>
    </xf>
    <xf numFmtId="0" fontId="1" fillId="4" borderId="131" xfId="0" applyFont="1" applyFill="1" applyBorder="1" applyAlignment="1">
      <alignment horizontal="center" vertical="center" wrapText="1"/>
    </xf>
    <xf numFmtId="0" fontId="1" fillId="4" borderId="128" xfId="0" applyFont="1" applyFill="1" applyBorder="1" applyAlignment="1">
      <alignment horizontal="center" vertical="center" wrapText="1"/>
    </xf>
    <xf numFmtId="0" fontId="14" fillId="0" borderId="104" xfId="0" applyFont="1" applyBorder="1" applyAlignment="1">
      <alignment horizontal="center" vertical="center" wrapText="1"/>
    </xf>
    <xf numFmtId="0" fontId="14" fillId="0" borderId="106" xfId="0" applyFont="1" applyBorder="1" applyAlignment="1">
      <alignment horizontal="center" vertical="center" wrapText="1"/>
    </xf>
    <xf numFmtId="0" fontId="1" fillId="0" borderId="108" xfId="0" applyFont="1" applyBorder="1" applyAlignment="1">
      <alignment horizontal="center" vertical="center"/>
    </xf>
    <xf numFmtId="0" fontId="1" fillId="0" borderId="107" xfId="0" applyFont="1" applyBorder="1" applyAlignment="1">
      <alignment horizontal="center" vertical="center"/>
    </xf>
    <xf numFmtId="0" fontId="14" fillId="0" borderId="108" xfId="0" applyFont="1" applyBorder="1" applyAlignment="1">
      <alignment horizontal="center" vertical="center" wrapText="1"/>
    </xf>
    <xf numFmtId="0" fontId="14" fillId="0" borderId="107" xfId="0" applyFont="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33" xfId="0" applyFont="1" applyBorder="1" applyAlignment="1">
      <alignment horizontal="center" vertical="center" wrapText="1"/>
    </xf>
    <xf numFmtId="0" fontId="1" fillId="0" borderId="20" xfId="0" applyFont="1" applyBorder="1" applyAlignment="1">
      <alignment horizontal="center"/>
    </xf>
    <xf numFmtId="0" fontId="1" fillId="0" borderId="62" xfId="0" applyFont="1" applyBorder="1" applyAlignment="1">
      <alignment horizontal="center" wrapText="1"/>
    </xf>
    <xf numFmtId="0" fontId="1" fillId="0" borderId="58" xfId="0" applyFont="1" applyBorder="1" applyAlignment="1">
      <alignment horizontal="center" wrapText="1"/>
    </xf>
    <xf numFmtId="0" fontId="1" fillId="0" borderId="59"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4" xfId="0" applyFont="1" applyBorder="1" applyAlignment="1">
      <alignment horizontal="center"/>
    </xf>
    <xf numFmtId="0" fontId="1" fillId="0" borderId="65" xfId="0" applyFont="1" applyBorder="1" applyAlignment="1">
      <alignment horizontal="center"/>
    </xf>
    <xf numFmtId="0" fontId="1" fillId="0" borderId="66" xfId="0" applyFont="1" applyBorder="1" applyAlignment="1">
      <alignment horizontal="center"/>
    </xf>
    <xf numFmtId="0" fontId="1" fillId="0" borderId="67"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56" xfId="0" applyFont="1" applyBorder="1" applyAlignment="1">
      <alignment horizontal="center"/>
    </xf>
    <xf numFmtId="0" fontId="0" fillId="0" borderId="62" xfId="0" applyBorder="1" applyAlignment="1">
      <alignment horizontal="center" wrapText="1"/>
    </xf>
    <xf numFmtId="0" fontId="0" fillId="0" borderId="4" xfId="0" applyBorder="1" applyAlignment="1">
      <alignment horizontal="center" wrapText="1"/>
    </xf>
    <xf numFmtId="0" fontId="0" fillId="0" borderId="11" xfId="0" applyBorder="1" applyAlignment="1">
      <alignment horizontal="center" wrapText="1"/>
    </xf>
    <xf numFmtId="0" fontId="0" fillId="0" borderId="55" xfId="0" applyBorder="1" applyAlignment="1">
      <alignment horizontal="center" wrapText="1"/>
    </xf>
    <xf numFmtId="0" fontId="0" fillId="0" borderId="54"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0" fillId="0" borderId="55" xfId="0" applyBorder="1" applyAlignment="1">
      <alignment horizontal="center"/>
    </xf>
    <xf numFmtId="0" fontId="0" fillId="0" borderId="73" xfId="0" applyBorder="1" applyAlignment="1">
      <alignment horizontal="center" wrapText="1"/>
    </xf>
    <xf numFmtId="0" fontId="0" fillId="0" borderId="42" xfId="0" applyBorder="1" applyAlignment="1">
      <alignment horizontal="center" wrapText="1"/>
    </xf>
  </cellXfs>
  <cellStyles count="3">
    <cellStyle name="Hyperlink" xfId="2" builtinId="8"/>
    <cellStyle name="Normal" xfId="0" builtinId="0"/>
    <cellStyle name="Normal 2" xfId="1" xr:uid="{00000000-0005-0000-0000-000001000000}"/>
  </cellStyles>
  <dxfs count="148">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alignment horizontal="left"/>
    </dxf>
  </dxfs>
  <tableStyles count="0" defaultTableStyle="TableStyleMedium2" defaultPivotStyle="PivotStyleLight16"/>
  <colors>
    <mruColors>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chartsheet" Target="chartsheets/sheet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System Reliability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System</c:v>
          </c:tx>
          <c:spPr>
            <a:ln w="19050" cap="rnd">
              <a:solidFill>
                <a:srgbClr val="FF0000"/>
              </a:solidFill>
              <a:prstDash val="sysDash"/>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Model'!$B$14:$B$379</c:f>
              <c:numCache>
                <c:formatCode>0.00000</c:formatCode>
                <c:ptCount val="366"/>
                <c:pt idx="0">
                  <c:v>1</c:v>
                </c:pt>
                <c:pt idx="1">
                  <c:v>0.99689406844184048</c:v>
                </c:pt>
                <c:pt idx="2">
                  <c:v>0.9937718061263936</c:v>
                </c:pt>
                <c:pt idx="3">
                  <c:v>0.99063358676874569</c:v>
                </c:pt>
                <c:pt idx="4">
                  <c:v>0.98747978118684954</c:v>
                </c:pt>
                <c:pt idx="5">
                  <c:v>0.98431075729356854</c:v>
                </c:pt>
                <c:pt idx="6">
                  <c:v>0.98112688008936511</c:v>
                </c:pt>
                <c:pt idx="7">
                  <c:v>0.97792851165562822</c:v>
                </c:pt>
                <c:pt idx="8">
                  <c:v>0.97471601114862272</c:v>
                </c:pt>
                <c:pt idx="9">
                  <c:v>0.97148973479405332</c:v>
                </c:pt>
                <c:pt idx="10">
                  <c:v>0.96825003588222625</c:v>
                </c:pt>
                <c:pt idx="11">
                  <c:v>0.96499726476380276</c:v>
                </c:pt>
                <c:pt idx="12">
                  <c:v>0.96173176884613154</c:v>
                </c:pt>
                <c:pt idx="13">
                  <c:v>0.95845389259014335</c:v>
                </c:pt>
                <c:pt idx="14">
                  <c:v>0.9551639775078079</c:v>
                </c:pt>
                <c:pt idx="15">
                  <c:v>0.95186236216012987</c:v>
                </c:pt>
                <c:pt idx="16">
                  <c:v>0.94854938215568307</c:v>
                </c:pt>
                <c:pt idx="17">
                  <c:v>0.94522537014966634</c:v>
                </c:pt>
                <c:pt idx="18">
                  <c:v>0.94189065584347176</c:v>
                </c:pt>
                <c:pt idx="19">
                  <c:v>0.93854556598475758</c:v>
                </c:pt>
                <c:pt idx="20">
                  <c:v>0.93519042436801092</c:v>
                </c:pt>
                <c:pt idx="21">
                  <c:v>0.93182555183559335</c:v>
                </c:pt>
                <c:pt idx="22">
                  <c:v>0.92845126627926056</c:v>
                </c:pt>
                <c:pt idx="23">
                  <c:v>0.92506788264213879</c:v>
                </c:pt>
                <c:pt idx="24">
                  <c:v>0.92167571292116002</c:v>
                </c:pt>
                <c:pt idx="25">
                  <c:v>0.96732741095785324</c:v>
                </c:pt>
                <c:pt idx="26">
                  <c:v>0.96430599794465677</c:v>
                </c:pt>
                <c:pt idx="27">
                  <c:v>0.96126892436239708</c:v>
                </c:pt>
                <c:pt idx="28">
                  <c:v>0.95821655216399881</c:v>
                </c:pt>
                <c:pt idx="29">
                  <c:v>0.95514924047308603</c:v>
                </c:pt>
                <c:pt idx="30">
                  <c:v>0.95206734557665185</c:v>
                </c:pt>
                <c:pt idx="31">
                  <c:v>0.94897122091835195</c:v>
                </c:pt>
                <c:pt idx="32">
                  <c:v>0.94586121709241322</c:v>
                </c:pt>
                <c:pt idx="33">
                  <c:v>0.94273768183814299</c:v>
                </c:pt>
                <c:pt idx="34">
                  <c:v>0.93960096003503157</c:v>
                </c:pt>
                <c:pt idx="35">
                  <c:v>0.93645139369843211</c:v>
                </c:pt>
                <c:pt idx="36">
                  <c:v>0.93328932197581083</c:v>
                </c:pt>
                <c:pt idx="37">
                  <c:v>0.93011508114355412</c:v>
                </c:pt>
                <c:pt idx="38">
                  <c:v>0.92692900460432082</c:v>
                </c:pt>
                <c:pt idx="39">
                  <c:v>0.92373142288493559</c:v>
                </c:pt>
                <c:pt idx="40">
                  <c:v>0.92052266363480095</c:v>
                </c:pt>
                <c:pt idx="41">
                  <c:v>0.91730305162482861</c:v>
                </c:pt>
                <c:pt idx="42">
                  <c:v>0.9140729087468753</c:v>
                </c:pt>
                <c:pt idx="43">
                  <c:v>0.9108325540136688</c:v>
                </c:pt>
                <c:pt idx="44">
                  <c:v>0.90758230355922398</c:v>
                </c:pt>
                <c:pt idx="45">
                  <c:v>0.90432247063972948</c:v>
                </c:pt>
                <c:pt idx="46">
                  <c:v>0.90105336563489624</c:v>
                </c:pt>
                <c:pt idx="47">
                  <c:v>0.89777529604976891</c:v>
                </c:pt>
                <c:pt idx="48">
                  <c:v>0.89448856651697106</c:v>
                </c:pt>
                <c:pt idx="49">
                  <c:v>0.89119347879939503</c:v>
                </c:pt>
                <c:pt idx="50">
                  <c:v>0.93531958724575726</c:v>
                </c:pt>
                <c:pt idx="51">
                  <c:v>0.93238245835200573</c:v>
                </c:pt>
                <c:pt idx="52">
                  <c:v>0.9294303134777635</c:v>
                </c:pt>
                <c:pt idx="53">
                  <c:v>0.92646350301386993</c:v>
                </c:pt>
                <c:pt idx="54">
                  <c:v>0.92348237459066806</c:v>
                </c:pt>
                <c:pt idx="55">
                  <c:v>0.92048727307125144</c:v>
                </c:pt>
                <c:pt idx="56">
                  <c:v>0.91747854054532008</c:v>
                </c:pt>
                <c:pt idx="57">
                  <c:v>0.91445651632362479</c:v>
                </c:pt>
                <c:pt idx="58">
                  <c:v>0.91142153693299521</c:v>
                </c:pt>
                <c:pt idx="59">
                  <c:v>0.90837393611193762</c:v>
                </c:pt>
                <c:pt idx="60">
                  <c:v>0.90531404480679023</c:v>
                </c:pt>
                <c:pt idx="61">
                  <c:v>0.90224219116842874</c:v>
                </c:pt>
                <c:pt idx="62">
                  <c:v>0.89915870054950897</c:v>
                </c:pt>
                <c:pt idx="63">
                  <c:v>0.89606389550223586</c:v>
                </c:pt>
                <c:pt idx="64">
                  <c:v>0.89295809577665075</c:v>
                </c:pt>
                <c:pt idx="65">
                  <c:v>0.88984161831942343</c:v>
                </c:pt>
                <c:pt idx="66">
                  <c:v>0.88671477727314185</c:v>
                </c:pt>
                <c:pt idx="67">
                  <c:v>0.88357788397608616</c:v>
                </c:pt>
                <c:pt idx="68">
                  <c:v>0.88043124696248043</c:v>
                </c:pt>
                <c:pt idx="69">
                  <c:v>0.8772751719632107</c:v>
                </c:pt>
                <c:pt idx="70">
                  <c:v>0.87410996190699852</c:v>
                </c:pt>
                <c:pt idx="71">
                  <c:v>0.87093591692202244</c:v>
                </c:pt>
                <c:pt idx="72">
                  <c:v>0.86775333433797719</c:v>
                </c:pt>
                <c:pt idx="73">
                  <c:v>0.86456250868855899</c:v>
                </c:pt>
                <c:pt idx="74">
                  <c:v>0.86136373171437342</c:v>
                </c:pt>
                <c:pt idx="75">
                  <c:v>0.90399827067244476</c:v>
                </c:pt>
                <c:pt idx="76">
                  <c:v>0.90114497495169055</c:v>
                </c:pt>
                <c:pt idx="77">
                  <c:v>0.89827728308448285</c:v>
                </c:pt>
                <c:pt idx="78">
                  <c:v>0.89539553411171735</c:v>
                </c:pt>
                <c:pt idx="79">
                  <c:v>0.89250006438326279</c:v>
                </c:pt>
                <c:pt idx="80">
                  <c:v>0.88959120755175358</c:v>
                </c:pt>
                <c:pt idx="81">
                  <c:v>0.88666929456695809</c:v>
                </c:pt>
                <c:pt idx="82">
                  <c:v>0.88373465367072279</c:v>
                </c:pt>
                <c:pt idx="83">
                  <c:v>0.88078761039247944</c:v>
                </c:pt>
                <c:pt idx="84">
                  <c:v>0.87782848754529408</c:v>
                </c:pt>
                <c:pt idx="85">
                  <c:v>0.87485760522246458</c:v>
                </c:pt>
                <c:pt idx="86">
                  <c:v>0.87187528079463861</c:v>
                </c:pt>
                <c:pt idx="87">
                  <c:v>0.86888182890745724</c:v>
                </c:pt>
                <c:pt idx="88">
                  <c:v>0.86587756147969941</c:v>
                </c:pt>
                <c:pt idx="89">
                  <c:v>0.86286278770193148</c:v>
                </c:pt>
                <c:pt idx="90">
                  <c:v>0.85983781403563897</c:v>
                </c:pt>
                <c:pt idx="91">
                  <c:v>0.85680294421283909</c:v>
                </c:pt>
                <c:pt idx="92">
                  <c:v>0.85375847923616333</c:v>
                </c:pt>
                <c:pt idx="93">
                  <c:v>0.85070471737939168</c:v>
                </c:pt>
                <c:pt idx="94">
                  <c:v>0.84764195418844546</c:v>
                </c:pt>
                <c:pt idx="95">
                  <c:v>0.84457048248281219</c:v>
                </c:pt>
                <c:pt idx="96">
                  <c:v>0.8414905923574042</c:v>
                </c:pt>
                <c:pt idx="97">
                  <c:v>0.83840257118483863</c:v>
                </c:pt>
                <c:pt idx="98">
                  <c:v>0.83530670361812698</c:v>
                </c:pt>
                <c:pt idx="99">
                  <c:v>0.83220327159376939</c:v>
                </c:pt>
                <c:pt idx="100">
                  <c:v>0.87338095476625732</c:v>
                </c:pt>
                <c:pt idx="101">
                  <c:v>0.87061084878797745</c:v>
                </c:pt>
                <c:pt idx="102">
                  <c:v>0.86782694256990611</c:v>
                </c:pt>
                <c:pt idx="103">
                  <c:v>0.86502956402532127</c:v>
                </c:pt>
                <c:pt idx="104">
                  <c:v>0.86221903844634817</c:v>
                </c:pt>
                <c:pt idx="105">
                  <c:v>0.85939568849824988</c:v>
                </c:pt>
                <c:pt idx="106">
                  <c:v>0.85655983421427673</c:v>
                </c:pt>
                <c:pt idx="107">
                  <c:v>0.85371179299107225</c:v>
                </c:pt>
                <c:pt idx="108">
                  <c:v>0.85085187958461628</c:v>
                </c:pt>
                <c:pt idx="109">
                  <c:v>0.847980406106698</c:v>
                </c:pt>
                <c:pt idx="110">
                  <c:v>0.84509768202190871</c:v>
                </c:pt>
                <c:pt idx="111">
                  <c:v>0.8422040141451469</c:v>
                </c:pt>
                <c:pt idx="112">
                  <c:v>0.83929970663961917</c:v>
                </c:pt>
                <c:pt idx="113">
                  <c:v>0.83638506101533305</c:v>
                </c:pt>
                <c:pt idx="114">
                  <c:v>0.83346037612806867</c:v>
                </c:pt>
                <c:pt idx="115">
                  <c:v>0.83052594817882186</c:v>
                </c:pt>
                <c:pt idx="116">
                  <c:v>0.82758207071370415</c:v>
                </c:pt>
                <c:pt idx="117">
                  <c:v>0.8246290346242986</c:v>
                </c:pt>
                <c:pt idx="118">
                  <c:v>0.82166712814845311</c:v>
                </c:pt>
                <c:pt idx="119">
                  <c:v>0.81869663687150795</c:v>
                </c:pt>
                <c:pt idx="120">
                  <c:v>0.8157178437279472</c:v>
                </c:pt>
                <c:pt idx="121">
                  <c:v>0.81273102900346073</c:v>
                </c:pt>
                <c:pt idx="122">
                  <c:v>0.8097364703374178</c:v>
                </c:pt>
                <c:pt idx="123">
                  <c:v>0.80673444272572914</c:v>
                </c:pt>
                <c:pt idx="124">
                  <c:v>0.80372521852410306</c:v>
                </c:pt>
                <c:pt idx="125">
                  <c:v>0.84348128102737008</c:v>
                </c:pt>
                <c:pt idx="126">
                  <c:v>0.8407935509393476</c:v>
                </c:pt>
                <c:pt idx="127">
                  <c:v>0.83809259339954278</c:v>
                </c:pt>
                <c:pt idx="128">
                  <c:v>0.83537872542442437</c:v>
                </c:pt>
                <c:pt idx="129">
                  <c:v>0.83265226147933979</c:v>
                </c:pt>
                <c:pt idx="130">
                  <c:v>0.82991351347327036</c:v>
                </c:pt>
                <c:pt idx="131">
                  <c:v>0.82716279075412635</c:v>
                </c:pt>
                <c:pt idx="132">
                  <c:v>0.82440040010457616</c:v>
                </c:pt>
                <c:pt idx="133">
                  <c:v>0.82162664573839439</c:v>
                </c:pt>
                <c:pt idx="134">
                  <c:v>0.8188418292973203</c:v>
                </c:pt>
                <c:pt idx="135">
                  <c:v>0.81604624984842022</c:v>
                </c:pt>
                <c:pt idx="136">
                  <c:v>0.81324020388193707</c:v>
                </c:pt>
                <c:pt idx="137">
                  <c:v>0.81042398530962467</c:v>
                </c:pt>
                <c:pt idx="138">
                  <c:v>0.80759788546355116</c:v>
                </c:pt>
                <c:pt idx="139">
                  <c:v>0.80476219309536634</c:v>
                </c:pt>
                <c:pt idx="140">
                  <c:v>0.80191719437601927</c:v>
                </c:pt>
                <c:pt idx="141">
                  <c:v>0.79906317289592255</c:v>
                </c:pt>
                <c:pt idx="142">
                  <c:v>0.79620040966554773</c:v>
                </c:pt>
                <c:pt idx="143">
                  <c:v>0.79332918311644729</c:v>
                </c:pt>
                <c:pt idx="144">
                  <c:v>0.79044976910269227</c:v>
                </c:pt>
                <c:pt idx="145">
                  <c:v>0.78756244090271765</c:v>
                </c:pt>
                <c:pt idx="146">
                  <c:v>0.78466746922156561</c:v>
                </c:pt>
                <c:pt idx="147">
                  <c:v>0.78176512219351868</c:v>
                </c:pt>
                <c:pt idx="148">
                  <c:v>0.77885566538511408</c:v>
                </c:pt>
                <c:pt idx="149">
                  <c:v>0.7759393617985324</c:v>
                </c:pt>
                <c:pt idx="150">
                  <c:v>0.81430940457287271</c:v>
                </c:pt>
                <c:pt idx="151">
                  <c:v>0.8117030863334137</c:v>
                </c:pt>
                <c:pt idx="152">
                  <c:v>0.80908409110143598</c:v>
                </c:pt>
                <c:pt idx="153">
                  <c:v>0.8064527252343362</c:v>
                </c:pt>
                <c:pt idx="154">
                  <c:v>0.80380929260836387</c:v>
                </c:pt>
                <c:pt idx="155">
                  <c:v>0.80115409461380604</c:v>
                </c:pt>
                <c:pt idx="156">
                  <c:v>0.79848743015069656</c:v>
                </c:pt>
                <c:pt idx="157">
                  <c:v>0.79580959562503217</c:v>
                </c:pt>
                <c:pt idx="158">
                  <c:v>0.79312088494549704</c:v>
                </c:pt>
                <c:pt idx="159">
                  <c:v>0.79042158952067543</c:v>
                </c:pt>
                <c:pt idx="160">
                  <c:v>0.78771199825674887</c:v>
                </c:pt>
                <c:pt idx="161">
                  <c:v>0.78499239755566341</c:v>
                </c:pt>
                <c:pt idx="162">
                  <c:v>0.78226307131376549</c:v>
                </c:pt>
                <c:pt idx="163">
                  <c:v>0.7795243009208872</c:v>
                </c:pt>
                <c:pt idx="164">
                  <c:v>0.77677636525987948</c:v>
                </c:pt>
                <c:pt idx="165">
                  <c:v>0.77401954070657941</c:v>
                </c:pt>
                <c:pt idx="166">
                  <c:v>0.77125410113020509</c:v>
                </c:pt>
                <c:pt idx="167">
                  <c:v>0.76848031789416882</c:v>
                </c:pt>
                <c:pt idx="168">
                  <c:v>0.76569845985729723</c:v>
                </c:pt>
                <c:pt idx="169">
                  <c:v>0.7629087933754557</c:v>
                </c:pt>
                <c:pt idx="170">
                  <c:v>0.76011158230356057</c:v>
                </c:pt>
                <c:pt idx="171">
                  <c:v>0.75730708799797652</c:v>
                </c:pt>
                <c:pt idx="172">
                  <c:v>0.75449556931928929</c:v>
                </c:pt>
                <c:pt idx="173">
                  <c:v>0.75167728263544442</c:v>
                </c:pt>
                <c:pt idx="174">
                  <c:v>0.74885248182524389</c:v>
                </c:pt>
                <c:pt idx="175">
                  <c:v>0.95603483523776589</c:v>
                </c:pt>
                <c:pt idx="176">
                  <c:v>0.95296188573766016</c:v>
                </c:pt>
                <c:pt idx="177">
                  <c:v>0.94987415775777073</c:v>
                </c:pt>
                <c:pt idx="178">
                  <c:v>0.94677201131899691</c:v>
                </c:pt>
                <c:pt idx="179">
                  <c:v>0.94365580350867406</c:v>
                </c:pt>
                <c:pt idx="180">
                  <c:v>0.94052588847520235</c:v>
                </c:pt>
                <c:pt idx="181">
                  <c:v>0.93738261742328477</c:v>
                </c:pt>
                <c:pt idx="182">
                  <c:v>0.93422633860977122</c:v>
                </c:pt>
                <c:pt idx="183">
                  <c:v>0.93105739734008508</c:v>
                </c:pt>
                <c:pt idx="184">
                  <c:v>0.92787613596523089</c:v>
                </c:pt>
                <c:pt idx="185">
                  <c:v>0.92468289387936364</c:v>
                </c:pt>
                <c:pt idx="186">
                  <c:v>0.92147800751791675</c:v>
                </c:pt>
                <c:pt idx="187">
                  <c:v>0.91826181035626953</c:v>
                </c:pt>
                <c:pt idx="188">
                  <c:v>0.9150346329089476</c:v>
                </c:pt>
                <c:pt idx="189">
                  <c:v>0.91179680272934494</c:v>
                </c:pt>
                <c:pt idx="190">
                  <c:v>0.9085486444099562</c:v>
                </c:pt>
                <c:pt idx="191">
                  <c:v>0.90529047958310827</c:v>
                </c:pt>
                <c:pt idx="192">
                  <c:v>0.90202262692218127</c:v>
                </c:pt>
                <c:pt idx="193">
                  <c:v>0.898745402143307</c:v>
                </c:pt>
                <c:pt idx="194">
                  <c:v>0.89545911800754019</c:v>
                </c:pt>
                <c:pt idx="195">
                  <c:v>0.89216408432348226</c:v>
                </c:pt>
                <c:pt idx="196">
                  <c:v>0.88886060795035826</c:v>
                </c:pt>
                <c:pt idx="197">
                  <c:v>0.88554899280153199</c:v>
                </c:pt>
                <c:pt idx="198">
                  <c:v>0.88222953984844454</c:v>
                </c:pt>
                <c:pt idx="199">
                  <c:v>0.87890254712498128</c:v>
                </c:pt>
                <c:pt idx="200">
                  <c:v>0.92233934838572063</c:v>
                </c:pt>
                <c:pt idx="201">
                  <c:v>0.91936263318537648</c:v>
                </c:pt>
                <c:pt idx="202">
                  <c:v>0.91637175761636658</c:v>
                </c:pt>
                <c:pt idx="203">
                  <c:v>0.91336706932957079</c:v>
                </c:pt>
                <c:pt idx="204">
                  <c:v>0.91034891312660504</c:v>
                </c:pt>
                <c:pt idx="205">
                  <c:v>0.90731763095490059</c:v>
                </c:pt>
                <c:pt idx="206">
                  <c:v>0.90427356190337171</c:v>
                </c:pt>
                <c:pt idx="207">
                  <c:v>0.9012170421986615</c:v>
                </c:pt>
                <c:pt idx="208">
                  <c:v>0.89814840520195605</c:v>
                </c:pt>
                <c:pt idx="209">
                  <c:v>0.8950679814063508</c:v>
                </c:pt>
                <c:pt idx="210">
                  <c:v>0.89197609843476555</c:v>
                </c:pt>
                <c:pt idx="211">
                  <c:v>0.88887308103838969</c:v>
                </c:pt>
                <c:pt idx="212">
                  <c:v>0.88575925109565201</c:v>
                </c:pt>
                <c:pt idx="213">
                  <c:v>0.8826349276117007</c:v>
                </c:pt>
                <c:pt idx="214">
                  <c:v>0.87950042671838913</c:v>
                </c:pt>
                <c:pt idx="215">
                  <c:v>0.87635606167474633</c:v>
                </c:pt>
                <c:pt idx="216">
                  <c:v>0.87320214286793385</c:v>
                </c:pt>
                <c:pt idx="217">
                  <c:v>0.87003897781467165</c:v>
                </c:pt>
                <c:pt idx="218">
                  <c:v>0.86686687116312122</c:v>
                </c:pt>
                <c:pt idx="219">
                  <c:v>0.86368612469522577</c:v>
                </c:pt>
                <c:pt idx="220">
                  <c:v>0.86049703732948535</c:v>
                </c:pt>
                <c:pt idx="221">
                  <c:v>0.85729990512416643</c:v>
                </c:pt>
                <c:pt idx="222">
                  <c:v>0.85409502128093351</c:v>
                </c:pt>
                <c:pt idx="223">
                  <c:v>0.85088267614888979</c:v>
                </c:pt>
                <c:pt idx="224">
                  <c:v>0.84766315722902474</c:v>
                </c:pt>
                <c:pt idx="225">
                  <c:v>0.88954480459548335</c:v>
                </c:pt>
                <c:pt idx="226">
                  <c:v>0.88666273058266176</c:v>
                </c:pt>
                <c:pt idx="227">
                  <c:v>0.88376708989132735</c:v>
                </c:pt>
                <c:pt idx="228">
                  <c:v>0.88085821810719522</c:v>
                </c:pt>
                <c:pt idx="229">
                  <c:v>0.87793644805031479</c:v>
                </c:pt>
                <c:pt idx="230">
                  <c:v>0.8750021097705647</c:v>
                </c:pt>
                <c:pt idx="231">
                  <c:v>0.87205553054371499</c:v>
                </c:pt>
                <c:pt idx="232">
                  <c:v>0.86909703486804646</c:v>
                </c:pt>
                <c:pt idx="233">
                  <c:v>0.86612694446151783</c:v>
                </c:pt>
                <c:pt idx="234">
                  <c:v>0.86314557825946481</c:v>
                </c:pt>
                <c:pt idx="235">
                  <c:v>0.86015325241282503</c:v>
                </c:pt>
                <c:pt idx="236">
                  <c:v>0.85715028028687512</c:v>
                </c:pt>
                <c:pt idx="237">
                  <c:v>0.8541369724604736</c:v>
                </c:pt>
                <c:pt idx="238">
                  <c:v>0.85111363672579399</c:v>
                </c:pt>
                <c:pt idx="239">
                  <c:v>0.84808057808854143</c:v>
                </c:pt>
                <c:pt idx="240">
                  <c:v>0.84503809876864178</c:v>
                </c:pt>
                <c:pt idx="241">
                  <c:v>0.84198649820139315</c:v>
                </c:pt>
                <c:pt idx="242">
                  <c:v>0.83892607303907041</c:v>
                </c:pt>
                <c:pt idx="243">
                  <c:v>0.83585711715297273</c:v>
                </c:pt>
                <c:pt idx="244">
                  <c:v>0.83277992163590286</c:v>
                </c:pt>
                <c:pt idx="245">
                  <c:v>0.82969477480507292</c:v>
                </c:pt>
                <c:pt idx="246">
                  <c:v>0.82660196220542403</c:v>
                </c:pt>
                <c:pt idx="247">
                  <c:v>0.82350176661334962</c:v>
                </c:pt>
                <c:pt idx="248">
                  <c:v>0.82039446804081673</c:v>
                </c:pt>
                <c:pt idx="249">
                  <c:v>0.81728034373987368</c:v>
                </c:pt>
                <c:pt idx="250">
                  <c:v>0.85765038490956536</c:v>
                </c:pt>
                <c:pt idx="251">
                  <c:v>0.85486125555509773</c:v>
                </c:pt>
                <c:pt idx="252">
                  <c:v>0.85205912965822062</c:v>
                </c:pt>
                <c:pt idx="253">
                  <c:v>0.84924433104683617</c:v>
                </c:pt>
                <c:pt idx="254">
                  <c:v>0.84641718086590789</c:v>
                </c:pt>
                <c:pt idx="255">
                  <c:v>0.84357799757334162</c:v>
                </c:pt>
                <c:pt idx="256">
                  <c:v>0.84072709693641345</c:v>
                </c:pt>
                <c:pt idx="257">
                  <c:v>0.83786479202873221</c:v>
                </c:pt>
                <c:pt idx="258">
                  <c:v>0.83499139322773064</c:v>
                </c:pt>
                <c:pt idx="259">
                  <c:v>0.83210720821266748</c:v>
                </c:pt>
                <c:pt idx="260">
                  <c:v>0.82921254196313732</c:v>
                </c:pt>
                <c:pt idx="261">
                  <c:v>0.82630769675807159</c:v>
                </c:pt>
                <c:pt idx="262">
                  <c:v>0.823392972175228</c:v>
                </c:pt>
                <c:pt idx="263">
                  <c:v>0.82046866509114813</c:v>
                </c:pt>
                <c:pt idx="264">
                  <c:v>0.81753506968158551</c:v>
                </c:pt>
                <c:pt idx="265">
                  <c:v>0.8145924774223835</c:v>
                </c:pt>
                <c:pt idx="266">
                  <c:v>0.81164117709080019</c:v>
                </c:pt>
                <c:pt idx="267">
                  <c:v>0.80868145476726916</c:v>
                </c:pt>
                <c:pt idx="268">
                  <c:v>0.80571359383758279</c:v>
                </c:pt>
                <c:pt idx="269">
                  <c:v>0.80273787499549787</c:v>
                </c:pt>
                <c:pt idx="270">
                  <c:v>0.79975457624574264</c:v>
                </c:pt>
                <c:pt idx="271">
                  <c:v>0.79676397290742706</c:v>
                </c:pt>
                <c:pt idx="272">
                  <c:v>0.79376633761783999</c:v>
                </c:pt>
                <c:pt idx="273">
                  <c:v>0.79076194033662783</c:v>
                </c:pt>
                <c:pt idx="274">
                  <c:v>0.78775104835034482</c:v>
                </c:pt>
                <c:pt idx="275">
                  <c:v>0.82665278102650908</c:v>
                </c:pt>
                <c:pt idx="276">
                  <c:v>0.82395481210277877</c:v>
                </c:pt>
                <c:pt idx="277">
                  <c:v>0.82124439406192951</c:v>
                </c:pt>
                <c:pt idx="278">
                  <c:v>0.81852183928275157</c:v>
                </c:pt>
                <c:pt idx="279">
                  <c:v>0.81578745754281057</c:v>
                </c:pt>
                <c:pt idx="280">
                  <c:v>0.81304155601468409</c:v>
                </c:pt>
                <c:pt idx="281">
                  <c:v>0.81028443926272586</c:v>
                </c:pt>
                <c:pt idx="282">
                  <c:v>0.8075164092403464</c:v>
                </c:pt>
                <c:pt idx="283">
                  <c:v>0.80473776528779994</c:v>
                </c:pt>
                <c:pt idx="284">
                  <c:v>0.80194880413046454</c:v>
                </c:pt>
                <c:pt idx="285">
                  <c:v>0.79914981987760869</c:v>
                </c:pt>
                <c:pt idx="286">
                  <c:v>0.79634110402163538</c:v>
                </c:pt>
                <c:pt idx="287">
                  <c:v>0.79352294543778856</c:v>
                </c:pt>
                <c:pt idx="288">
                  <c:v>0.79069563038431767</c:v>
                </c:pt>
                <c:pt idx="289">
                  <c:v>0.78785944250308804</c:v>
                </c:pt>
                <c:pt idx="290">
                  <c:v>0.78501466282062882</c:v>
                </c:pt>
                <c:pt idx="291">
                  <c:v>0.78216156974960904</c:v>
                </c:pt>
                <c:pt idx="292">
                  <c:v>0.77930043909072932</c:v>
                </c:pt>
                <c:pt idx="293">
                  <c:v>0.77643154403502834</c:v>
                </c:pt>
                <c:pt idx="294">
                  <c:v>0.77355515516658391</c:v>
                </c:pt>
                <c:pt idx="295">
                  <c:v>0.77067154046561059</c:v>
                </c:pt>
                <c:pt idx="296">
                  <c:v>0.76778096531193685</c:v>
                </c:pt>
                <c:pt idx="297">
                  <c:v>0.76488369248885912</c:v>
                </c:pt>
                <c:pt idx="298">
                  <c:v>0.76197998218735874</c:v>
                </c:pt>
                <c:pt idx="299">
                  <c:v>0.75907009201067943</c:v>
                </c:pt>
                <c:pt idx="300">
                  <c:v>0.79654646628473935</c:v>
                </c:pt>
                <c:pt idx="301">
                  <c:v>0.79393780018377591</c:v>
                </c:pt>
                <c:pt idx="302">
                  <c:v>0.79131721049979842</c:v>
                </c:pt>
                <c:pt idx="303">
                  <c:v>0.78868499847151485</c:v>
                </c:pt>
                <c:pt idx="304">
                  <c:v>0.78604146281697918</c:v>
                </c:pt>
                <c:pt idx="305">
                  <c:v>0.78338689973015896</c:v>
                </c:pt>
                <c:pt idx="306">
                  <c:v>0.78072160287800973</c:v>
                </c:pt>
                <c:pt idx="307">
                  <c:v>0.77804586339804704</c:v>
                </c:pt>
                <c:pt idx="308">
                  <c:v>0.77535996989640477</c:v>
                </c:pt>
                <c:pt idx="309">
                  <c:v>0.77266420844636841</c:v>
                </c:pt>
                <c:pt idx="310">
                  <c:v>0.76995886258737833</c:v>
                </c:pt>
                <c:pt idx="311">
                  <c:v>0.76724421332448733</c:v>
                </c:pt>
                <c:pt idx="312">
                  <c:v>0.76452053912826834</c:v>
                </c:pt>
                <c:pt idx="313">
                  <c:v>0.76178811593515927</c:v>
                </c:pt>
                <c:pt idx="314">
                  <c:v>0.75904721714823886</c:v>
                </c:pt>
                <c:pt idx="315">
                  <c:v>0.75629811363841959</c:v>
                </c:pt>
                <c:pt idx="316">
                  <c:v>0.75354107374605683</c:v>
                </c:pt>
                <c:pt idx="317">
                  <c:v>0.75077636328295472</c:v>
                </c:pt>
                <c:pt idx="318">
                  <c:v>0.74800424553476996</c:v>
                </c:pt>
                <c:pt idx="319">
                  <c:v>0.74522498126379788</c:v>
                </c:pt>
                <c:pt idx="320">
                  <c:v>0.74243882871213662</c:v>
                </c:pt>
                <c:pt idx="321">
                  <c:v>0.7396460436052178</c:v>
                </c:pt>
                <c:pt idx="322">
                  <c:v>0.73684687915569813</c:v>
                </c:pt>
                <c:pt idx="323">
                  <c:v>0.73404158606769998</c:v>
                </c:pt>
                <c:pt idx="324">
                  <c:v>0.73123041254139876</c:v>
                </c:pt>
                <c:pt idx="325">
                  <c:v>0.76732394452520758</c:v>
                </c:pt>
                <c:pt idx="326">
                  <c:v>0.76480266328254243</c:v>
                </c:pt>
                <c:pt idx="327">
                  <c:v>0.76226996289593807</c:v>
                </c:pt>
                <c:pt idx="328">
                  <c:v>0.75972613377245757</c:v>
                </c:pt>
                <c:pt idx="329">
                  <c:v>0.75717146387782752</c:v>
                </c:pt>
                <c:pt idx="330">
                  <c:v>0.75460623873331323</c:v>
                </c:pt>
                <c:pt idx="331">
                  <c:v>0.75203074141307769</c:v>
                </c:pt>
                <c:pt idx="332">
                  <c:v>0.74944525254202132</c:v>
                </c:pt>
                <c:pt idx="333">
                  <c:v>0.74685005029408991</c:v>
                </c:pt>
                <c:pt idx="334">
                  <c:v>0.74424541039103953</c:v>
                </c:pt>
                <c:pt idx="335">
                  <c:v>0.7416316061016498</c:v>
                </c:pt>
                <c:pt idx="336">
                  <c:v>0.73900890824137966</c:v>
                </c:pt>
                <c:pt idx="337">
                  <c:v>0.73637758517245222</c:v>
                </c:pt>
                <c:pt idx="338">
                  <c:v>0.73373790280436102</c:v>
                </c:pt>
                <c:pt idx="339">
                  <c:v>0.73109012459478973</c:v>
                </c:pt>
                <c:pt idx="340">
                  <c:v>0.72843451155093619</c:v>
                </c:pt>
                <c:pt idx="341">
                  <c:v>0.72577132223123064</c:v>
                </c:pt>
                <c:pt idx="342">
                  <c:v>0.72310081274744098</c:v>
                </c:pt>
                <c:pt idx="343">
                  <c:v>0.72042323676715692</c:v>
                </c:pt>
                <c:pt idx="344">
                  <c:v>0.71773884551664235</c:v>
                </c:pt>
                <c:pt idx="345">
                  <c:v>0.71504788778405204</c:v>
                </c:pt>
                <c:pt idx="346">
                  <c:v>0.71235060992299859</c:v>
                </c:pt>
                <c:pt idx="347">
                  <c:v>0.70964725585646704</c:v>
                </c:pt>
                <c:pt idx="348">
                  <c:v>0.70693806708106544</c:v>
                </c:pt>
                <c:pt idx="349">
                  <c:v>0.70422328267160572</c:v>
                </c:pt>
                <c:pt idx="350">
                  <c:v>0.89898416017378335</c:v>
                </c:pt>
                <c:pt idx="351">
                  <c:v>0.8960208674461928</c:v>
                </c:pt>
                <c:pt idx="352">
                  <c:v>0.89304427196401814</c:v>
                </c:pt>
                <c:pt idx="353">
                  <c:v>0.89005471421178106</c:v>
                </c:pt>
                <c:pt idx="354">
                  <c:v>0.88705253179890597</c:v>
                </c:pt>
                <c:pt idx="355">
                  <c:v>0.88403805945626057</c:v>
                </c:pt>
                <c:pt idx="356">
                  <c:v>0.88101162903326424</c:v>
                </c:pt>
                <c:pt idx="357">
                  <c:v>0.8779735694955606</c:v>
                </c:pt>
                <c:pt idx="358">
                  <c:v>0.87492420692323325</c:v>
                </c:pt>
                <c:pt idx="359">
                  <c:v>0.87186386450956033</c:v>
                </c:pt>
                <c:pt idx="360">
                  <c:v>0.86879286256029176</c:v>
                </c:pt>
                <c:pt idx="361">
                  <c:v>0.86571151849344474</c:v>
                </c:pt>
                <c:pt idx="362">
                  <c:v>0.8626201468396002</c:v>
                </c:pt>
                <c:pt idx="363">
                  <c:v>0.85951905924269245</c:v>
                </c:pt>
                <c:pt idx="364">
                  <c:v>0.85640856446128322</c:v>
                </c:pt>
                <c:pt idx="365">
                  <c:v>0.85328896837030721</c:v>
                </c:pt>
              </c:numCache>
            </c:numRef>
          </c:yVal>
          <c:smooth val="0"/>
          <c:extLst>
            <c:ext xmlns:c16="http://schemas.microsoft.com/office/drawing/2014/chart" uri="{C3380CC4-5D6E-409C-BE32-E72D297353CC}">
              <c16:uniqueId val="{00000000-7873-41CC-A193-2D212DCBA053}"/>
            </c:ext>
          </c:extLst>
        </c:ser>
        <c:ser>
          <c:idx val="1"/>
          <c:order val="1"/>
          <c:tx>
            <c:v>PLC</c:v>
          </c:tx>
          <c:spPr>
            <a:ln w="19050" cap="rnd">
              <a:solidFill>
                <a:schemeClr val="accent2"/>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Model'!$I$14:$I$379</c:f>
              <c:numCache>
                <c:formatCode>0.00000</c:formatCode>
                <c:ptCount val="366"/>
                <c:pt idx="0">
                  <c:v>1</c:v>
                </c:pt>
                <c:pt idx="1">
                  <c:v>0.99999964021592447</c:v>
                </c:pt>
                <c:pt idx="2">
                  <c:v>0.99999856172679102</c:v>
                </c:pt>
                <c:pt idx="3">
                  <c:v>0.99999676582588115</c:v>
                </c:pt>
                <c:pt idx="4">
                  <c:v>0.99999425380466633</c:v>
                </c:pt>
                <c:pt idx="5">
                  <c:v>0.99999102695281072</c:v>
                </c:pt>
                <c:pt idx="6">
                  <c:v>0.99998708655817337</c:v>
                </c:pt>
                <c:pt idx="7">
                  <c:v>0.99998243390681063</c:v>
                </c:pt>
                <c:pt idx="8">
                  <c:v>0.99997707028297833</c:v>
                </c:pt>
                <c:pt idx="9">
                  <c:v>0.99997099696913416</c:v>
                </c:pt>
                <c:pt idx="10">
                  <c:v>0.99996421524594004</c:v>
                </c:pt>
                <c:pt idx="11">
                  <c:v>0.99995672639226407</c:v>
                </c:pt>
                <c:pt idx="12">
                  <c:v>0.99994853168518372</c:v>
                </c:pt>
                <c:pt idx="13">
                  <c:v>0.99993963239998696</c:v>
                </c:pt>
                <c:pt idx="14">
                  <c:v>0.99993002981017554</c:v>
                </c:pt>
                <c:pt idx="15">
                  <c:v>0.99991972518746663</c:v>
                </c:pt>
                <c:pt idx="16">
                  <c:v>0.99990871980179552</c:v>
                </c:pt>
                <c:pt idx="17">
                  <c:v>0.99989701492131777</c:v>
                </c:pt>
                <c:pt idx="18">
                  <c:v>0.99988461181241139</c:v>
                </c:pt>
                <c:pt idx="19">
                  <c:v>0.99987151173967936</c:v>
                </c:pt>
                <c:pt idx="20">
                  <c:v>0.99985771596595174</c:v>
                </c:pt>
                <c:pt idx="21">
                  <c:v>0.99984322575228801</c:v>
                </c:pt>
                <c:pt idx="22">
                  <c:v>0.99982804235797929</c:v>
                </c:pt>
                <c:pt idx="23">
                  <c:v>0.99981216704055054</c:v>
                </c:pt>
                <c:pt idx="24">
                  <c:v>0.99979560105576326</c:v>
                </c:pt>
                <c:pt idx="25">
                  <c:v>0.99977834565761714</c:v>
                </c:pt>
                <c:pt idx="26">
                  <c:v>0.99976040209835282</c:v>
                </c:pt>
                <c:pt idx="27">
                  <c:v>0.9997417716284539</c:v>
                </c:pt>
                <c:pt idx="28">
                  <c:v>0.99972245549664929</c:v>
                </c:pt>
                <c:pt idx="29">
                  <c:v>0.99970245494991539</c:v>
                </c:pt>
                <c:pt idx="30">
                  <c:v>0.99968177123347846</c:v>
                </c:pt>
                <c:pt idx="31">
                  <c:v>0.99966040559081659</c:v>
                </c:pt>
                <c:pt idx="32">
                  <c:v>0.99963835926366262</c:v>
                </c:pt>
                <c:pt idx="33">
                  <c:v>0.99961563349200555</c:v>
                </c:pt>
                <c:pt idx="34">
                  <c:v>0.99959222951409321</c:v>
                </c:pt>
                <c:pt idx="35">
                  <c:v>0.99956814856643461</c:v>
                </c:pt>
                <c:pt idx="36">
                  <c:v>0.99954339188380192</c:v>
                </c:pt>
                <c:pt idx="37">
                  <c:v>0.99951796069923293</c:v>
                </c:pt>
                <c:pt idx="38">
                  <c:v>0.99949185624403292</c:v>
                </c:pt>
                <c:pt idx="39">
                  <c:v>0.99946507974777743</c:v>
                </c:pt>
                <c:pt idx="40">
                  <c:v>0.99943763243831385</c:v>
                </c:pt>
                <c:pt idx="41">
                  <c:v>0.99940951554176438</c:v>
                </c:pt>
                <c:pt idx="42">
                  <c:v>0.9993807302825275</c:v>
                </c:pt>
                <c:pt idx="43">
                  <c:v>0.99935127788328082</c:v>
                </c:pt>
                <c:pt idx="44">
                  <c:v>0.9993211595649828</c:v>
                </c:pt>
                <c:pt idx="45">
                  <c:v>0.99929037654687525</c:v>
                </c:pt>
                <c:pt idx="46">
                  <c:v>0.99925893004648558</c:v>
                </c:pt>
                <c:pt idx="47">
                  <c:v>0.99922682127962881</c:v>
                </c:pt>
                <c:pt idx="48">
                  <c:v>0.99919405146040985</c:v>
                </c:pt>
                <c:pt idx="49">
                  <c:v>0.99916062180122567</c:v>
                </c:pt>
                <c:pt idx="50">
                  <c:v>0.99912653351276759</c:v>
                </c:pt>
                <c:pt idx="51">
                  <c:v>0.99909178780402363</c:v>
                </c:pt>
                <c:pt idx="52">
                  <c:v>0.9990563858822803</c:v>
                </c:pt>
                <c:pt idx="53">
                  <c:v>0.99902032895312476</c:v>
                </c:pt>
                <c:pt idx="54">
                  <c:v>0.9989836182204479</c:v>
                </c:pt>
                <c:pt idx="55">
                  <c:v>0.99894625488644517</c:v>
                </c:pt>
                <c:pt idx="56">
                  <c:v>0.99890824015161994</c:v>
                </c:pt>
                <c:pt idx="57">
                  <c:v>0.99886957521478503</c:v>
                </c:pt>
                <c:pt idx="58">
                  <c:v>0.99883026127306496</c:v>
                </c:pt>
                <c:pt idx="59">
                  <c:v>0.99879029952189846</c:v>
                </c:pt>
                <c:pt idx="60">
                  <c:v>0.99874969115504031</c:v>
                </c:pt>
                <c:pt idx="61">
                  <c:v>0.99870843736456349</c:v>
                </c:pt>
                <c:pt idx="62">
                  <c:v>0.99866653934086169</c:v>
                </c:pt>
                <c:pt idx="63">
                  <c:v>0.99862399827265103</c:v>
                </c:pt>
                <c:pt idx="64">
                  <c:v>0.99858081534697252</c:v>
                </c:pt>
                <c:pt idx="65">
                  <c:v>0.99853699174919419</c:v>
                </c:pt>
                <c:pt idx="66">
                  <c:v>0.99849252866301319</c:v>
                </c:pt>
                <c:pt idx="67">
                  <c:v>0.99844742727045788</c:v>
                </c:pt>
                <c:pt idx="68">
                  <c:v>0.99840168875189006</c:v>
                </c:pt>
                <c:pt idx="69">
                  <c:v>0.99835531428600721</c:v>
                </c:pt>
                <c:pt idx="70">
                  <c:v>0.99830830504984447</c:v>
                </c:pt>
                <c:pt idx="71">
                  <c:v>0.99826066221877674</c:v>
                </c:pt>
                <c:pt idx="72">
                  <c:v>0.99821238696652115</c:v>
                </c:pt>
                <c:pt idx="73">
                  <c:v>0.9981634804651387</c:v>
                </c:pt>
                <c:pt idx="74">
                  <c:v>0.99811394388503694</c:v>
                </c:pt>
                <c:pt idx="75">
                  <c:v>0.99806377839497162</c:v>
                </c:pt>
                <c:pt idx="76">
                  <c:v>0.99801298516204917</c:v>
                </c:pt>
                <c:pt idx="77">
                  <c:v>0.99796156535172864</c:v>
                </c:pt>
                <c:pt idx="78">
                  <c:v>0.99790952012782386</c:v>
                </c:pt>
                <c:pt idx="79">
                  <c:v>0.9978568506525054</c:v>
                </c:pt>
                <c:pt idx="80">
                  <c:v>0.99780355808630339</c:v>
                </c:pt>
                <c:pt idx="81">
                  <c:v>0.99774964358810836</c:v>
                </c:pt>
                <c:pt idx="82">
                  <c:v>0.99769510831517472</c:v>
                </c:pt>
                <c:pt idx="83">
                  <c:v>0.99763995342312206</c:v>
                </c:pt>
                <c:pt idx="84">
                  <c:v>0.9975841800659373</c:v>
                </c:pt>
                <c:pt idx="85">
                  <c:v>0.99752778939597708</c:v>
                </c:pt>
                <c:pt idx="86">
                  <c:v>0.9974707825639697</c:v>
                </c:pt>
                <c:pt idx="87">
                  <c:v>0.99741316071901731</c:v>
                </c:pt>
                <c:pt idx="88">
                  <c:v>0.99735492500859779</c:v>
                </c:pt>
                <c:pt idx="89">
                  <c:v>0.99729607657856734</c:v>
                </c:pt>
                <c:pt idx="90">
                  <c:v>0.99723661657316176</c:v>
                </c:pt>
                <c:pt idx="91">
                  <c:v>0.99717654613499929</c:v>
                </c:pt>
                <c:pt idx="92">
                  <c:v>0.99711586640508254</c:v>
                </c:pt>
                <c:pt idx="93">
                  <c:v>0.99705457852280022</c:v>
                </c:pt>
                <c:pt idx="94">
                  <c:v>0.99699268362592963</c:v>
                </c:pt>
                <c:pt idx="95">
                  <c:v>0.99693018285063839</c:v>
                </c:pt>
                <c:pt idx="96">
                  <c:v>0.99686707733148683</c:v>
                </c:pt>
                <c:pt idx="97">
                  <c:v>0.9968033682014299</c:v>
                </c:pt>
                <c:pt idx="98">
                  <c:v>0.99673905659181938</c:v>
                </c:pt>
                <c:pt idx="99">
                  <c:v>0.99667414363240558</c:v>
                </c:pt>
                <c:pt idx="100">
                  <c:v>0.99660863045133985</c:v>
                </c:pt>
                <c:pt idx="101">
                  <c:v>0.99654251817517669</c:v>
                </c:pt>
                <c:pt idx="102">
                  <c:v>0.99647580792887502</c:v>
                </c:pt>
                <c:pt idx="103">
                  <c:v>0.99640850083580135</c:v>
                </c:pt>
                <c:pt idx="104">
                  <c:v>0.99634059801773089</c:v>
                </c:pt>
                <c:pt idx="105">
                  <c:v>0.99627210059485038</c:v>
                </c:pt>
                <c:pt idx="106">
                  <c:v>0.99620300968575959</c:v>
                </c:pt>
                <c:pt idx="107">
                  <c:v>0.99613332640747332</c:v>
                </c:pt>
                <c:pt idx="108">
                  <c:v>0.99606305187542399</c:v>
                </c:pt>
                <c:pt idx="109">
                  <c:v>0.99599218720346339</c:v>
                </c:pt>
                <c:pt idx="110">
                  <c:v>0.99592073350386434</c:v>
                </c:pt>
                <c:pt idx="111">
                  <c:v>0.99584869188732361</c:v>
                </c:pt>
                <c:pt idx="112">
                  <c:v>0.99577606346296288</c:v>
                </c:pt>
                <c:pt idx="113">
                  <c:v>0.99570284933833175</c:v>
                </c:pt>
                <c:pt idx="114">
                  <c:v>0.9956290506194091</c:v>
                </c:pt>
                <c:pt idx="115">
                  <c:v>0.99555466841060558</c:v>
                </c:pt>
                <c:pt idx="116">
                  <c:v>0.99547970381476514</c:v>
                </c:pt>
                <c:pt idx="117">
                  <c:v>0.99540415793316772</c:v>
                </c:pt>
                <c:pt idx="118">
                  <c:v>0.99532803186553043</c:v>
                </c:pt>
                <c:pt idx="119">
                  <c:v>0.99525132671001049</c:v>
                </c:pt>
                <c:pt idx="120">
                  <c:v>0.99517404356320649</c:v>
                </c:pt>
                <c:pt idx="121">
                  <c:v>0.9950961835201606</c:v>
                </c:pt>
                <c:pt idx="122">
                  <c:v>0.99501774767436113</c:v>
                </c:pt>
                <c:pt idx="123">
                  <c:v>0.99493873711774361</c:v>
                </c:pt>
                <c:pt idx="124">
                  <c:v>0.99485915294069349</c:v>
                </c:pt>
                <c:pt idx="125">
                  <c:v>0.99477899623204802</c:v>
                </c:pt>
                <c:pt idx="126">
                  <c:v>0.99469826807909789</c:v>
                </c:pt>
                <c:pt idx="127">
                  <c:v>0.99461696956758971</c:v>
                </c:pt>
                <c:pt idx="128">
                  <c:v>0.99453510178172777</c:v>
                </c:pt>
                <c:pt idx="129">
                  <c:v>0.99445266580417602</c:v>
                </c:pt>
                <c:pt idx="130">
                  <c:v>0.99436966271606009</c:v>
                </c:pt>
                <c:pt idx="131">
                  <c:v>0.99428609359696929</c:v>
                </c:pt>
                <c:pt idx="132">
                  <c:v>0.99420195952495849</c:v>
                </c:pt>
                <c:pt idx="133">
                  <c:v>0.99411726157655045</c:v>
                </c:pt>
                <c:pt idx="134">
                  <c:v>0.99403200082673737</c:v>
                </c:pt>
                <c:pt idx="135">
                  <c:v>0.99394617834898313</c:v>
                </c:pt>
                <c:pt idx="136">
                  <c:v>0.99385979521522516</c:v>
                </c:pt>
                <c:pt idx="137">
                  <c:v>0.99377285249587644</c:v>
                </c:pt>
                <c:pt idx="138">
                  <c:v>0.99368535125982749</c:v>
                </c:pt>
                <c:pt idx="139">
                  <c:v>0.9935972925744484</c:v>
                </c:pt>
                <c:pt idx="140">
                  <c:v>0.99350867750559058</c:v>
                </c:pt>
                <c:pt idx="141">
                  <c:v>0.99341950711758908</c:v>
                </c:pt>
                <c:pt idx="142">
                  <c:v>0.99332978247326398</c:v>
                </c:pt>
                <c:pt idx="143">
                  <c:v>0.99323950463392319</c:v>
                </c:pt>
                <c:pt idx="144">
                  <c:v>0.99314867465936341</c:v>
                </c:pt>
                <c:pt idx="145">
                  <c:v>0.99305729360787309</c:v>
                </c:pt>
                <c:pt idx="146">
                  <c:v>0.99296536253623369</c:v>
                </c:pt>
                <c:pt idx="147">
                  <c:v>0.99287288249972161</c:v>
                </c:pt>
                <c:pt idx="148">
                  <c:v>0.99277985455211071</c:v>
                </c:pt>
                <c:pt idx="149">
                  <c:v>0.99268627974567369</c:v>
                </c:pt>
                <c:pt idx="150">
                  <c:v>0.99259215913118437</c:v>
                </c:pt>
                <c:pt idx="151">
                  <c:v>0.9924974937579194</c:v>
                </c:pt>
                <c:pt idx="152">
                  <c:v>0.99240228467366032</c:v>
                </c:pt>
                <c:pt idx="153">
                  <c:v>0.99230653292469562</c:v>
                </c:pt>
                <c:pt idx="154">
                  <c:v>0.99221023955582244</c:v>
                </c:pt>
                <c:pt idx="155">
                  <c:v>0.99211340561034844</c:v>
                </c:pt>
                <c:pt idx="156">
                  <c:v>0.99201603213009404</c:v>
                </c:pt>
                <c:pt idx="157">
                  <c:v>0.99191812015539427</c:v>
                </c:pt>
                <c:pt idx="158">
                  <c:v>0.99181967072510047</c:v>
                </c:pt>
                <c:pt idx="159">
                  <c:v>0.99172068487658238</c:v>
                </c:pt>
                <c:pt idx="160">
                  <c:v>0.99162116364572994</c:v>
                </c:pt>
                <c:pt idx="161">
                  <c:v>0.99152110806695548</c:v>
                </c:pt>
                <c:pt idx="162">
                  <c:v>0.99142051917319529</c:v>
                </c:pt>
                <c:pt idx="163">
                  <c:v>0.99131939799591173</c:v>
                </c:pt>
                <c:pt idx="164">
                  <c:v>0.99121774556509534</c:v>
                </c:pt>
                <c:pt idx="165">
                  <c:v>0.99111556290926595</c:v>
                </c:pt>
                <c:pt idx="166">
                  <c:v>0.99101285105547576</c:v>
                </c:pt>
                <c:pt idx="167">
                  <c:v>0.99090961102931008</c:v>
                </c:pt>
                <c:pt idx="168">
                  <c:v>0.99080584385489012</c:v>
                </c:pt>
                <c:pt idx="169">
                  <c:v>0.99070155055487441</c:v>
                </c:pt>
                <c:pt idx="170">
                  <c:v>0.99059673215046096</c:v>
                </c:pt>
                <c:pt idx="171">
                  <c:v>0.99049138966138872</c:v>
                </c:pt>
                <c:pt idx="172">
                  <c:v>0.99038552410594005</c:v>
                </c:pt>
                <c:pt idx="173">
                  <c:v>0.99027913650094224</c:v>
                </c:pt>
                <c:pt idx="174">
                  <c:v>0.99017222786176917</c:v>
                </c:pt>
                <c:pt idx="175">
                  <c:v>0.99006479920234414</c:v>
                </c:pt>
                <c:pt idx="176">
                  <c:v>0.98995685153514046</c:v>
                </c:pt>
                <c:pt idx="177">
                  <c:v>0.9898483858711844</c:v>
                </c:pt>
                <c:pt idx="178">
                  <c:v>0.98973940322005638</c:v>
                </c:pt>
                <c:pt idx="179">
                  <c:v>0.98962990458989331</c:v>
                </c:pt>
                <c:pt idx="180">
                  <c:v>0.98951989098739013</c:v>
                </c:pt>
                <c:pt idx="181">
                  <c:v>0.98940936341780183</c:v>
                </c:pt>
                <c:pt idx="182">
                  <c:v>0.98929832288494524</c:v>
                </c:pt>
                <c:pt idx="183">
                  <c:v>0.98918677039120118</c:v>
                </c:pt>
                <c:pt idx="184">
                  <c:v>0.98907470693751576</c:v>
                </c:pt>
                <c:pt idx="185">
                  <c:v>0.98896213352340279</c:v>
                </c:pt>
                <c:pt idx="186">
                  <c:v>0.98884905114694543</c:v>
                </c:pt>
                <c:pt idx="187">
                  <c:v>0.98873546080479768</c:v>
                </c:pt>
                <c:pt idx="188">
                  <c:v>0.98862136349218721</c:v>
                </c:pt>
                <c:pt idx="189">
                  <c:v>0.98850676020291595</c:v>
                </c:pt>
                <c:pt idx="190">
                  <c:v>0.98839165192936296</c:v>
                </c:pt>
                <c:pt idx="191">
                  <c:v>0.98827603966248567</c:v>
                </c:pt>
                <c:pt idx="192">
                  <c:v>0.98815992439182221</c:v>
                </c:pt>
                <c:pt idx="193">
                  <c:v>0.98804330710549271</c:v>
                </c:pt>
                <c:pt idx="194">
                  <c:v>0.98792618879020144</c:v>
                </c:pt>
                <c:pt idx="195">
                  <c:v>0.98780857043123882</c:v>
                </c:pt>
                <c:pt idx="196">
                  <c:v>0.98769045301248282</c:v>
                </c:pt>
                <c:pt idx="197">
                  <c:v>0.98757183751640121</c:v>
                </c:pt>
                <c:pt idx="198">
                  <c:v>0.987452724924053</c:v>
                </c:pt>
                <c:pt idx="199">
                  <c:v>0.98733311621509068</c:v>
                </c:pt>
                <c:pt idx="200">
                  <c:v>0.9872130123677616</c:v>
                </c:pt>
                <c:pt idx="201">
                  <c:v>0.98709241435891037</c:v>
                </c:pt>
                <c:pt idx="202">
                  <c:v>0.98697132316397995</c:v>
                </c:pt>
                <c:pt idx="203">
                  <c:v>0.98684973975701407</c:v>
                </c:pt>
                <c:pt idx="204">
                  <c:v>0.98672766511065879</c:v>
                </c:pt>
                <c:pt idx="205">
                  <c:v>0.98660510019616443</c:v>
                </c:pt>
                <c:pt idx="206">
                  <c:v>0.98648204598338729</c:v>
                </c:pt>
                <c:pt idx="207">
                  <c:v>0.98635850344079123</c:v>
                </c:pt>
                <c:pt idx="208">
                  <c:v>0.98623447353545013</c:v>
                </c:pt>
                <c:pt idx="209">
                  <c:v>0.98610995723304884</c:v>
                </c:pt>
                <c:pt idx="210">
                  <c:v>0.9859849554978859</c:v>
                </c:pt>
                <c:pt idx="211">
                  <c:v>0.9858594692928746</c:v>
                </c:pt>
                <c:pt idx="212">
                  <c:v>0.98573349957954504</c:v>
                </c:pt>
                <c:pt idx="213">
                  <c:v>0.98560704731804594</c:v>
                </c:pt>
                <c:pt idx="214">
                  <c:v>0.98548011346714659</c:v>
                </c:pt>
                <c:pt idx="215">
                  <c:v>0.98535269898423827</c:v>
                </c:pt>
                <c:pt idx="216">
                  <c:v>0.98522480482533648</c:v>
                </c:pt>
                <c:pt idx="217">
                  <c:v>0.98509643194508223</c:v>
                </c:pt>
                <c:pt idx="218">
                  <c:v>0.98496758129674422</c:v>
                </c:pt>
                <c:pt idx="219">
                  <c:v>0.98483825383222057</c:v>
                </c:pt>
                <c:pt idx="220">
                  <c:v>0.98470845050204037</c:v>
                </c:pt>
                <c:pt idx="221">
                  <c:v>0.98457817225536581</c:v>
                </c:pt>
                <c:pt idx="222">
                  <c:v>0.98444742003999364</c:v>
                </c:pt>
                <c:pt idx="223">
                  <c:v>0.98431619480235688</c:v>
                </c:pt>
                <c:pt idx="224">
                  <c:v>0.98418449748752712</c:v>
                </c:pt>
                <c:pt idx="225">
                  <c:v>0.98405232903921569</c:v>
                </c:pt>
                <c:pt idx="226">
                  <c:v>0.98391969039977578</c:v>
                </c:pt>
                <c:pt idx="227">
                  <c:v>0.98378658251020412</c:v>
                </c:pt>
                <c:pt idx="228">
                  <c:v>0.98365300631014263</c:v>
                </c:pt>
                <c:pt idx="229">
                  <c:v>0.98351896273788042</c:v>
                </c:pt>
                <c:pt idx="230">
                  <c:v>0.98338445273035524</c:v>
                </c:pt>
                <c:pt idx="231">
                  <c:v>0.98324947722315559</c:v>
                </c:pt>
                <c:pt idx="232">
                  <c:v>0.98311403715052204</c:v>
                </c:pt>
                <c:pt idx="233">
                  <c:v>0.98297813344534934</c:v>
                </c:pt>
                <c:pt idx="234">
                  <c:v>0.98284176703918824</c:v>
                </c:pt>
                <c:pt idx="235">
                  <c:v>0.98270493886224686</c:v>
                </c:pt>
                <c:pt idx="236">
                  <c:v>0.98256764984339251</c:v>
                </c:pt>
                <c:pt idx="237">
                  <c:v>0.98242990091015381</c:v>
                </c:pt>
                <c:pt idx="238">
                  <c:v>0.98229169298872199</c:v>
                </c:pt>
                <c:pt idx="239">
                  <c:v>0.98215302700395302</c:v>
                </c:pt>
                <c:pt idx="240">
                  <c:v>0.98201390387936871</c:v>
                </c:pt>
                <c:pt idx="241">
                  <c:v>0.98187432453715939</c:v>
                </c:pt>
                <c:pt idx="242">
                  <c:v>0.9817342898981849</c:v>
                </c:pt>
                <c:pt idx="243">
                  <c:v>0.98159380088197634</c:v>
                </c:pt>
                <c:pt idx="244">
                  <c:v>0.98145285840673835</c:v>
                </c:pt>
                <c:pt idx="245">
                  <c:v>0.98131146338935027</c:v>
                </c:pt>
                <c:pt idx="246">
                  <c:v>0.98116961674536807</c:v>
                </c:pt>
                <c:pt idx="247">
                  <c:v>0.9810273193890261</c:v>
                </c:pt>
                <c:pt idx="248">
                  <c:v>0.98088457223323899</c:v>
                </c:pt>
                <c:pt idx="249">
                  <c:v>0.980741376189603</c:v>
                </c:pt>
                <c:pt idx="250">
                  <c:v>0.98059773216839774</c:v>
                </c:pt>
                <c:pt idx="251">
                  <c:v>0.98045364107858834</c:v>
                </c:pt>
                <c:pt idx="252">
                  <c:v>0.98030910382782666</c:v>
                </c:pt>
                <c:pt idx="253">
                  <c:v>0.98016412132245334</c:v>
                </c:pt>
                <c:pt idx="254">
                  <c:v>0.98001869446749934</c:v>
                </c:pt>
                <c:pt idx="255">
                  <c:v>0.97987282416668753</c:v>
                </c:pt>
                <c:pt idx="256">
                  <c:v>0.9797265113224346</c:v>
                </c:pt>
                <c:pt idx="257">
                  <c:v>0.97957975683585297</c:v>
                </c:pt>
                <c:pt idx="258">
                  <c:v>0.97943256160675185</c:v>
                </c:pt>
                <c:pt idx="259">
                  <c:v>0.9792849265336393</c:v>
                </c:pt>
                <c:pt idx="260">
                  <c:v>0.97913685251372429</c:v>
                </c:pt>
                <c:pt idx="261">
                  <c:v>0.97898834044291771</c:v>
                </c:pt>
                <c:pt idx="262">
                  <c:v>0.97883939121583441</c:v>
                </c:pt>
                <c:pt idx="263">
                  <c:v>0.9786900057257949</c:v>
                </c:pt>
                <c:pt idx="264">
                  <c:v>0.97854018486482708</c:v>
                </c:pt>
                <c:pt idx="265">
                  <c:v>0.97838992952366755</c:v>
                </c:pt>
                <c:pt idx="266">
                  <c:v>0.97823924059176393</c:v>
                </c:pt>
                <c:pt idx="267">
                  <c:v>0.97808811895727588</c:v>
                </c:pt>
                <c:pt idx="268">
                  <c:v>0.9779365655070773</c:v>
                </c:pt>
                <c:pt idx="269">
                  <c:v>0.97778458112675748</c:v>
                </c:pt>
                <c:pt idx="270">
                  <c:v>0.97763216670062358</c:v>
                </c:pt>
                <c:pt idx="271">
                  <c:v>0.97747932311170127</c:v>
                </c:pt>
                <c:pt idx="272">
                  <c:v>0.9773260512417371</c:v>
                </c:pt>
                <c:pt idx="273">
                  <c:v>0.97717235197120023</c:v>
                </c:pt>
                <c:pt idx="274">
                  <c:v>0.97701822617928336</c:v>
                </c:pt>
                <c:pt idx="275">
                  <c:v>0.97686367474390545</c:v>
                </c:pt>
                <c:pt idx="276">
                  <c:v>0.97670869854171238</c:v>
                </c:pt>
                <c:pt idx="277">
                  <c:v>0.97655329844807937</c:v>
                </c:pt>
                <c:pt idx="278">
                  <c:v>0.97639747533711185</c:v>
                </c:pt>
                <c:pt idx="279">
                  <c:v>0.97624123008164809</c:v>
                </c:pt>
                <c:pt idx="280">
                  <c:v>0.97608456355326012</c:v>
                </c:pt>
                <c:pt idx="281">
                  <c:v>0.97592747662225554</c:v>
                </c:pt>
                <c:pt idx="282">
                  <c:v>0.97576997015767908</c:v>
                </c:pt>
                <c:pt idx="283">
                  <c:v>0.97561204502731491</c:v>
                </c:pt>
                <c:pt idx="284">
                  <c:v>0.97545370209768723</c:v>
                </c:pt>
                <c:pt idx="285">
                  <c:v>0.97529494223406266</c:v>
                </c:pt>
                <c:pt idx="286">
                  <c:v>0.97513576630045162</c:v>
                </c:pt>
                <c:pt idx="287">
                  <c:v>0.9749761751596101</c:v>
                </c:pt>
                <c:pt idx="288">
                  <c:v>0.97481616967304119</c:v>
                </c:pt>
                <c:pt idx="289">
                  <c:v>0.97465575070099653</c:v>
                </c:pt>
                <c:pt idx="290">
                  <c:v>0.97449491910247843</c:v>
                </c:pt>
                <c:pt idx="291">
                  <c:v>0.9743336757352411</c:v>
                </c:pt>
                <c:pt idx="292">
                  <c:v>0.97417202145579218</c:v>
                </c:pt>
                <c:pt idx="293">
                  <c:v>0.97400995711939498</c:v>
                </c:pt>
                <c:pt idx="294">
                  <c:v>0.97384748358006923</c:v>
                </c:pt>
                <c:pt idx="295">
                  <c:v>0.97368460169059368</c:v>
                </c:pt>
                <c:pt idx="296">
                  <c:v>0.97352131230250682</c:v>
                </c:pt>
                <c:pt idx="297">
                  <c:v>0.97335761626610884</c:v>
                </c:pt>
                <c:pt idx="298">
                  <c:v>0.97319351443046376</c:v>
                </c:pt>
                <c:pt idx="299">
                  <c:v>0.97302900764340006</c:v>
                </c:pt>
                <c:pt idx="300">
                  <c:v>0.97286409675151297</c:v>
                </c:pt>
                <c:pt idx="301">
                  <c:v>0.97269878260016607</c:v>
                </c:pt>
                <c:pt idx="302">
                  <c:v>0.97253306603349265</c:v>
                </c:pt>
                <c:pt idx="303">
                  <c:v>0.97236694789439726</c:v>
                </c:pt>
                <c:pt idx="304">
                  <c:v>0.97220042902455772</c:v>
                </c:pt>
                <c:pt idx="305">
                  <c:v>0.97203351026442608</c:v>
                </c:pt>
                <c:pt idx="306">
                  <c:v>0.97186619245323114</c:v>
                </c:pt>
                <c:pt idx="307">
                  <c:v>0.97169847642897889</c:v>
                </c:pt>
                <c:pt idx="308">
                  <c:v>0.9715303630284553</c:v>
                </c:pt>
                <c:pt idx="309">
                  <c:v>0.97136185308722689</c:v>
                </c:pt>
                <c:pt idx="310">
                  <c:v>0.97119294743964302</c:v>
                </c:pt>
                <c:pt idx="311">
                  <c:v>0.97102364691883702</c:v>
                </c:pt>
                <c:pt idx="312">
                  <c:v>0.97085395235672833</c:v>
                </c:pt>
                <c:pt idx="313">
                  <c:v>0.97068386458402323</c:v>
                </c:pt>
                <c:pt idx="314">
                  <c:v>0.97051338443021751</c:v>
                </c:pt>
                <c:pt idx="315">
                  <c:v>0.97034251272359695</c:v>
                </c:pt>
                <c:pt idx="316">
                  <c:v>0.97017125029123974</c:v>
                </c:pt>
                <c:pt idx="317">
                  <c:v>0.96999959795901769</c:v>
                </c:pt>
                <c:pt idx="318">
                  <c:v>0.96982755655159769</c:v>
                </c:pt>
                <c:pt idx="319">
                  <c:v>0.9696551268924436</c:v>
                </c:pt>
                <c:pt idx="320">
                  <c:v>0.96948230980381767</c:v>
                </c:pt>
                <c:pt idx="321">
                  <c:v>0.969309106106782</c:v>
                </c:pt>
                <c:pt idx="322">
                  <c:v>0.96913551662120034</c:v>
                </c:pt>
                <c:pt idx="323">
                  <c:v>0.96896154216573949</c:v>
                </c:pt>
                <c:pt idx="324">
                  <c:v>0.96878718355787086</c:v>
                </c:pt>
                <c:pt idx="325">
                  <c:v>0.96861244161387205</c:v>
                </c:pt>
                <c:pt idx="326">
                  <c:v>0.96843731714882864</c:v>
                </c:pt>
                <c:pt idx="327">
                  <c:v>0.96826181097663522</c:v>
                </c:pt>
                <c:pt idx="328">
                  <c:v>0.96808592390999748</c:v>
                </c:pt>
                <c:pt idx="329">
                  <c:v>0.96790965676043361</c:v>
                </c:pt>
                <c:pt idx="330">
                  <c:v>0.96773301033827563</c:v>
                </c:pt>
                <c:pt idx="331">
                  <c:v>0.96755598545267119</c:v>
                </c:pt>
                <c:pt idx="332">
                  <c:v>0.96737858291158496</c:v>
                </c:pt>
                <c:pt idx="333">
                  <c:v>0.96720080352180038</c:v>
                </c:pt>
                <c:pt idx="334">
                  <c:v>0.96702264808892102</c:v>
                </c:pt>
                <c:pt idx="335">
                  <c:v>0.96684411741737208</c:v>
                </c:pt>
                <c:pt idx="336">
                  <c:v>0.96666521231040214</c:v>
                </c:pt>
                <c:pt idx="337">
                  <c:v>0.9664859335700845</c:v>
                </c:pt>
                <c:pt idx="338">
                  <c:v>0.96630628199731894</c:v>
                </c:pt>
                <c:pt idx="339">
                  <c:v>0.96612625839183286</c:v>
                </c:pt>
                <c:pt idx="340">
                  <c:v>0.96594586355218348</c:v>
                </c:pt>
                <c:pt idx="341">
                  <c:v>0.9657650982757584</c:v>
                </c:pt>
                <c:pt idx="342">
                  <c:v>0.96558396335877827</c:v>
                </c:pt>
                <c:pt idx="343">
                  <c:v>0.96540245959629734</c:v>
                </c:pt>
                <c:pt idx="344">
                  <c:v>0.96522058778220543</c:v>
                </c:pt>
                <c:pt idx="345">
                  <c:v>0.96503834870922955</c:v>
                </c:pt>
                <c:pt idx="346">
                  <c:v>0.96485574316893519</c:v>
                </c:pt>
                <c:pt idx="347">
                  <c:v>0.96467277195172796</c:v>
                </c:pt>
                <c:pt idx="348">
                  <c:v>0.96448943584685487</c:v>
                </c:pt>
                <c:pt idx="349">
                  <c:v>0.9643057356424064</c:v>
                </c:pt>
                <c:pt idx="350">
                  <c:v>0.96412167212531741</c:v>
                </c:pt>
                <c:pt idx="351">
                  <c:v>0.96393724608136899</c:v>
                </c:pt>
                <c:pt idx="352">
                  <c:v>0.96375245829518974</c:v>
                </c:pt>
                <c:pt idx="353">
                  <c:v>0.96356730955025771</c:v>
                </c:pt>
                <c:pt idx="354">
                  <c:v>0.96338180062890122</c:v>
                </c:pt>
                <c:pt idx="355">
                  <c:v>0.96319593231230116</c:v>
                </c:pt>
                <c:pt idx="356">
                  <c:v>0.9630097053804918</c:v>
                </c:pt>
                <c:pt idx="357">
                  <c:v>0.96282312061236275</c:v>
                </c:pt>
                <c:pt idx="358">
                  <c:v>0.96263617878566021</c:v>
                </c:pt>
                <c:pt idx="359">
                  <c:v>0.96244888067698864</c:v>
                </c:pt>
                <c:pt idx="360">
                  <c:v>0.96226122706181194</c:v>
                </c:pt>
                <c:pt idx="361">
                  <c:v>0.96207321871445539</c:v>
                </c:pt>
                <c:pt idx="362">
                  <c:v>0.96188485640810684</c:v>
                </c:pt>
                <c:pt idx="363">
                  <c:v>0.96169614091481825</c:v>
                </c:pt>
                <c:pt idx="364">
                  <c:v>0.9615070730055072</c:v>
                </c:pt>
                <c:pt idx="365">
                  <c:v>0.96131765344995845</c:v>
                </c:pt>
              </c:numCache>
            </c:numRef>
          </c:yVal>
          <c:smooth val="0"/>
          <c:extLst>
            <c:ext xmlns:c16="http://schemas.microsoft.com/office/drawing/2014/chart" uri="{C3380CC4-5D6E-409C-BE32-E72D297353CC}">
              <c16:uniqueId val="{00000001-7873-41CC-A193-2D212DCBA053}"/>
            </c:ext>
          </c:extLst>
        </c:ser>
        <c:ser>
          <c:idx val="2"/>
          <c:order val="2"/>
          <c:tx>
            <c:v>Spatial Awareness</c:v>
          </c:tx>
          <c:spPr>
            <a:ln w="19050" cap="rnd">
              <a:solidFill>
                <a:schemeClr val="accent3"/>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Model'!$G$14:$G$379</c:f>
              <c:numCache>
                <c:formatCode>0.00000</c:formatCode>
                <c:ptCount val="366"/>
                <c:pt idx="0">
                  <c:v>1</c:v>
                </c:pt>
                <c:pt idx="1">
                  <c:v>0.99888062696591084</c:v>
                </c:pt>
                <c:pt idx="2">
                  <c:v>0.99776250692781132</c:v>
                </c:pt>
                <c:pt idx="3">
                  <c:v>0.99664563848313104</c:v>
                </c:pt>
                <c:pt idx="4">
                  <c:v>0.99553002023087045</c:v>
                </c:pt>
                <c:pt idx="5">
                  <c:v>0.99441565077159799</c:v>
                </c:pt>
                <c:pt idx="6">
                  <c:v>0.99330252870744795</c:v>
                </c:pt>
                <c:pt idx="7">
                  <c:v>0.99219065264212036</c:v>
                </c:pt>
                <c:pt idx="8">
                  <c:v>0.99108002118087735</c:v>
                </c:pt>
                <c:pt idx="9">
                  <c:v>0.9899706329305431</c:v>
                </c:pt>
                <c:pt idx="10">
                  <c:v>0.98886248649950048</c:v>
                </c:pt>
                <c:pt idx="11">
                  <c:v>0.98775558049769063</c:v>
                </c:pt>
                <c:pt idx="12">
                  <c:v>0.98664991353661058</c:v>
                </c:pt>
                <c:pt idx="13">
                  <c:v>0.98554548422931121</c:v>
                </c:pt>
                <c:pt idx="14">
                  <c:v>0.98444229119039672</c:v>
                </c:pt>
                <c:pt idx="15">
                  <c:v>0.9833403330360212</c:v>
                </c:pt>
                <c:pt idx="16">
                  <c:v>0.98223960838388857</c:v>
                </c:pt>
                <c:pt idx="17">
                  <c:v>0.98114011585324923</c:v>
                </c:pt>
                <c:pt idx="18">
                  <c:v>0.98004185406490008</c:v>
                </c:pt>
                <c:pt idx="19">
                  <c:v>0.97894482164118124</c:v>
                </c:pt>
                <c:pt idx="20">
                  <c:v>0.97784901720597484</c:v>
                </c:pt>
                <c:pt idx="21">
                  <c:v>0.97675443938470385</c:v>
                </c:pt>
                <c:pt idx="22">
                  <c:v>0.97566108680432995</c:v>
                </c:pt>
                <c:pt idx="23">
                  <c:v>0.97456895809335098</c:v>
                </c:pt>
                <c:pt idx="24">
                  <c:v>0.97347805188180092</c:v>
                </c:pt>
                <c:pt idx="25">
                  <c:v>0.97238836680124685</c:v>
                </c:pt>
                <c:pt idx="26">
                  <c:v>0.97129990148478762</c:v>
                </c:pt>
                <c:pt idx="27">
                  <c:v>0.97021265456705208</c:v>
                </c:pt>
                <c:pt idx="28">
                  <c:v>0.96912662468419775</c:v>
                </c:pt>
                <c:pt idx="29">
                  <c:v>0.96804181047390847</c:v>
                </c:pt>
                <c:pt idx="30">
                  <c:v>0.96695821057539322</c:v>
                </c:pt>
                <c:pt idx="31">
                  <c:v>0.96587582362938396</c:v>
                </c:pt>
                <c:pt idx="32">
                  <c:v>0.96479464827813466</c:v>
                </c:pt>
                <c:pt idx="33">
                  <c:v>0.96371468316541864</c:v>
                </c:pt>
                <c:pt idx="34">
                  <c:v>0.96263592693652755</c:v>
                </c:pt>
                <c:pt idx="35">
                  <c:v>0.96155837823826928</c:v>
                </c:pt>
                <c:pt idx="36">
                  <c:v>0.96048203571896695</c:v>
                </c:pt>
                <c:pt idx="37">
                  <c:v>0.95940689802845625</c:v>
                </c:pt>
                <c:pt idx="38">
                  <c:v>0.95833296381808397</c:v>
                </c:pt>
                <c:pt idx="39">
                  <c:v>0.9572602317407074</c:v>
                </c:pt>
                <c:pt idx="40">
                  <c:v>0.95618870045069093</c:v>
                </c:pt>
                <c:pt idx="41">
                  <c:v>0.95511836860390564</c:v>
                </c:pt>
                <c:pt idx="42">
                  <c:v>0.95404923485772719</c:v>
                </c:pt>
                <c:pt idx="43">
                  <c:v>0.95298129787103414</c:v>
                </c:pt>
                <c:pt idx="44">
                  <c:v>0.95191455630420607</c:v>
                </c:pt>
                <c:pt idx="45">
                  <c:v>0.95084900881912227</c:v>
                </c:pt>
                <c:pt idx="46">
                  <c:v>0.94978465407915968</c:v>
                </c:pt>
                <c:pt idx="47">
                  <c:v>0.94872149074919188</c:v>
                </c:pt>
                <c:pt idx="48">
                  <c:v>0.94765951749558641</c:v>
                </c:pt>
                <c:pt idx="49">
                  <c:v>0.94659873298620401</c:v>
                </c:pt>
                <c:pt idx="50">
                  <c:v>0.94553913589039629</c:v>
                </c:pt>
                <c:pt idx="51">
                  <c:v>0.94448072487900459</c:v>
                </c:pt>
                <c:pt idx="52">
                  <c:v>0.94342349862435815</c:v>
                </c:pt>
                <c:pt idx="53">
                  <c:v>0.94236745580027204</c:v>
                </c:pt>
                <c:pt idx="54">
                  <c:v>0.94131259508204601</c:v>
                </c:pt>
                <c:pt idx="55">
                  <c:v>0.94025891514646276</c:v>
                </c:pt>
                <c:pt idx="56">
                  <c:v>0.93920641467178589</c:v>
                </c:pt>
                <c:pt idx="57">
                  <c:v>0.93815509233775873</c:v>
                </c:pt>
                <c:pt idx="58">
                  <c:v>0.93710494682560241</c:v>
                </c:pt>
                <c:pt idx="59">
                  <c:v>0.93605597681801433</c:v>
                </c:pt>
                <c:pt idx="60">
                  <c:v>0.93500818099916627</c:v>
                </c:pt>
                <c:pt idx="61">
                  <c:v>0.93396155805470327</c:v>
                </c:pt>
                <c:pt idx="62">
                  <c:v>0.93291610667174085</c:v>
                </c:pt>
                <c:pt idx="63">
                  <c:v>0.93187182553886516</c:v>
                </c:pt>
                <c:pt idx="64">
                  <c:v>0.93082871334612949</c:v>
                </c:pt>
                <c:pt idx="65">
                  <c:v>0.92978676878505395</c:v>
                </c:pt>
                <c:pt idx="66">
                  <c:v>0.92874599054862317</c:v>
                </c:pt>
                <c:pt idx="67">
                  <c:v>0.92770637733128458</c:v>
                </c:pt>
                <c:pt idx="68">
                  <c:v>0.92666792782894758</c:v>
                </c:pt>
                <c:pt idx="69">
                  <c:v>0.9256306407389806</c:v>
                </c:pt>
                <c:pt idx="70">
                  <c:v>0.92459451476021071</c:v>
                </c:pt>
                <c:pt idx="71">
                  <c:v>0.92355954859292144</c:v>
                </c:pt>
                <c:pt idx="72">
                  <c:v>0.92252574093885098</c:v>
                </c:pt>
                <c:pt idx="73">
                  <c:v>0.92149309050119088</c:v>
                </c:pt>
                <c:pt idx="74">
                  <c:v>0.92046159598458444</c:v>
                </c:pt>
                <c:pt idx="75">
                  <c:v>0.91943125609512466</c:v>
                </c:pt>
                <c:pt idx="76">
                  <c:v>0.91840206954035308</c:v>
                </c:pt>
                <c:pt idx="77">
                  <c:v>0.91737403502925796</c:v>
                </c:pt>
                <c:pt idx="78">
                  <c:v>0.91634715127227273</c:v>
                </c:pt>
                <c:pt idx="79">
                  <c:v>0.91532141698127412</c:v>
                </c:pt>
                <c:pt idx="80">
                  <c:v>0.91429683086958102</c:v>
                </c:pt>
                <c:pt idx="81">
                  <c:v>0.91327339165195265</c:v>
                </c:pt>
                <c:pt idx="82">
                  <c:v>0.91225109804458615</c:v>
                </c:pt>
                <c:pt idx="83">
                  <c:v>0.91122994876511687</c:v>
                </c:pt>
                <c:pt idx="84">
                  <c:v>0.91020994253261489</c:v>
                </c:pt>
                <c:pt idx="85">
                  <c:v>0.90919107806758404</c:v>
                </c:pt>
                <c:pt idx="86">
                  <c:v>0.90817335409196076</c:v>
                </c:pt>
                <c:pt idx="87">
                  <c:v>0.90715676932911193</c:v>
                </c:pt>
                <c:pt idx="88">
                  <c:v>0.9061413225038335</c:v>
                </c:pt>
                <c:pt idx="89">
                  <c:v>0.90512701234234894</c:v>
                </c:pt>
                <c:pt idx="90">
                  <c:v>0.90411383757230723</c:v>
                </c:pt>
                <c:pt idx="91">
                  <c:v>0.90310179692278192</c:v>
                </c:pt>
                <c:pt idx="92">
                  <c:v>0.90209088912426916</c:v>
                </c:pt>
                <c:pt idx="93">
                  <c:v>0.90108111290868587</c:v>
                </c:pt>
                <c:pt idx="94">
                  <c:v>0.90007246700936905</c:v>
                </c:pt>
                <c:pt idx="95">
                  <c:v>0.89906495016107257</c:v>
                </c:pt>
                <c:pt idx="96">
                  <c:v>0.89805856109996762</c:v>
                </c:pt>
                <c:pt idx="97">
                  <c:v>0.89705329856363947</c:v>
                </c:pt>
                <c:pt idx="98">
                  <c:v>0.89604916129108669</c:v>
                </c:pt>
                <c:pt idx="99">
                  <c:v>0.8950461480227192</c:v>
                </c:pt>
                <c:pt idx="100">
                  <c:v>0.89404425750035721</c:v>
                </c:pt>
                <c:pt idx="101">
                  <c:v>0.89304348846722914</c:v>
                </c:pt>
                <c:pt idx="102">
                  <c:v>0.89204383966797007</c:v>
                </c:pt>
                <c:pt idx="103">
                  <c:v>0.8910453098486204</c:v>
                </c:pt>
                <c:pt idx="104">
                  <c:v>0.89004789775662418</c:v>
                </c:pt>
                <c:pt idx="105">
                  <c:v>0.88905160214082779</c:v>
                </c:pt>
                <c:pt idx="106">
                  <c:v>0.8880564217514777</c:v>
                </c:pt>
                <c:pt idx="107">
                  <c:v>0.88706235534021938</c:v>
                </c:pt>
                <c:pt idx="108">
                  <c:v>0.88606940166009585</c:v>
                </c:pt>
                <c:pt idx="109">
                  <c:v>0.88507755946554623</c:v>
                </c:pt>
                <c:pt idx="110">
                  <c:v>0.88408682751240297</c:v>
                </c:pt>
                <c:pt idx="111">
                  <c:v>0.8830972045578922</c:v>
                </c:pt>
                <c:pt idx="112">
                  <c:v>0.88210868936063058</c:v>
                </c:pt>
                <c:pt idx="113">
                  <c:v>0.88112128068062467</c:v>
                </c:pt>
                <c:pt idx="114">
                  <c:v>0.88013497727926859</c:v>
                </c:pt>
                <c:pt idx="115">
                  <c:v>0.87914977791934357</c:v>
                </c:pt>
                <c:pt idx="116">
                  <c:v>0.87816568136501538</c:v>
                </c:pt>
                <c:pt idx="117">
                  <c:v>0.87718268638183272</c:v>
                </c:pt>
                <c:pt idx="118">
                  <c:v>0.87620079173672716</c:v>
                </c:pt>
                <c:pt idx="119">
                  <c:v>0.8752199961980095</c:v>
                </c:pt>
                <c:pt idx="120">
                  <c:v>0.87424029853536989</c:v>
                </c:pt>
                <c:pt idx="121">
                  <c:v>0.87326169751987537</c:v>
                </c:pt>
                <c:pt idx="122">
                  <c:v>0.87228419192396878</c:v>
                </c:pt>
                <c:pt idx="123">
                  <c:v>0.87130778052146673</c:v>
                </c:pt>
                <c:pt idx="124">
                  <c:v>0.87033246208755899</c:v>
                </c:pt>
                <c:pt idx="125">
                  <c:v>0.86935823539880575</c:v>
                </c:pt>
                <c:pt idx="126">
                  <c:v>0.86838509923313711</c:v>
                </c:pt>
                <c:pt idx="127">
                  <c:v>0.86741305236985078</c:v>
                </c:pt>
                <c:pt idx="128">
                  <c:v>0.866442093589611</c:v>
                </c:pt>
                <c:pt idx="129">
                  <c:v>0.86547222167444704</c:v>
                </c:pt>
                <c:pt idx="130">
                  <c:v>0.86450343540775154</c:v>
                </c:pt>
                <c:pt idx="131">
                  <c:v>0.8635357335742786</c:v>
                </c:pt>
                <c:pt idx="132">
                  <c:v>0.8625691149601431</c:v>
                </c:pt>
                <c:pt idx="133">
                  <c:v>0.86160357835281876</c:v>
                </c:pt>
                <c:pt idx="134">
                  <c:v>0.86063912254113595</c:v>
                </c:pt>
                <c:pt idx="135">
                  <c:v>0.85967574631528121</c:v>
                </c:pt>
                <c:pt idx="136">
                  <c:v>0.85871344846679554</c:v>
                </c:pt>
                <c:pt idx="137">
                  <c:v>0.85775222778857207</c:v>
                </c:pt>
                <c:pt idx="138">
                  <c:v>0.85679208307485566</c:v>
                </c:pt>
                <c:pt idx="139">
                  <c:v>0.85583301312124072</c:v>
                </c:pt>
                <c:pt idx="140">
                  <c:v>0.85487501672466948</c:v>
                </c:pt>
                <c:pt idx="141">
                  <c:v>0.85391809268343144</c:v>
                </c:pt>
                <c:pt idx="142">
                  <c:v>0.85296223979716068</c:v>
                </c:pt>
                <c:pt idx="143">
                  <c:v>0.85200745686683554</c:v>
                </c:pt>
                <c:pt idx="144">
                  <c:v>0.85105374269477596</c:v>
                </c:pt>
                <c:pt idx="145">
                  <c:v>0.85010109608464279</c:v>
                </c:pt>
                <c:pt idx="146">
                  <c:v>0.84914951584143605</c:v>
                </c:pt>
                <c:pt idx="147">
                  <c:v>0.84819900077149335</c:v>
                </c:pt>
                <c:pt idx="148">
                  <c:v>0.84724954968248845</c:v>
                </c:pt>
                <c:pt idx="149">
                  <c:v>0.84630116138342959</c:v>
                </c:pt>
                <c:pt idx="150">
                  <c:v>0.84535383468465863</c:v>
                </c:pt>
                <c:pt idx="151">
                  <c:v>0.84440756839784881</c:v>
                </c:pt>
                <c:pt idx="152">
                  <c:v>0.84346236133600361</c:v>
                </c:pt>
                <c:pt idx="153">
                  <c:v>0.84251821231345492</c:v>
                </c:pt>
                <c:pt idx="154">
                  <c:v>0.84157512014586222</c:v>
                </c:pt>
                <c:pt idx="155">
                  <c:v>0.84063308365021061</c:v>
                </c:pt>
                <c:pt idx="156">
                  <c:v>0.83969210164480956</c:v>
                </c:pt>
                <c:pt idx="157">
                  <c:v>0.83875217294929072</c:v>
                </c:pt>
                <c:pt idx="158">
                  <c:v>0.83781329638460744</c:v>
                </c:pt>
                <c:pt idx="159">
                  <c:v>0.83687547077303326</c:v>
                </c:pt>
                <c:pt idx="160">
                  <c:v>0.83593869493815931</c:v>
                </c:pt>
                <c:pt idx="161">
                  <c:v>0.83500296770489402</c:v>
                </c:pt>
                <c:pt idx="162">
                  <c:v>0.83406828789946075</c:v>
                </c:pt>
                <c:pt idx="163">
                  <c:v>0.83313465434939715</c:v>
                </c:pt>
                <c:pt idx="164">
                  <c:v>0.83220206588355328</c:v>
                </c:pt>
                <c:pt idx="165">
                  <c:v>0.8312705213320899</c:v>
                </c:pt>
                <c:pt idx="166">
                  <c:v>0.83034001952647762</c:v>
                </c:pt>
                <c:pt idx="167">
                  <c:v>0.8294105592994947</c:v>
                </c:pt>
                <c:pt idx="168">
                  <c:v>0.82848213948522609</c:v>
                </c:pt>
                <c:pt idx="169">
                  <c:v>0.82755475891906183</c:v>
                </c:pt>
                <c:pt idx="170">
                  <c:v>0.82662841643769558</c:v>
                </c:pt>
                <c:pt idx="171">
                  <c:v>0.82570311087912351</c:v>
                </c:pt>
                <c:pt idx="172">
                  <c:v>0.82477884108264188</c:v>
                </c:pt>
                <c:pt idx="173">
                  <c:v>0.82385560588884676</c:v>
                </c:pt>
                <c:pt idx="174">
                  <c:v>0.82293340413963167</c:v>
                </c:pt>
                <c:pt idx="175">
                  <c:v>1</c:v>
                </c:pt>
                <c:pt idx="176">
                  <c:v>0.99888062696591084</c:v>
                </c:pt>
                <c:pt idx="177">
                  <c:v>0.99776250692781132</c:v>
                </c:pt>
                <c:pt idx="178">
                  <c:v>0.99664563848313104</c:v>
                </c:pt>
                <c:pt idx="179">
                  <c:v>0.99553002023087045</c:v>
                </c:pt>
                <c:pt idx="180">
                  <c:v>0.99441565077159799</c:v>
                </c:pt>
                <c:pt idx="181">
                  <c:v>0.99330252870744795</c:v>
                </c:pt>
                <c:pt idx="182">
                  <c:v>0.99219065264212036</c:v>
                </c:pt>
                <c:pt idx="183">
                  <c:v>0.99108002118087735</c:v>
                </c:pt>
                <c:pt idx="184">
                  <c:v>0.9899706329305431</c:v>
                </c:pt>
                <c:pt idx="185">
                  <c:v>0.98886248649950048</c:v>
                </c:pt>
                <c:pt idx="186">
                  <c:v>0.98775558049769063</c:v>
                </c:pt>
                <c:pt idx="187">
                  <c:v>0.98664991353661058</c:v>
                </c:pt>
                <c:pt idx="188">
                  <c:v>0.98554548422931121</c:v>
                </c:pt>
                <c:pt idx="189">
                  <c:v>0.98444229119039672</c:v>
                </c:pt>
                <c:pt idx="190">
                  <c:v>0.9833403330360212</c:v>
                </c:pt>
                <c:pt idx="191">
                  <c:v>0.98223960838388857</c:v>
                </c:pt>
                <c:pt idx="192">
                  <c:v>0.98114011585324923</c:v>
                </c:pt>
                <c:pt idx="193">
                  <c:v>0.98004185406490008</c:v>
                </c:pt>
                <c:pt idx="194">
                  <c:v>0.97894482164118124</c:v>
                </c:pt>
                <c:pt idx="195">
                  <c:v>0.97784901720597484</c:v>
                </c:pt>
                <c:pt idx="196">
                  <c:v>0.97675443938470385</c:v>
                </c:pt>
                <c:pt idx="197">
                  <c:v>0.97566108680432995</c:v>
                </c:pt>
                <c:pt idx="198">
                  <c:v>0.97456895809335098</c:v>
                </c:pt>
                <c:pt idx="199">
                  <c:v>0.97347805188180092</c:v>
                </c:pt>
                <c:pt idx="200">
                  <c:v>0.97238836680124685</c:v>
                </c:pt>
                <c:pt idx="201">
                  <c:v>0.97129990148478762</c:v>
                </c:pt>
                <c:pt idx="202">
                  <c:v>0.97021265456705208</c:v>
                </c:pt>
                <c:pt idx="203">
                  <c:v>0.96912662468419775</c:v>
                </c:pt>
                <c:pt idx="204">
                  <c:v>0.96804181047390847</c:v>
                </c:pt>
                <c:pt idx="205">
                  <c:v>0.96695821057539322</c:v>
                </c:pt>
                <c:pt idx="206">
                  <c:v>0.96587582362938396</c:v>
                </c:pt>
                <c:pt idx="207">
                  <c:v>0.96479464827813466</c:v>
                </c:pt>
                <c:pt idx="208">
                  <c:v>0.96371468316541864</c:v>
                </c:pt>
                <c:pt idx="209">
                  <c:v>0.96263592693652755</c:v>
                </c:pt>
                <c:pt idx="210">
                  <c:v>0.96155837823826928</c:v>
                </c:pt>
                <c:pt idx="211">
                  <c:v>0.96048203571896695</c:v>
                </c:pt>
                <c:pt idx="212">
                  <c:v>0.95940689802845625</c:v>
                </c:pt>
                <c:pt idx="213">
                  <c:v>0.95833296381808397</c:v>
                </c:pt>
                <c:pt idx="214">
                  <c:v>0.9572602317407074</c:v>
                </c:pt>
                <c:pt idx="215">
                  <c:v>0.95618870045069093</c:v>
                </c:pt>
                <c:pt idx="216">
                  <c:v>0.95511836860390564</c:v>
                </c:pt>
                <c:pt idx="217">
                  <c:v>0.95404923485772719</c:v>
                </c:pt>
                <c:pt idx="218">
                  <c:v>0.95298129787103414</c:v>
                </c:pt>
                <c:pt idx="219">
                  <c:v>0.95191455630420607</c:v>
                </c:pt>
                <c:pt idx="220">
                  <c:v>0.95084900881912227</c:v>
                </c:pt>
                <c:pt idx="221">
                  <c:v>0.94978465407915968</c:v>
                </c:pt>
                <c:pt idx="222">
                  <c:v>0.94872149074919188</c:v>
                </c:pt>
                <c:pt idx="223">
                  <c:v>0.94765951749558641</c:v>
                </c:pt>
                <c:pt idx="224">
                  <c:v>0.94659873298620401</c:v>
                </c:pt>
                <c:pt idx="225">
                  <c:v>0.94553913589039629</c:v>
                </c:pt>
                <c:pt idx="226">
                  <c:v>0.94448072487900459</c:v>
                </c:pt>
                <c:pt idx="227">
                  <c:v>0.94342349862435815</c:v>
                </c:pt>
                <c:pt idx="228">
                  <c:v>0.94236745580027204</c:v>
                </c:pt>
                <c:pt idx="229">
                  <c:v>0.94131259508204601</c:v>
                </c:pt>
                <c:pt idx="230">
                  <c:v>0.94025891514646276</c:v>
                </c:pt>
                <c:pt idx="231">
                  <c:v>0.93920641467178589</c:v>
                </c:pt>
                <c:pt idx="232">
                  <c:v>0.93815509233775873</c:v>
                </c:pt>
                <c:pt idx="233">
                  <c:v>0.93710494682560241</c:v>
                </c:pt>
                <c:pt idx="234">
                  <c:v>0.93605597681801433</c:v>
                </c:pt>
                <c:pt idx="235">
                  <c:v>0.93500818099916627</c:v>
                </c:pt>
                <c:pt idx="236">
                  <c:v>0.93396155805470327</c:v>
                </c:pt>
                <c:pt idx="237">
                  <c:v>0.93291610667174085</c:v>
                </c:pt>
                <c:pt idx="238">
                  <c:v>0.93187182553886516</c:v>
                </c:pt>
                <c:pt idx="239">
                  <c:v>0.93082871334612949</c:v>
                </c:pt>
                <c:pt idx="240">
                  <c:v>0.92978676878505395</c:v>
                </c:pt>
                <c:pt idx="241">
                  <c:v>0.92874599054862317</c:v>
                </c:pt>
                <c:pt idx="242">
                  <c:v>0.92770637733128458</c:v>
                </c:pt>
                <c:pt idx="243">
                  <c:v>0.92666792782894758</c:v>
                </c:pt>
                <c:pt idx="244">
                  <c:v>0.9256306407389806</c:v>
                </c:pt>
                <c:pt idx="245">
                  <c:v>0.92459451476021071</c:v>
                </c:pt>
                <c:pt idx="246">
                  <c:v>0.92355954859292144</c:v>
                </c:pt>
                <c:pt idx="247">
                  <c:v>0.92252574093885098</c:v>
                </c:pt>
                <c:pt idx="248">
                  <c:v>0.92149309050119088</c:v>
                </c:pt>
                <c:pt idx="249">
                  <c:v>0.92046159598458444</c:v>
                </c:pt>
                <c:pt idx="250">
                  <c:v>0.91943125609512466</c:v>
                </c:pt>
                <c:pt idx="251">
                  <c:v>0.91840206954035308</c:v>
                </c:pt>
                <c:pt idx="252">
                  <c:v>0.91737403502925796</c:v>
                </c:pt>
                <c:pt idx="253">
                  <c:v>0.91634715127227273</c:v>
                </c:pt>
                <c:pt idx="254">
                  <c:v>0.91532141698127412</c:v>
                </c:pt>
                <c:pt idx="255">
                  <c:v>0.91429683086958102</c:v>
                </c:pt>
                <c:pt idx="256">
                  <c:v>0.91327339165195265</c:v>
                </c:pt>
                <c:pt idx="257">
                  <c:v>0.91225109804458615</c:v>
                </c:pt>
                <c:pt idx="258">
                  <c:v>0.91122994876511687</c:v>
                </c:pt>
                <c:pt idx="259">
                  <c:v>0.91020994253261489</c:v>
                </c:pt>
                <c:pt idx="260">
                  <c:v>0.90919107806758404</c:v>
                </c:pt>
                <c:pt idx="261">
                  <c:v>0.90817335409196076</c:v>
                </c:pt>
                <c:pt idx="262">
                  <c:v>0.90715676932911193</c:v>
                </c:pt>
                <c:pt idx="263">
                  <c:v>0.9061413225038335</c:v>
                </c:pt>
                <c:pt idx="264">
                  <c:v>0.90512701234234894</c:v>
                </c:pt>
                <c:pt idx="265">
                  <c:v>0.90411383757230723</c:v>
                </c:pt>
                <c:pt idx="266">
                  <c:v>0.90310179692278192</c:v>
                </c:pt>
                <c:pt idx="267">
                  <c:v>0.90209088912426916</c:v>
                </c:pt>
                <c:pt idx="268">
                  <c:v>0.90108111290868587</c:v>
                </c:pt>
                <c:pt idx="269">
                  <c:v>0.90007246700936905</c:v>
                </c:pt>
                <c:pt idx="270">
                  <c:v>0.89906495016107257</c:v>
                </c:pt>
                <c:pt idx="271">
                  <c:v>0.89805856109996762</c:v>
                </c:pt>
                <c:pt idx="272">
                  <c:v>0.89705329856363947</c:v>
                </c:pt>
                <c:pt idx="273">
                  <c:v>0.89604916129108669</c:v>
                </c:pt>
                <c:pt idx="274">
                  <c:v>0.8950461480227192</c:v>
                </c:pt>
                <c:pt idx="275">
                  <c:v>0.89404425750035721</c:v>
                </c:pt>
                <c:pt idx="276">
                  <c:v>0.89304348846722914</c:v>
                </c:pt>
                <c:pt idx="277">
                  <c:v>0.89204383966797007</c:v>
                </c:pt>
                <c:pt idx="278">
                  <c:v>0.8910453098486204</c:v>
                </c:pt>
                <c:pt idx="279">
                  <c:v>0.89004789775662418</c:v>
                </c:pt>
                <c:pt idx="280">
                  <c:v>0.88905160214082779</c:v>
                </c:pt>
                <c:pt idx="281">
                  <c:v>0.8880564217514777</c:v>
                </c:pt>
                <c:pt idx="282">
                  <c:v>0.88706235534021938</c:v>
                </c:pt>
                <c:pt idx="283">
                  <c:v>0.88606940166009585</c:v>
                </c:pt>
                <c:pt idx="284">
                  <c:v>0.88507755946554623</c:v>
                </c:pt>
                <c:pt idx="285">
                  <c:v>0.88408682751240297</c:v>
                </c:pt>
                <c:pt idx="286">
                  <c:v>0.8830972045578922</c:v>
                </c:pt>
                <c:pt idx="287">
                  <c:v>0.88210868936063058</c:v>
                </c:pt>
                <c:pt idx="288">
                  <c:v>0.88112128068062467</c:v>
                </c:pt>
                <c:pt idx="289">
                  <c:v>0.88013497727926859</c:v>
                </c:pt>
                <c:pt idx="290">
                  <c:v>0.87914977791934357</c:v>
                </c:pt>
                <c:pt idx="291">
                  <c:v>0.87816568136501538</c:v>
                </c:pt>
                <c:pt idx="292">
                  <c:v>0.87718268638183272</c:v>
                </c:pt>
                <c:pt idx="293">
                  <c:v>0.87620079173672716</c:v>
                </c:pt>
                <c:pt idx="294">
                  <c:v>0.8752199961980095</c:v>
                </c:pt>
                <c:pt idx="295">
                  <c:v>0.87424029853536989</c:v>
                </c:pt>
                <c:pt idx="296">
                  <c:v>0.87326169751987537</c:v>
                </c:pt>
                <c:pt idx="297">
                  <c:v>0.87228419192396878</c:v>
                </c:pt>
                <c:pt idx="298">
                  <c:v>0.87130778052146673</c:v>
                </c:pt>
                <c:pt idx="299">
                  <c:v>0.87033246208755899</c:v>
                </c:pt>
                <c:pt idx="300">
                  <c:v>0.86935823539880575</c:v>
                </c:pt>
                <c:pt idx="301">
                  <c:v>0.86838509923313711</c:v>
                </c:pt>
                <c:pt idx="302">
                  <c:v>0.86741305236985078</c:v>
                </c:pt>
                <c:pt idx="303">
                  <c:v>0.866442093589611</c:v>
                </c:pt>
                <c:pt idx="304">
                  <c:v>0.86547222167444704</c:v>
                </c:pt>
                <c:pt idx="305">
                  <c:v>0.86450343540775154</c:v>
                </c:pt>
                <c:pt idx="306">
                  <c:v>0.8635357335742786</c:v>
                </c:pt>
                <c:pt idx="307">
                  <c:v>0.8625691149601431</c:v>
                </c:pt>
                <c:pt idx="308">
                  <c:v>0.86160357835281876</c:v>
                </c:pt>
                <c:pt idx="309">
                  <c:v>0.86063912254113595</c:v>
                </c:pt>
                <c:pt idx="310">
                  <c:v>0.85967574631528121</c:v>
                </c:pt>
                <c:pt idx="311">
                  <c:v>0.85871344846679554</c:v>
                </c:pt>
                <c:pt idx="312">
                  <c:v>0.85775222778857207</c:v>
                </c:pt>
                <c:pt idx="313">
                  <c:v>0.85679208307485566</c:v>
                </c:pt>
                <c:pt idx="314">
                  <c:v>0.85583301312124072</c:v>
                </c:pt>
                <c:pt idx="315">
                  <c:v>0.85487501672466948</c:v>
                </c:pt>
                <c:pt idx="316">
                  <c:v>0.85391809268343144</c:v>
                </c:pt>
                <c:pt idx="317">
                  <c:v>0.85296223979716068</c:v>
                </c:pt>
                <c:pt idx="318">
                  <c:v>0.85200745686683554</c:v>
                </c:pt>
                <c:pt idx="319">
                  <c:v>0.85105374269477596</c:v>
                </c:pt>
                <c:pt idx="320">
                  <c:v>0.85010109608464279</c:v>
                </c:pt>
                <c:pt idx="321">
                  <c:v>0.84914951584143605</c:v>
                </c:pt>
                <c:pt idx="322">
                  <c:v>0.84819900077149335</c:v>
                </c:pt>
                <c:pt idx="323">
                  <c:v>0.84724954968248845</c:v>
                </c:pt>
                <c:pt idx="324">
                  <c:v>0.84630116138342959</c:v>
                </c:pt>
                <c:pt idx="325">
                  <c:v>0.84535383468465863</c:v>
                </c:pt>
                <c:pt idx="326">
                  <c:v>0.84440756839784881</c:v>
                </c:pt>
                <c:pt idx="327">
                  <c:v>0.84346236133600361</c:v>
                </c:pt>
                <c:pt idx="328">
                  <c:v>0.84251821231345492</c:v>
                </c:pt>
                <c:pt idx="329">
                  <c:v>0.84157512014586222</c:v>
                </c:pt>
                <c:pt idx="330">
                  <c:v>0.84063308365021061</c:v>
                </c:pt>
                <c:pt idx="331">
                  <c:v>0.83969210164480956</c:v>
                </c:pt>
                <c:pt idx="332">
                  <c:v>0.83875217294929072</c:v>
                </c:pt>
                <c:pt idx="333">
                  <c:v>0.83781329638460744</c:v>
                </c:pt>
                <c:pt idx="334">
                  <c:v>0.83687547077303326</c:v>
                </c:pt>
                <c:pt idx="335">
                  <c:v>0.83593869493815931</c:v>
                </c:pt>
                <c:pt idx="336">
                  <c:v>0.83500296770489402</c:v>
                </c:pt>
                <c:pt idx="337">
                  <c:v>0.83406828789946075</c:v>
                </c:pt>
                <c:pt idx="338">
                  <c:v>0.83313465434939715</c:v>
                </c:pt>
                <c:pt idx="339">
                  <c:v>0.83220206588355328</c:v>
                </c:pt>
                <c:pt idx="340">
                  <c:v>0.8312705213320899</c:v>
                </c:pt>
                <c:pt idx="341">
                  <c:v>0.83034001952647762</c:v>
                </c:pt>
                <c:pt idx="342">
                  <c:v>0.8294105592994947</c:v>
                </c:pt>
                <c:pt idx="343">
                  <c:v>0.82848213948522609</c:v>
                </c:pt>
                <c:pt idx="344">
                  <c:v>0.82755475891906183</c:v>
                </c:pt>
                <c:pt idx="345">
                  <c:v>0.82662841643769558</c:v>
                </c:pt>
                <c:pt idx="346">
                  <c:v>0.82570311087912351</c:v>
                </c:pt>
                <c:pt idx="347">
                  <c:v>0.82477884108264188</c:v>
                </c:pt>
                <c:pt idx="348">
                  <c:v>0.82385560588884676</c:v>
                </c:pt>
                <c:pt idx="349">
                  <c:v>0.82293340413963167</c:v>
                </c:pt>
                <c:pt idx="350">
                  <c:v>1</c:v>
                </c:pt>
                <c:pt idx="351">
                  <c:v>0.99888062696591084</c:v>
                </c:pt>
                <c:pt idx="352">
                  <c:v>0.99776250692781132</c:v>
                </c:pt>
                <c:pt idx="353">
                  <c:v>0.99664563848313104</c:v>
                </c:pt>
                <c:pt idx="354">
                  <c:v>0.99553002023087045</c:v>
                </c:pt>
                <c:pt idx="355">
                  <c:v>0.99441565077159799</c:v>
                </c:pt>
                <c:pt idx="356">
                  <c:v>0.99330252870744795</c:v>
                </c:pt>
                <c:pt idx="357">
                  <c:v>0.99219065264212036</c:v>
                </c:pt>
                <c:pt idx="358">
                  <c:v>0.99108002118087735</c:v>
                </c:pt>
                <c:pt idx="359">
                  <c:v>0.9899706329305431</c:v>
                </c:pt>
                <c:pt idx="360">
                  <c:v>0.98886248649950048</c:v>
                </c:pt>
                <c:pt idx="361">
                  <c:v>0.98775558049769063</c:v>
                </c:pt>
                <c:pt idx="362">
                  <c:v>0.98664991353661058</c:v>
                </c:pt>
                <c:pt idx="363">
                  <c:v>0.98554548422931121</c:v>
                </c:pt>
                <c:pt idx="364">
                  <c:v>0.98444229119039672</c:v>
                </c:pt>
                <c:pt idx="365">
                  <c:v>0.9833403330360212</c:v>
                </c:pt>
              </c:numCache>
            </c:numRef>
          </c:yVal>
          <c:smooth val="0"/>
          <c:extLst>
            <c:ext xmlns:c16="http://schemas.microsoft.com/office/drawing/2014/chart" uri="{C3380CC4-5D6E-409C-BE32-E72D297353CC}">
              <c16:uniqueId val="{00000002-7873-41CC-A193-2D212DCBA053}"/>
            </c:ext>
          </c:extLst>
        </c:ser>
        <c:ser>
          <c:idx val="3"/>
          <c:order val="3"/>
          <c:tx>
            <c:v>Collision Avoidance</c:v>
          </c:tx>
          <c:spPr>
            <a:ln w="19050" cap="rnd">
              <a:solidFill>
                <a:schemeClr val="accent4"/>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Model'!$K$14:$K$379</c:f>
              <c:numCache>
                <c:formatCode>0.00000</c:formatCode>
                <c:ptCount val="366"/>
                <c:pt idx="0">
                  <c:v>1</c:v>
                </c:pt>
                <c:pt idx="1">
                  <c:v>0.99822380153310919</c:v>
                </c:pt>
                <c:pt idx="2">
                  <c:v>0.99645075794721227</c:v>
                </c:pt>
                <c:pt idx="3">
                  <c:v>0.9946808636386143</c:v>
                </c:pt>
                <c:pt idx="4">
                  <c:v>0.9929141130135738</c:v>
                </c:pt>
                <c:pt idx="5">
                  <c:v>0.9911505004882849</c:v>
                </c:pt>
                <c:pt idx="6">
                  <c:v>0.9893900204888596</c:v>
                </c:pt>
                <c:pt idx="7">
                  <c:v>0.98763266745131029</c:v>
                </c:pt>
                <c:pt idx="8">
                  <c:v>0.98587843582153201</c:v>
                </c:pt>
                <c:pt idx="9">
                  <c:v>0.98412732005528514</c:v>
                </c:pt>
                <c:pt idx="10">
                  <c:v>0.98237931461817762</c:v>
                </c:pt>
                <c:pt idx="11">
                  <c:v>0.98063441398564755</c:v>
                </c:pt>
                <c:pt idx="12">
                  <c:v>0.97889261264294591</c:v>
                </c:pt>
                <c:pt idx="13">
                  <c:v>0.9771539050851189</c:v>
                </c:pt>
                <c:pt idx="14">
                  <c:v>0.9754182858169903</c:v>
                </c:pt>
                <c:pt idx="15">
                  <c:v>0.973685749353145</c:v>
                </c:pt>
                <c:pt idx="16">
                  <c:v>0.97195629021791052</c:v>
                </c:pt>
                <c:pt idx="17">
                  <c:v>0.97022990294534073</c:v>
                </c:pt>
                <c:pt idx="18">
                  <c:v>0.9685065820791976</c:v>
                </c:pt>
                <c:pt idx="19">
                  <c:v>0.96678632217293492</c:v>
                </c:pt>
                <c:pt idx="20">
                  <c:v>0.96506911778968041</c:v>
                </c:pt>
                <c:pt idx="21">
                  <c:v>0.96335496350221872</c:v>
                </c:pt>
                <c:pt idx="22">
                  <c:v>0.96164385389297447</c:v>
                </c:pt>
                <c:pt idx="23">
                  <c:v>0.95993578355399489</c:v>
                </c:pt>
                <c:pt idx="24">
                  <c:v>0.95823074708693268</c:v>
                </c:pt>
                <c:pt idx="25">
                  <c:v>1</c:v>
                </c:pt>
                <c:pt idx="26">
                  <c:v>0.99822380153310919</c:v>
                </c:pt>
                <c:pt idx="27">
                  <c:v>0.99645075794721227</c:v>
                </c:pt>
                <c:pt idx="28">
                  <c:v>0.9946808636386143</c:v>
                </c:pt>
                <c:pt idx="29">
                  <c:v>0.9929141130135738</c:v>
                </c:pt>
                <c:pt idx="30">
                  <c:v>0.9911505004882849</c:v>
                </c:pt>
                <c:pt idx="31">
                  <c:v>0.9893900204888596</c:v>
                </c:pt>
                <c:pt idx="32">
                  <c:v>0.98763266745131029</c:v>
                </c:pt>
                <c:pt idx="33">
                  <c:v>0.98587843582153201</c:v>
                </c:pt>
                <c:pt idx="34">
                  <c:v>0.98412732005528514</c:v>
                </c:pt>
                <c:pt idx="35">
                  <c:v>0.98237931461817762</c:v>
                </c:pt>
                <c:pt idx="36">
                  <c:v>0.98063441398564755</c:v>
                </c:pt>
                <c:pt idx="37">
                  <c:v>0.97889261264294591</c:v>
                </c:pt>
                <c:pt idx="38">
                  <c:v>0.9771539050851189</c:v>
                </c:pt>
                <c:pt idx="39">
                  <c:v>0.9754182858169903</c:v>
                </c:pt>
                <c:pt idx="40">
                  <c:v>0.973685749353145</c:v>
                </c:pt>
                <c:pt idx="41">
                  <c:v>0.97195629021791052</c:v>
                </c:pt>
                <c:pt idx="42">
                  <c:v>0.97022990294534073</c:v>
                </c:pt>
                <c:pt idx="43">
                  <c:v>0.9685065820791976</c:v>
                </c:pt>
                <c:pt idx="44">
                  <c:v>0.96678632217293492</c:v>
                </c:pt>
                <c:pt idx="45">
                  <c:v>0.96506911778968041</c:v>
                </c:pt>
                <c:pt idx="46">
                  <c:v>0.96335496350221872</c:v>
                </c:pt>
                <c:pt idx="47">
                  <c:v>0.96164385389297447</c:v>
                </c:pt>
                <c:pt idx="48">
                  <c:v>0.95993578355399489</c:v>
                </c:pt>
                <c:pt idx="49">
                  <c:v>0.95823074708693268</c:v>
                </c:pt>
                <c:pt idx="50">
                  <c:v>1</c:v>
                </c:pt>
                <c:pt idx="51">
                  <c:v>0.99822380153310919</c:v>
                </c:pt>
                <c:pt idx="52">
                  <c:v>0.99645075794721227</c:v>
                </c:pt>
                <c:pt idx="53">
                  <c:v>0.9946808636386143</c:v>
                </c:pt>
                <c:pt idx="54">
                  <c:v>0.9929141130135738</c:v>
                </c:pt>
                <c:pt idx="55">
                  <c:v>0.9911505004882849</c:v>
                </c:pt>
                <c:pt idx="56">
                  <c:v>0.9893900204888596</c:v>
                </c:pt>
                <c:pt idx="57">
                  <c:v>0.98763266745131029</c:v>
                </c:pt>
                <c:pt idx="58">
                  <c:v>0.98587843582153201</c:v>
                </c:pt>
                <c:pt idx="59">
                  <c:v>0.98412732005528514</c:v>
                </c:pt>
                <c:pt idx="60">
                  <c:v>0.98237931461817762</c:v>
                </c:pt>
                <c:pt idx="61">
                  <c:v>0.98063441398564755</c:v>
                </c:pt>
                <c:pt idx="62">
                  <c:v>0.97889261264294591</c:v>
                </c:pt>
                <c:pt idx="63">
                  <c:v>0.9771539050851189</c:v>
                </c:pt>
                <c:pt idx="64">
                  <c:v>0.9754182858169903</c:v>
                </c:pt>
                <c:pt idx="65">
                  <c:v>0.973685749353145</c:v>
                </c:pt>
                <c:pt idx="66">
                  <c:v>0.97195629021791052</c:v>
                </c:pt>
                <c:pt idx="67">
                  <c:v>0.97022990294534073</c:v>
                </c:pt>
                <c:pt idx="68">
                  <c:v>0.9685065820791976</c:v>
                </c:pt>
                <c:pt idx="69">
                  <c:v>0.96678632217293492</c:v>
                </c:pt>
                <c:pt idx="70">
                  <c:v>0.96506911778968041</c:v>
                </c:pt>
                <c:pt idx="71">
                  <c:v>0.96335496350221872</c:v>
                </c:pt>
                <c:pt idx="72">
                  <c:v>0.96164385389297447</c:v>
                </c:pt>
                <c:pt idx="73">
                  <c:v>0.95993578355399489</c:v>
                </c:pt>
                <c:pt idx="74">
                  <c:v>0.95823074708693268</c:v>
                </c:pt>
                <c:pt idx="75">
                  <c:v>1</c:v>
                </c:pt>
                <c:pt idx="76">
                  <c:v>0.99822380153310919</c:v>
                </c:pt>
                <c:pt idx="77">
                  <c:v>0.99645075794721227</c:v>
                </c:pt>
                <c:pt idx="78">
                  <c:v>0.9946808636386143</c:v>
                </c:pt>
                <c:pt idx="79">
                  <c:v>0.9929141130135738</c:v>
                </c:pt>
                <c:pt idx="80">
                  <c:v>0.9911505004882849</c:v>
                </c:pt>
                <c:pt idx="81">
                  <c:v>0.9893900204888596</c:v>
                </c:pt>
                <c:pt idx="82">
                  <c:v>0.98763266745131029</c:v>
                </c:pt>
                <c:pt idx="83">
                  <c:v>0.98587843582153201</c:v>
                </c:pt>
                <c:pt idx="84">
                  <c:v>0.98412732005528514</c:v>
                </c:pt>
                <c:pt idx="85">
                  <c:v>0.98237931461817762</c:v>
                </c:pt>
                <c:pt idx="86">
                  <c:v>0.98063441398564755</c:v>
                </c:pt>
                <c:pt idx="87">
                  <c:v>0.97889261264294591</c:v>
                </c:pt>
                <c:pt idx="88">
                  <c:v>0.9771539050851189</c:v>
                </c:pt>
                <c:pt idx="89">
                  <c:v>0.9754182858169903</c:v>
                </c:pt>
                <c:pt idx="90">
                  <c:v>0.973685749353145</c:v>
                </c:pt>
                <c:pt idx="91">
                  <c:v>0.97195629021791052</c:v>
                </c:pt>
                <c:pt idx="92">
                  <c:v>0.97022990294534073</c:v>
                </c:pt>
                <c:pt idx="93">
                  <c:v>0.9685065820791976</c:v>
                </c:pt>
                <c:pt idx="94">
                  <c:v>0.96678632217293492</c:v>
                </c:pt>
                <c:pt idx="95">
                  <c:v>0.96506911778968041</c:v>
                </c:pt>
                <c:pt idx="96">
                  <c:v>0.96335496350221872</c:v>
                </c:pt>
                <c:pt idx="97">
                  <c:v>0.96164385389297447</c:v>
                </c:pt>
                <c:pt idx="98">
                  <c:v>0.95993578355399489</c:v>
                </c:pt>
                <c:pt idx="99">
                  <c:v>0.95823074708693268</c:v>
                </c:pt>
                <c:pt idx="100">
                  <c:v>1</c:v>
                </c:pt>
                <c:pt idx="101">
                  <c:v>0.99822380153310919</c:v>
                </c:pt>
                <c:pt idx="102">
                  <c:v>0.99645075794721227</c:v>
                </c:pt>
                <c:pt idx="103">
                  <c:v>0.9946808636386143</c:v>
                </c:pt>
                <c:pt idx="104">
                  <c:v>0.9929141130135738</c:v>
                </c:pt>
                <c:pt idx="105">
                  <c:v>0.9911505004882849</c:v>
                </c:pt>
                <c:pt idx="106">
                  <c:v>0.9893900204888596</c:v>
                </c:pt>
                <c:pt idx="107">
                  <c:v>0.98763266745131029</c:v>
                </c:pt>
                <c:pt idx="108">
                  <c:v>0.98587843582153201</c:v>
                </c:pt>
                <c:pt idx="109">
                  <c:v>0.98412732005528514</c:v>
                </c:pt>
                <c:pt idx="110">
                  <c:v>0.98237931461817762</c:v>
                </c:pt>
                <c:pt idx="111">
                  <c:v>0.98063441398564755</c:v>
                </c:pt>
                <c:pt idx="112">
                  <c:v>0.97889261264294591</c:v>
                </c:pt>
                <c:pt idx="113">
                  <c:v>0.9771539050851189</c:v>
                </c:pt>
                <c:pt idx="114">
                  <c:v>0.9754182858169903</c:v>
                </c:pt>
                <c:pt idx="115">
                  <c:v>0.973685749353145</c:v>
                </c:pt>
                <c:pt idx="116">
                  <c:v>0.97195629021791052</c:v>
                </c:pt>
                <c:pt idx="117">
                  <c:v>0.97022990294534073</c:v>
                </c:pt>
                <c:pt idx="118">
                  <c:v>0.9685065820791976</c:v>
                </c:pt>
                <c:pt idx="119">
                  <c:v>0.96678632217293492</c:v>
                </c:pt>
                <c:pt idx="120">
                  <c:v>0.96506911778968041</c:v>
                </c:pt>
                <c:pt idx="121">
                  <c:v>0.96335496350221872</c:v>
                </c:pt>
                <c:pt idx="122">
                  <c:v>0.96164385389297447</c:v>
                </c:pt>
                <c:pt idx="123">
                  <c:v>0.95993578355399489</c:v>
                </c:pt>
                <c:pt idx="124">
                  <c:v>0.95823074708693268</c:v>
                </c:pt>
                <c:pt idx="125">
                  <c:v>1</c:v>
                </c:pt>
                <c:pt idx="126">
                  <c:v>0.99822380153310919</c:v>
                </c:pt>
                <c:pt idx="127">
                  <c:v>0.99645075794721227</c:v>
                </c:pt>
                <c:pt idx="128">
                  <c:v>0.9946808636386143</c:v>
                </c:pt>
                <c:pt idx="129">
                  <c:v>0.9929141130135738</c:v>
                </c:pt>
                <c:pt idx="130">
                  <c:v>0.9911505004882849</c:v>
                </c:pt>
                <c:pt idx="131">
                  <c:v>0.9893900204888596</c:v>
                </c:pt>
                <c:pt idx="132">
                  <c:v>0.98763266745131029</c:v>
                </c:pt>
                <c:pt idx="133">
                  <c:v>0.98587843582153201</c:v>
                </c:pt>
                <c:pt idx="134">
                  <c:v>0.98412732005528514</c:v>
                </c:pt>
                <c:pt idx="135">
                  <c:v>0.98237931461817762</c:v>
                </c:pt>
                <c:pt idx="136">
                  <c:v>0.98063441398564755</c:v>
                </c:pt>
                <c:pt idx="137">
                  <c:v>0.97889261264294591</c:v>
                </c:pt>
                <c:pt idx="138">
                  <c:v>0.9771539050851189</c:v>
                </c:pt>
                <c:pt idx="139">
                  <c:v>0.9754182858169903</c:v>
                </c:pt>
                <c:pt idx="140">
                  <c:v>0.973685749353145</c:v>
                </c:pt>
                <c:pt idx="141">
                  <c:v>0.97195629021791052</c:v>
                </c:pt>
                <c:pt idx="142">
                  <c:v>0.97022990294534073</c:v>
                </c:pt>
                <c:pt idx="143">
                  <c:v>0.9685065820791976</c:v>
                </c:pt>
                <c:pt idx="144">
                  <c:v>0.96678632217293492</c:v>
                </c:pt>
                <c:pt idx="145">
                  <c:v>0.96506911778968041</c:v>
                </c:pt>
                <c:pt idx="146">
                  <c:v>0.96335496350221872</c:v>
                </c:pt>
                <c:pt idx="147">
                  <c:v>0.96164385389297447</c:v>
                </c:pt>
                <c:pt idx="148">
                  <c:v>0.95993578355399489</c:v>
                </c:pt>
                <c:pt idx="149">
                  <c:v>0.95823074708693268</c:v>
                </c:pt>
                <c:pt idx="150">
                  <c:v>1</c:v>
                </c:pt>
                <c:pt idx="151">
                  <c:v>0.99822380153310919</c:v>
                </c:pt>
                <c:pt idx="152">
                  <c:v>0.99645075794721227</c:v>
                </c:pt>
                <c:pt idx="153">
                  <c:v>0.9946808636386143</c:v>
                </c:pt>
                <c:pt idx="154">
                  <c:v>0.9929141130135738</c:v>
                </c:pt>
                <c:pt idx="155">
                  <c:v>0.9911505004882849</c:v>
                </c:pt>
                <c:pt idx="156">
                  <c:v>0.9893900204888596</c:v>
                </c:pt>
                <c:pt idx="157">
                  <c:v>0.98763266745131029</c:v>
                </c:pt>
                <c:pt idx="158">
                  <c:v>0.98587843582153201</c:v>
                </c:pt>
                <c:pt idx="159">
                  <c:v>0.98412732005528514</c:v>
                </c:pt>
                <c:pt idx="160">
                  <c:v>0.98237931461817762</c:v>
                </c:pt>
                <c:pt idx="161">
                  <c:v>0.98063441398564755</c:v>
                </c:pt>
                <c:pt idx="162">
                  <c:v>0.97889261264294591</c:v>
                </c:pt>
                <c:pt idx="163">
                  <c:v>0.9771539050851189</c:v>
                </c:pt>
                <c:pt idx="164">
                  <c:v>0.9754182858169903</c:v>
                </c:pt>
                <c:pt idx="165">
                  <c:v>0.973685749353145</c:v>
                </c:pt>
                <c:pt idx="166">
                  <c:v>0.97195629021791052</c:v>
                </c:pt>
                <c:pt idx="167">
                  <c:v>0.97022990294534073</c:v>
                </c:pt>
                <c:pt idx="168">
                  <c:v>0.9685065820791976</c:v>
                </c:pt>
                <c:pt idx="169">
                  <c:v>0.96678632217293492</c:v>
                </c:pt>
                <c:pt idx="170">
                  <c:v>0.96506911778968041</c:v>
                </c:pt>
                <c:pt idx="171">
                  <c:v>0.96335496350221872</c:v>
                </c:pt>
                <c:pt idx="172">
                  <c:v>0.96164385389297447</c:v>
                </c:pt>
                <c:pt idx="173">
                  <c:v>0.95993578355399489</c:v>
                </c:pt>
                <c:pt idx="174">
                  <c:v>0.95823074708693268</c:v>
                </c:pt>
                <c:pt idx="175">
                  <c:v>1</c:v>
                </c:pt>
                <c:pt idx="176">
                  <c:v>0.99822380153310919</c:v>
                </c:pt>
                <c:pt idx="177">
                  <c:v>0.99645075794721227</c:v>
                </c:pt>
                <c:pt idx="178">
                  <c:v>0.9946808636386143</c:v>
                </c:pt>
                <c:pt idx="179">
                  <c:v>0.9929141130135738</c:v>
                </c:pt>
                <c:pt idx="180">
                  <c:v>0.9911505004882849</c:v>
                </c:pt>
                <c:pt idx="181">
                  <c:v>0.9893900204888596</c:v>
                </c:pt>
                <c:pt idx="182">
                  <c:v>0.98763266745131029</c:v>
                </c:pt>
                <c:pt idx="183">
                  <c:v>0.98587843582153201</c:v>
                </c:pt>
                <c:pt idx="184">
                  <c:v>0.98412732005528514</c:v>
                </c:pt>
                <c:pt idx="185">
                  <c:v>0.98237931461817762</c:v>
                </c:pt>
                <c:pt idx="186">
                  <c:v>0.98063441398564755</c:v>
                </c:pt>
                <c:pt idx="187">
                  <c:v>0.97889261264294591</c:v>
                </c:pt>
                <c:pt idx="188">
                  <c:v>0.9771539050851189</c:v>
                </c:pt>
                <c:pt idx="189">
                  <c:v>0.9754182858169903</c:v>
                </c:pt>
                <c:pt idx="190">
                  <c:v>0.973685749353145</c:v>
                </c:pt>
                <c:pt idx="191">
                  <c:v>0.97195629021791052</c:v>
                </c:pt>
                <c:pt idx="192">
                  <c:v>0.97022990294534073</c:v>
                </c:pt>
                <c:pt idx="193">
                  <c:v>0.9685065820791976</c:v>
                </c:pt>
                <c:pt idx="194">
                  <c:v>0.96678632217293492</c:v>
                </c:pt>
                <c:pt idx="195">
                  <c:v>0.96506911778968041</c:v>
                </c:pt>
                <c:pt idx="196">
                  <c:v>0.96335496350221872</c:v>
                </c:pt>
                <c:pt idx="197">
                  <c:v>0.96164385389297447</c:v>
                </c:pt>
                <c:pt idx="198">
                  <c:v>0.95993578355399489</c:v>
                </c:pt>
                <c:pt idx="199">
                  <c:v>0.95823074708693268</c:v>
                </c:pt>
                <c:pt idx="200">
                  <c:v>1</c:v>
                </c:pt>
                <c:pt idx="201">
                  <c:v>0.99822380153310919</c:v>
                </c:pt>
                <c:pt idx="202">
                  <c:v>0.99645075794721227</c:v>
                </c:pt>
                <c:pt idx="203">
                  <c:v>0.9946808636386143</c:v>
                </c:pt>
                <c:pt idx="204">
                  <c:v>0.9929141130135738</c:v>
                </c:pt>
                <c:pt idx="205">
                  <c:v>0.9911505004882849</c:v>
                </c:pt>
                <c:pt idx="206">
                  <c:v>0.9893900204888596</c:v>
                </c:pt>
                <c:pt idx="207">
                  <c:v>0.98763266745131029</c:v>
                </c:pt>
                <c:pt idx="208">
                  <c:v>0.98587843582153201</c:v>
                </c:pt>
                <c:pt idx="209">
                  <c:v>0.98412732005528514</c:v>
                </c:pt>
                <c:pt idx="210">
                  <c:v>0.98237931461817762</c:v>
                </c:pt>
                <c:pt idx="211">
                  <c:v>0.98063441398564755</c:v>
                </c:pt>
                <c:pt idx="212">
                  <c:v>0.97889261264294591</c:v>
                </c:pt>
                <c:pt idx="213">
                  <c:v>0.9771539050851189</c:v>
                </c:pt>
                <c:pt idx="214">
                  <c:v>0.9754182858169903</c:v>
                </c:pt>
                <c:pt idx="215">
                  <c:v>0.973685749353145</c:v>
                </c:pt>
                <c:pt idx="216">
                  <c:v>0.97195629021791052</c:v>
                </c:pt>
                <c:pt idx="217">
                  <c:v>0.97022990294534073</c:v>
                </c:pt>
                <c:pt idx="218">
                  <c:v>0.9685065820791976</c:v>
                </c:pt>
                <c:pt idx="219">
                  <c:v>0.96678632217293492</c:v>
                </c:pt>
                <c:pt idx="220">
                  <c:v>0.96506911778968041</c:v>
                </c:pt>
                <c:pt idx="221">
                  <c:v>0.96335496350221872</c:v>
                </c:pt>
                <c:pt idx="222">
                  <c:v>0.96164385389297447</c:v>
                </c:pt>
                <c:pt idx="223">
                  <c:v>0.95993578355399489</c:v>
                </c:pt>
                <c:pt idx="224">
                  <c:v>0.95823074708693268</c:v>
                </c:pt>
                <c:pt idx="225">
                  <c:v>1</c:v>
                </c:pt>
                <c:pt idx="226">
                  <c:v>0.99822380153310919</c:v>
                </c:pt>
                <c:pt idx="227">
                  <c:v>0.99645075794721227</c:v>
                </c:pt>
                <c:pt idx="228">
                  <c:v>0.9946808636386143</c:v>
                </c:pt>
                <c:pt idx="229">
                  <c:v>0.9929141130135738</c:v>
                </c:pt>
                <c:pt idx="230">
                  <c:v>0.9911505004882849</c:v>
                </c:pt>
                <c:pt idx="231">
                  <c:v>0.9893900204888596</c:v>
                </c:pt>
                <c:pt idx="232">
                  <c:v>0.98763266745131029</c:v>
                </c:pt>
                <c:pt idx="233">
                  <c:v>0.98587843582153201</c:v>
                </c:pt>
                <c:pt idx="234">
                  <c:v>0.98412732005528514</c:v>
                </c:pt>
                <c:pt idx="235">
                  <c:v>0.98237931461817762</c:v>
                </c:pt>
                <c:pt idx="236">
                  <c:v>0.98063441398564755</c:v>
                </c:pt>
                <c:pt idx="237">
                  <c:v>0.97889261264294591</c:v>
                </c:pt>
                <c:pt idx="238">
                  <c:v>0.9771539050851189</c:v>
                </c:pt>
                <c:pt idx="239">
                  <c:v>0.9754182858169903</c:v>
                </c:pt>
                <c:pt idx="240">
                  <c:v>0.973685749353145</c:v>
                </c:pt>
                <c:pt idx="241">
                  <c:v>0.97195629021791052</c:v>
                </c:pt>
                <c:pt idx="242">
                  <c:v>0.97022990294534073</c:v>
                </c:pt>
                <c:pt idx="243">
                  <c:v>0.9685065820791976</c:v>
                </c:pt>
                <c:pt idx="244">
                  <c:v>0.96678632217293492</c:v>
                </c:pt>
                <c:pt idx="245">
                  <c:v>0.96506911778968041</c:v>
                </c:pt>
                <c:pt idx="246">
                  <c:v>0.96335496350221872</c:v>
                </c:pt>
                <c:pt idx="247">
                  <c:v>0.96164385389297447</c:v>
                </c:pt>
                <c:pt idx="248">
                  <c:v>0.95993578355399489</c:v>
                </c:pt>
                <c:pt idx="249">
                  <c:v>0.95823074708693268</c:v>
                </c:pt>
                <c:pt idx="250">
                  <c:v>1</c:v>
                </c:pt>
                <c:pt idx="251">
                  <c:v>0.99822380153310919</c:v>
                </c:pt>
                <c:pt idx="252">
                  <c:v>0.99645075794721227</c:v>
                </c:pt>
                <c:pt idx="253">
                  <c:v>0.9946808636386143</c:v>
                </c:pt>
                <c:pt idx="254">
                  <c:v>0.9929141130135738</c:v>
                </c:pt>
                <c:pt idx="255">
                  <c:v>0.9911505004882849</c:v>
                </c:pt>
                <c:pt idx="256">
                  <c:v>0.9893900204888596</c:v>
                </c:pt>
                <c:pt idx="257">
                  <c:v>0.98763266745131029</c:v>
                </c:pt>
                <c:pt idx="258">
                  <c:v>0.98587843582153201</c:v>
                </c:pt>
                <c:pt idx="259">
                  <c:v>0.98412732005528514</c:v>
                </c:pt>
                <c:pt idx="260">
                  <c:v>0.98237931461817762</c:v>
                </c:pt>
                <c:pt idx="261">
                  <c:v>0.98063441398564755</c:v>
                </c:pt>
                <c:pt idx="262">
                  <c:v>0.97889261264294591</c:v>
                </c:pt>
                <c:pt idx="263">
                  <c:v>0.9771539050851189</c:v>
                </c:pt>
                <c:pt idx="264">
                  <c:v>0.9754182858169903</c:v>
                </c:pt>
                <c:pt idx="265">
                  <c:v>0.973685749353145</c:v>
                </c:pt>
                <c:pt idx="266">
                  <c:v>0.97195629021791052</c:v>
                </c:pt>
                <c:pt idx="267">
                  <c:v>0.97022990294534073</c:v>
                </c:pt>
                <c:pt idx="268">
                  <c:v>0.9685065820791976</c:v>
                </c:pt>
                <c:pt idx="269">
                  <c:v>0.96678632217293492</c:v>
                </c:pt>
                <c:pt idx="270">
                  <c:v>0.96506911778968041</c:v>
                </c:pt>
                <c:pt idx="271">
                  <c:v>0.96335496350221872</c:v>
                </c:pt>
                <c:pt idx="272">
                  <c:v>0.96164385389297447</c:v>
                </c:pt>
                <c:pt idx="273">
                  <c:v>0.95993578355399489</c:v>
                </c:pt>
                <c:pt idx="274">
                  <c:v>0.95823074708693268</c:v>
                </c:pt>
                <c:pt idx="275">
                  <c:v>1</c:v>
                </c:pt>
                <c:pt idx="276">
                  <c:v>0.99822380153310919</c:v>
                </c:pt>
                <c:pt idx="277">
                  <c:v>0.99645075794721227</c:v>
                </c:pt>
                <c:pt idx="278">
                  <c:v>0.9946808636386143</c:v>
                </c:pt>
                <c:pt idx="279">
                  <c:v>0.9929141130135738</c:v>
                </c:pt>
                <c:pt idx="280">
                  <c:v>0.9911505004882849</c:v>
                </c:pt>
                <c:pt idx="281">
                  <c:v>0.9893900204888596</c:v>
                </c:pt>
                <c:pt idx="282">
                  <c:v>0.98763266745131029</c:v>
                </c:pt>
                <c:pt idx="283">
                  <c:v>0.98587843582153201</c:v>
                </c:pt>
                <c:pt idx="284">
                  <c:v>0.98412732005528514</c:v>
                </c:pt>
                <c:pt idx="285">
                  <c:v>0.98237931461817762</c:v>
                </c:pt>
                <c:pt idx="286">
                  <c:v>0.98063441398564755</c:v>
                </c:pt>
                <c:pt idx="287">
                  <c:v>0.97889261264294591</c:v>
                </c:pt>
                <c:pt idx="288">
                  <c:v>0.9771539050851189</c:v>
                </c:pt>
                <c:pt idx="289">
                  <c:v>0.9754182858169903</c:v>
                </c:pt>
                <c:pt idx="290">
                  <c:v>0.973685749353145</c:v>
                </c:pt>
                <c:pt idx="291">
                  <c:v>0.97195629021791052</c:v>
                </c:pt>
                <c:pt idx="292">
                  <c:v>0.97022990294534073</c:v>
                </c:pt>
                <c:pt idx="293">
                  <c:v>0.9685065820791976</c:v>
                </c:pt>
                <c:pt idx="294">
                  <c:v>0.96678632217293492</c:v>
                </c:pt>
                <c:pt idx="295">
                  <c:v>0.96506911778968041</c:v>
                </c:pt>
                <c:pt idx="296">
                  <c:v>0.96335496350221872</c:v>
                </c:pt>
                <c:pt idx="297">
                  <c:v>0.96164385389297447</c:v>
                </c:pt>
                <c:pt idx="298">
                  <c:v>0.95993578355399489</c:v>
                </c:pt>
                <c:pt idx="299">
                  <c:v>0.95823074708693268</c:v>
                </c:pt>
                <c:pt idx="300">
                  <c:v>1</c:v>
                </c:pt>
                <c:pt idx="301">
                  <c:v>0.99822380153310919</c:v>
                </c:pt>
                <c:pt idx="302">
                  <c:v>0.99645075794721227</c:v>
                </c:pt>
                <c:pt idx="303">
                  <c:v>0.9946808636386143</c:v>
                </c:pt>
                <c:pt idx="304">
                  <c:v>0.9929141130135738</c:v>
                </c:pt>
                <c:pt idx="305">
                  <c:v>0.9911505004882849</c:v>
                </c:pt>
                <c:pt idx="306">
                  <c:v>0.9893900204888596</c:v>
                </c:pt>
                <c:pt idx="307">
                  <c:v>0.98763266745131029</c:v>
                </c:pt>
                <c:pt idx="308">
                  <c:v>0.98587843582153201</c:v>
                </c:pt>
                <c:pt idx="309">
                  <c:v>0.98412732005528514</c:v>
                </c:pt>
                <c:pt idx="310">
                  <c:v>0.98237931461817762</c:v>
                </c:pt>
                <c:pt idx="311">
                  <c:v>0.98063441398564755</c:v>
                </c:pt>
                <c:pt idx="312">
                  <c:v>0.97889261264294591</c:v>
                </c:pt>
                <c:pt idx="313">
                  <c:v>0.9771539050851189</c:v>
                </c:pt>
                <c:pt idx="314">
                  <c:v>0.9754182858169903</c:v>
                </c:pt>
                <c:pt idx="315">
                  <c:v>0.973685749353145</c:v>
                </c:pt>
                <c:pt idx="316">
                  <c:v>0.97195629021791052</c:v>
                </c:pt>
                <c:pt idx="317">
                  <c:v>0.97022990294534073</c:v>
                </c:pt>
                <c:pt idx="318">
                  <c:v>0.9685065820791976</c:v>
                </c:pt>
                <c:pt idx="319">
                  <c:v>0.96678632217293492</c:v>
                </c:pt>
                <c:pt idx="320">
                  <c:v>0.96506911778968041</c:v>
                </c:pt>
                <c:pt idx="321">
                  <c:v>0.96335496350221872</c:v>
                </c:pt>
                <c:pt idx="322">
                  <c:v>0.96164385389297447</c:v>
                </c:pt>
                <c:pt idx="323">
                  <c:v>0.95993578355399489</c:v>
                </c:pt>
                <c:pt idx="324">
                  <c:v>0.95823074708693268</c:v>
                </c:pt>
                <c:pt idx="325">
                  <c:v>1</c:v>
                </c:pt>
                <c:pt idx="326">
                  <c:v>0.99822380153310919</c:v>
                </c:pt>
                <c:pt idx="327">
                  <c:v>0.99645075794721227</c:v>
                </c:pt>
                <c:pt idx="328">
                  <c:v>0.9946808636386143</c:v>
                </c:pt>
                <c:pt idx="329">
                  <c:v>0.9929141130135738</c:v>
                </c:pt>
                <c:pt idx="330">
                  <c:v>0.9911505004882849</c:v>
                </c:pt>
                <c:pt idx="331">
                  <c:v>0.9893900204888596</c:v>
                </c:pt>
                <c:pt idx="332">
                  <c:v>0.98763266745131029</c:v>
                </c:pt>
                <c:pt idx="333">
                  <c:v>0.98587843582153201</c:v>
                </c:pt>
                <c:pt idx="334">
                  <c:v>0.98412732005528514</c:v>
                </c:pt>
                <c:pt idx="335">
                  <c:v>0.98237931461817762</c:v>
                </c:pt>
                <c:pt idx="336">
                  <c:v>0.98063441398564755</c:v>
                </c:pt>
                <c:pt idx="337">
                  <c:v>0.97889261264294591</c:v>
                </c:pt>
                <c:pt idx="338">
                  <c:v>0.9771539050851189</c:v>
                </c:pt>
                <c:pt idx="339">
                  <c:v>0.9754182858169903</c:v>
                </c:pt>
                <c:pt idx="340">
                  <c:v>0.973685749353145</c:v>
                </c:pt>
                <c:pt idx="341">
                  <c:v>0.97195629021791052</c:v>
                </c:pt>
                <c:pt idx="342">
                  <c:v>0.97022990294534073</c:v>
                </c:pt>
                <c:pt idx="343">
                  <c:v>0.9685065820791976</c:v>
                </c:pt>
                <c:pt idx="344">
                  <c:v>0.96678632217293492</c:v>
                </c:pt>
                <c:pt idx="345">
                  <c:v>0.96506911778968041</c:v>
                </c:pt>
                <c:pt idx="346">
                  <c:v>0.96335496350221872</c:v>
                </c:pt>
                <c:pt idx="347">
                  <c:v>0.96164385389297447</c:v>
                </c:pt>
                <c:pt idx="348">
                  <c:v>0.95993578355399489</c:v>
                </c:pt>
                <c:pt idx="349">
                  <c:v>0.95823074708693268</c:v>
                </c:pt>
                <c:pt idx="350">
                  <c:v>1</c:v>
                </c:pt>
                <c:pt idx="351">
                  <c:v>0.99822380153310919</c:v>
                </c:pt>
                <c:pt idx="352">
                  <c:v>0.99645075794721227</c:v>
                </c:pt>
                <c:pt idx="353">
                  <c:v>0.9946808636386143</c:v>
                </c:pt>
                <c:pt idx="354">
                  <c:v>0.9929141130135738</c:v>
                </c:pt>
                <c:pt idx="355">
                  <c:v>0.9911505004882849</c:v>
                </c:pt>
                <c:pt idx="356">
                  <c:v>0.9893900204888596</c:v>
                </c:pt>
                <c:pt idx="357">
                  <c:v>0.98763266745131029</c:v>
                </c:pt>
                <c:pt idx="358">
                  <c:v>0.98587843582153201</c:v>
                </c:pt>
                <c:pt idx="359">
                  <c:v>0.98412732005528514</c:v>
                </c:pt>
                <c:pt idx="360">
                  <c:v>0.98237931461817762</c:v>
                </c:pt>
                <c:pt idx="361">
                  <c:v>0.98063441398564755</c:v>
                </c:pt>
                <c:pt idx="362">
                  <c:v>0.97889261264294591</c:v>
                </c:pt>
                <c:pt idx="363">
                  <c:v>0.9771539050851189</c:v>
                </c:pt>
                <c:pt idx="364">
                  <c:v>0.9754182858169903</c:v>
                </c:pt>
                <c:pt idx="365">
                  <c:v>0.973685749353145</c:v>
                </c:pt>
              </c:numCache>
            </c:numRef>
          </c:yVal>
          <c:smooth val="0"/>
          <c:extLst>
            <c:ext xmlns:c16="http://schemas.microsoft.com/office/drawing/2014/chart" uri="{C3380CC4-5D6E-409C-BE32-E72D297353CC}">
              <c16:uniqueId val="{00000003-7873-41CC-A193-2D212DCBA053}"/>
            </c:ext>
          </c:extLst>
        </c:ser>
        <c:ser>
          <c:idx val="4"/>
          <c:order val="4"/>
          <c:tx>
            <c:v>Atmospheric Condition</c:v>
          </c:tx>
          <c:spPr>
            <a:ln w="19050" cap="rnd">
              <a:solidFill>
                <a:schemeClr val="accent5"/>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Model'!$M$14:$M$379</c:f>
              <c:numCache>
                <c:formatCode>0.00000</c:formatCode>
                <c:ptCount val="366"/>
                <c:pt idx="0">
                  <c:v>1</c:v>
                </c:pt>
                <c:pt idx="1">
                  <c:v>0.99999425380466633</c:v>
                </c:pt>
                <c:pt idx="2">
                  <c:v>0.99997707028297833</c:v>
                </c:pt>
                <c:pt idx="3">
                  <c:v>0.99994853168518372</c:v>
                </c:pt>
                <c:pt idx="4">
                  <c:v>0.99990871980179552</c:v>
                </c:pt>
                <c:pt idx="5">
                  <c:v>0.99985771596595174</c:v>
                </c:pt>
                <c:pt idx="6">
                  <c:v>0.99979560105576326</c:v>
                </c:pt>
                <c:pt idx="7">
                  <c:v>0.99972245549664929</c:v>
                </c:pt>
                <c:pt idx="8">
                  <c:v>0.99963835926366262</c:v>
                </c:pt>
                <c:pt idx="9">
                  <c:v>0.99954339188380192</c:v>
                </c:pt>
                <c:pt idx="10">
                  <c:v>0.99943763243831385</c:v>
                </c:pt>
                <c:pt idx="11">
                  <c:v>0.9993211595649828</c:v>
                </c:pt>
                <c:pt idx="12">
                  <c:v>0.99919405146040985</c:v>
                </c:pt>
                <c:pt idx="13">
                  <c:v>0.9990563858822803</c:v>
                </c:pt>
                <c:pt idx="14">
                  <c:v>0.99890824015161994</c:v>
                </c:pt>
                <c:pt idx="15">
                  <c:v>0.99874969115504031</c:v>
                </c:pt>
                <c:pt idx="16">
                  <c:v>0.99858081534697252</c:v>
                </c:pt>
                <c:pt idx="17">
                  <c:v>0.99840168875189006</c:v>
                </c:pt>
                <c:pt idx="18">
                  <c:v>0.99821238696652115</c:v>
                </c:pt>
                <c:pt idx="19">
                  <c:v>0.99801298516204917</c:v>
                </c:pt>
                <c:pt idx="20">
                  <c:v>0.99780355808630339</c:v>
                </c:pt>
                <c:pt idx="21">
                  <c:v>0.9975841800659373</c:v>
                </c:pt>
                <c:pt idx="22">
                  <c:v>0.99735492500859779</c:v>
                </c:pt>
                <c:pt idx="23">
                  <c:v>0.99711586640508254</c:v>
                </c:pt>
                <c:pt idx="24">
                  <c:v>0.99686707733148683</c:v>
                </c:pt>
                <c:pt idx="25">
                  <c:v>1</c:v>
                </c:pt>
                <c:pt idx="26">
                  <c:v>0.99999425380466633</c:v>
                </c:pt>
                <c:pt idx="27">
                  <c:v>0.99997707028297833</c:v>
                </c:pt>
                <c:pt idx="28">
                  <c:v>0.99994853168518372</c:v>
                </c:pt>
                <c:pt idx="29">
                  <c:v>0.99990871980179552</c:v>
                </c:pt>
                <c:pt idx="30">
                  <c:v>0.99985771596595174</c:v>
                </c:pt>
                <c:pt idx="31">
                  <c:v>0.99979560105576326</c:v>
                </c:pt>
                <c:pt idx="32">
                  <c:v>0.99972245549664929</c:v>
                </c:pt>
                <c:pt idx="33">
                  <c:v>0.99963835926366262</c:v>
                </c:pt>
                <c:pt idx="34">
                  <c:v>0.99954339188380192</c:v>
                </c:pt>
                <c:pt idx="35">
                  <c:v>0.99943763243831385</c:v>
                </c:pt>
                <c:pt idx="36">
                  <c:v>0.9993211595649828</c:v>
                </c:pt>
                <c:pt idx="37">
                  <c:v>0.99919405146040985</c:v>
                </c:pt>
                <c:pt idx="38">
                  <c:v>0.9990563858822803</c:v>
                </c:pt>
                <c:pt idx="39">
                  <c:v>0.99890824015161994</c:v>
                </c:pt>
                <c:pt idx="40">
                  <c:v>0.99874969115504031</c:v>
                </c:pt>
                <c:pt idx="41">
                  <c:v>0.99858081534697252</c:v>
                </c:pt>
                <c:pt idx="42">
                  <c:v>0.99840168875189006</c:v>
                </c:pt>
                <c:pt idx="43">
                  <c:v>0.99821238696652115</c:v>
                </c:pt>
                <c:pt idx="44">
                  <c:v>0.99801298516204917</c:v>
                </c:pt>
                <c:pt idx="45">
                  <c:v>0.99780355808630339</c:v>
                </c:pt>
                <c:pt idx="46">
                  <c:v>0.9975841800659373</c:v>
                </c:pt>
                <c:pt idx="47">
                  <c:v>0.99735492500859779</c:v>
                </c:pt>
                <c:pt idx="48">
                  <c:v>0.99711586640508254</c:v>
                </c:pt>
                <c:pt idx="49">
                  <c:v>0.99686707733148683</c:v>
                </c:pt>
                <c:pt idx="50">
                  <c:v>1</c:v>
                </c:pt>
                <c:pt idx="51">
                  <c:v>0.99999425380466633</c:v>
                </c:pt>
                <c:pt idx="52">
                  <c:v>0.99997707028297833</c:v>
                </c:pt>
                <c:pt idx="53">
                  <c:v>0.99994853168518372</c:v>
                </c:pt>
                <c:pt idx="54">
                  <c:v>0.99990871980179552</c:v>
                </c:pt>
                <c:pt idx="55">
                  <c:v>0.99985771596595174</c:v>
                </c:pt>
                <c:pt idx="56">
                  <c:v>0.99979560105576326</c:v>
                </c:pt>
                <c:pt idx="57">
                  <c:v>0.99972245549664929</c:v>
                </c:pt>
                <c:pt idx="58">
                  <c:v>0.99963835926366262</c:v>
                </c:pt>
                <c:pt idx="59">
                  <c:v>0.99954339188380192</c:v>
                </c:pt>
                <c:pt idx="60">
                  <c:v>0.99943763243831385</c:v>
                </c:pt>
                <c:pt idx="61">
                  <c:v>0.9993211595649828</c:v>
                </c:pt>
                <c:pt idx="62">
                  <c:v>0.99919405146040985</c:v>
                </c:pt>
                <c:pt idx="63">
                  <c:v>0.9990563858822803</c:v>
                </c:pt>
                <c:pt idx="64">
                  <c:v>0.99890824015161994</c:v>
                </c:pt>
                <c:pt idx="65">
                  <c:v>0.99874969115504031</c:v>
                </c:pt>
                <c:pt idx="66">
                  <c:v>0.99858081534697252</c:v>
                </c:pt>
                <c:pt idx="67">
                  <c:v>0.99840168875189006</c:v>
                </c:pt>
                <c:pt idx="68">
                  <c:v>0.99821238696652115</c:v>
                </c:pt>
                <c:pt idx="69">
                  <c:v>0.99801298516204917</c:v>
                </c:pt>
                <c:pt idx="70">
                  <c:v>0.99780355808630339</c:v>
                </c:pt>
                <c:pt idx="71">
                  <c:v>0.9975841800659373</c:v>
                </c:pt>
                <c:pt idx="72">
                  <c:v>0.99735492500859779</c:v>
                </c:pt>
                <c:pt idx="73">
                  <c:v>0.99711586640508254</c:v>
                </c:pt>
                <c:pt idx="74">
                  <c:v>0.99686707733148683</c:v>
                </c:pt>
                <c:pt idx="75">
                  <c:v>1</c:v>
                </c:pt>
                <c:pt idx="76">
                  <c:v>0.99999425380466633</c:v>
                </c:pt>
                <c:pt idx="77">
                  <c:v>0.99997707028297833</c:v>
                </c:pt>
                <c:pt idx="78">
                  <c:v>0.99994853168518372</c:v>
                </c:pt>
                <c:pt idx="79">
                  <c:v>0.99990871980179552</c:v>
                </c:pt>
                <c:pt idx="80">
                  <c:v>0.99985771596595174</c:v>
                </c:pt>
                <c:pt idx="81">
                  <c:v>0.99979560105576326</c:v>
                </c:pt>
                <c:pt idx="82">
                  <c:v>0.99972245549664929</c:v>
                </c:pt>
                <c:pt idx="83">
                  <c:v>0.99963835926366262</c:v>
                </c:pt>
                <c:pt idx="84">
                  <c:v>0.99954339188380192</c:v>
                </c:pt>
                <c:pt idx="85">
                  <c:v>0.99943763243831385</c:v>
                </c:pt>
                <c:pt idx="86">
                  <c:v>0.9993211595649828</c:v>
                </c:pt>
                <c:pt idx="87">
                  <c:v>0.99919405146040985</c:v>
                </c:pt>
                <c:pt idx="88">
                  <c:v>0.9990563858822803</c:v>
                </c:pt>
                <c:pt idx="89">
                  <c:v>0.99890824015161994</c:v>
                </c:pt>
                <c:pt idx="90">
                  <c:v>0.99874969115504031</c:v>
                </c:pt>
                <c:pt idx="91">
                  <c:v>0.99858081534697252</c:v>
                </c:pt>
                <c:pt idx="92">
                  <c:v>0.99840168875189006</c:v>
                </c:pt>
                <c:pt idx="93">
                  <c:v>0.99821238696652115</c:v>
                </c:pt>
                <c:pt idx="94">
                  <c:v>0.99801298516204917</c:v>
                </c:pt>
                <c:pt idx="95">
                  <c:v>0.99780355808630339</c:v>
                </c:pt>
                <c:pt idx="96">
                  <c:v>0.9975841800659373</c:v>
                </c:pt>
                <c:pt idx="97">
                  <c:v>0.99735492500859779</c:v>
                </c:pt>
                <c:pt idx="98">
                  <c:v>0.99711586640508254</c:v>
                </c:pt>
                <c:pt idx="99">
                  <c:v>0.99686707733148683</c:v>
                </c:pt>
                <c:pt idx="100">
                  <c:v>1</c:v>
                </c:pt>
                <c:pt idx="101">
                  <c:v>0.99999425380466633</c:v>
                </c:pt>
                <c:pt idx="102">
                  <c:v>0.99997707028297833</c:v>
                </c:pt>
                <c:pt idx="103">
                  <c:v>0.99994853168518372</c:v>
                </c:pt>
                <c:pt idx="104">
                  <c:v>0.99990871980179552</c:v>
                </c:pt>
                <c:pt idx="105">
                  <c:v>0.99985771596595174</c:v>
                </c:pt>
                <c:pt idx="106">
                  <c:v>0.99979560105576326</c:v>
                </c:pt>
                <c:pt idx="107">
                  <c:v>0.99972245549664929</c:v>
                </c:pt>
                <c:pt idx="108">
                  <c:v>0.99963835926366262</c:v>
                </c:pt>
                <c:pt idx="109">
                  <c:v>0.99954339188380192</c:v>
                </c:pt>
                <c:pt idx="110">
                  <c:v>0.99943763243831385</c:v>
                </c:pt>
                <c:pt idx="111">
                  <c:v>0.9993211595649828</c:v>
                </c:pt>
                <c:pt idx="112">
                  <c:v>0.99919405146040985</c:v>
                </c:pt>
                <c:pt idx="113">
                  <c:v>0.9990563858822803</c:v>
                </c:pt>
                <c:pt idx="114">
                  <c:v>0.99890824015161994</c:v>
                </c:pt>
                <c:pt idx="115">
                  <c:v>0.99874969115504031</c:v>
                </c:pt>
                <c:pt idx="116">
                  <c:v>0.99858081534697252</c:v>
                </c:pt>
                <c:pt idx="117">
                  <c:v>0.99840168875189006</c:v>
                </c:pt>
                <c:pt idx="118">
                  <c:v>0.99821238696652115</c:v>
                </c:pt>
                <c:pt idx="119">
                  <c:v>0.99801298516204917</c:v>
                </c:pt>
                <c:pt idx="120">
                  <c:v>0.99780355808630339</c:v>
                </c:pt>
                <c:pt idx="121">
                  <c:v>0.9975841800659373</c:v>
                </c:pt>
                <c:pt idx="122">
                  <c:v>0.99735492500859779</c:v>
                </c:pt>
                <c:pt idx="123">
                  <c:v>0.99711586640508254</c:v>
                </c:pt>
                <c:pt idx="124">
                  <c:v>0.99686707733148683</c:v>
                </c:pt>
                <c:pt idx="125">
                  <c:v>1</c:v>
                </c:pt>
                <c:pt idx="126">
                  <c:v>0.99999425380466633</c:v>
                </c:pt>
                <c:pt idx="127">
                  <c:v>0.99997707028297833</c:v>
                </c:pt>
                <c:pt idx="128">
                  <c:v>0.99994853168518372</c:v>
                </c:pt>
                <c:pt idx="129">
                  <c:v>0.99990871980179552</c:v>
                </c:pt>
                <c:pt idx="130">
                  <c:v>0.99985771596595174</c:v>
                </c:pt>
                <c:pt idx="131">
                  <c:v>0.99979560105576326</c:v>
                </c:pt>
                <c:pt idx="132">
                  <c:v>0.99972245549664929</c:v>
                </c:pt>
                <c:pt idx="133">
                  <c:v>0.99963835926366262</c:v>
                </c:pt>
                <c:pt idx="134">
                  <c:v>0.99954339188380192</c:v>
                </c:pt>
                <c:pt idx="135">
                  <c:v>0.99943763243831385</c:v>
                </c:pt>
                <c:pt idx="136">
                  <c:v>0.9993211595649828</c:v>
                </c:pt>
                <c:pt idx="137">
                  <c:v>0.99919405146040985</c:v>
                </c:pt>
                <c:pt idx="138">
                  <c:v>0.9990563858822803</c:v>
                </c:pt>
                <c:pt idx="139">
                  <c:v>0.99890824015161994</c:v>
                </c:pt>
                <c:pt idx="140">
                  <c:v>0.99874969115504031</c:v>
                </c:pt>
                <c:pt idx="141">
                  <c:v>0.99858081534697252</c:v>
                </c:pt>
                <c:pt idx="142">
                  <c:v>0.99840168875189006</c:v>
                </c:pt>
                <c:pt idx="143">
                  <c:v>0.99821238696652115</c:v>
                </c:pt>
                <c:pt idx="144">
                  <c:v>0.99801298516204917</c:v>
                </c:pt>
                <c:pt idx="145">
                  <c:v>0.99780355808630339</c:v>
                </c:pt>
                <c:pt idx="146">
                  <c:v>0.9975841800659373</c:v>
                </c:pt>
                <c:pt idx="147">
                  <c:v>0.99735492500859779</c:v>
                </c:pt>
                <c:pt idx="148">
                  <c:v>0.99711586640508254</c:v>
                </c:pt>
                <c:pt idx="149">
                  <c:v>0.99686707733148683</c:v>
                </c:pt>
                <c:pt idx="150">
                  <c:v>1</c:v>
                </c:pt>
                <c:pt idx="151">
                  <c:v>0.99999425380466633</c:v>
                </c:pt>
                <c:pt idx="152">
                  <c:v>0.99997707028297833</c:v>
                </c:pt>
                <c:pt idx="153">
                  <c:v>0.99994853168518372</c:v>
                </c:pt>
                <c:pt idx="154">
                  <c:v>0.99990871980179552</c:v>
                </c:pt>
                <c:pt idx="155">
                  <c:v>0.99985771596595174</c:v>
                </c:pt>
                <c:pt idx="156">
                  <c:v>0.99979560105576326</c:v>
                </c:pt>
                <c:pt idx="157">
                  <c:v>0.99972245549664929</c:v>
                </c:pt>
                <c:pt idx="158">
                  <c:v>0.99963835926366262</c:v>
                </c:pt>
                <c:pt idx="159">
                  <c:v>0.99954339188380192</c:v>
                </c:pt>
                <c:pt idx="160">
                  <c:v>0.99943763243831385</c:v>
                </c:pt>
                <c:pt idx="161">
                  <c:v>0.9993211595649828</c:v>
                </c:pt>
                <c:pt idx="162">
                  <c:v>0.99919405146040985</c:v>
                </c:pt>
                <c:pt idx="163">
                  <c:v>0.9990563858822803</c:v>
                </c:pt>
                <c:pt idx="164">
                  <c:v>0.99890824015161994</c:v>
                </c:pt>
                <c:pt idx="165">
                  <c:v>0.99874969115504031</c:v>
                </c:pt>
                <c:pt idx="166">
                  <c:v>0.99858081534697252</c:v>
                </c:pt>
                <c:pt idx="167">
                  <c:v>0.99840168875189006</c:v>
                </c:pt>
                <c:pt idx="168">
                  <c:v>0.99821238696652115</c:v>
                </c:pt>
                <c:pt idx="169">
                  <c:v>0.99801298516204917</c:v>
                </c:pt>
                <c:pt idx="170">
                  <c:v>0.99780355808630339</c:v>
                </c:pt>
                <c:pt idx="171">
                  <c:v>0.9975841800659373</c:v>
                </c:pt>
                <c:pt idx="172">
                  <c:v>0.99735492500859779</c:v>
                </c:pt>
                <c:pt idx="173">
                  <c:v>0.99711586640508254</c:v>
                </c:pt>
                <c:pt idx="174">
                  <c:v>0.99686707733148683</c:v>
                </c:pt>
                <c:pt idx="175">
                  <c:v>1</c:v>
                </c:pt>
                <c:pt idx="176">
                  <c:v>0.99999425380466633</c:v>
                </c:pt>
                <c:pt idx="177">
                  <c:v>0.99997707028297833</c:v>
                </c:pt>
                <c:pt idx="178">
                  <c:v>0.99994853168518372</c:v>
                </c:pt>
                <c:pt idx="179">
                  <c:v>0.99990871980179552</c:v>
                </c:pt>
                <c:pt idx="180">
                  <c:v>0.99985771596595174</c:v>
                </c:pt>
                <c:pt idx="181">
                  <c:v>0.99979560105576326</c:v>
                </c:pt>
                <c:pt idx="182">
                  <c:v>0.99972245549664929</c:v>
                </c:pt>
                <c:pt idx="183">
                  <c:v>0.99963835926366262</c:v>
                </c:pt>
                <c:pt idx="184">
                  <c:v>0.99954339188380192</c:v>
                </c:pt>
                <c:pt idx="185">
                  <c:v>0.99943763243831385</c:v>
                </c:pt>
                <c:pt idx="186">
                  <c:v>0.9993211595649828</c:v>
                </c:pt>
                <c:pt idx="187">
                  <c:v>0.99919405146040985</c:v>
                </c:pt>
                <c:pt idx="188">
                  <c:v>0.9990563858822803</c:v>
                </c:pt>
                <c:pt idx="189">
                  <c:v>0.99890824015161994</c:v>
                </c:pt>
                <c:pt idx="190">
                  <c:v>0.99874969115504031</c:v>
                </c:pt>
                <c:pt idx="191">
                  <c:v>0.99858081534697252</c:v>
                </c:pt>
                <c:pt idx="192">
                  <c:v>0.99840168875189006</c:v>
                </c:pt>
                <c:pt idx="193">
                  <c:v>0.99821238696652115</c:v>
                </c:pt>
                <c:pt idx="194">
                  <c:v>0.99801298516204917</c:v>
                </c:pt>
                <c:pt idx="195">
                  <c:v>0.99780355808630339</c:v>
                </c:pt>
                <c:pt idx="196">
                  <c:v>0.9975841800659373</c:v>
                </c:pt>
                <c:pt idx="197">
                  <c:v>0.99735492500859779</c:v>
                </c:pt>
                <c:pt idx="198">
                  <c:v>0.99711586640508254</c:v>
                </c:pt>
                <c:pt idx="199">
                  <c:v>0.99686707733148683</c:v>
                </c:pt>
                <c:pt idx="200">
                  <c:v>1</c:v>
                </c:pt>
                <c:pt idx="201">
                  <c:v>0.99999425380466633</c:v>
                </c:pt>
                <c:pt idx="202">
                  <c:v>0.99997707028297833</c:v>
                </c:pt>
                <c:pt idx="203">
                  <c:v>0.99994853168518372</c:v>
                </c:pt>
                <c:pt idx="204">
                  <c:v>0.99990871980179552</c:v>
                </c:pt>
                <c:pt idx="205">
                  <c:v>0.99985771596595174</c:v>
                </c:pt>
                <c:pt idx="206">
                  <c:v>0.99979560105576326</c:v>
                </c:pt>
                <c:pt idx="207">
                  <c:v>0.99972245549664929</c:v>
                </c:pt>
                <c:pt idx="208">
                  <c:v>0.99963835926366262</c:v>
                </c:pt>
                <c:pt idx="209">
                  <c:v>0.99954339188380192</c:v>
                </c:pt>
                <c:pt idx="210">
                  <c:v>0.99943763243831385</c:v>
                </c:pt>
                <c:pt idx="211">
                  <c:v>0.9993211595649828</c:v>
                </c:pt>
                <c:pt idx="212">
                  <c:v>0.99919405146040985</c:v>
                </c:pt>
                <c:pt idx="213">
                  <c:v>0.9990563858822803</c:v>
                </c:pt>
                <c:pt idx="214">
                  <c:v>0.99890824015161994</c:v>
                </c:pt>
                <c:pt idx="215">
                  <c:v>0.99874969115504031</c:v>
                </c:pt>
                <c:pt idx="216">
                  <c:v>0.99858081534697252</c:v>
                </c:pt>
                <c:pt idx="217">
                  <c:v>0.99840168875189006</c:v>
                </c:pt>
                <c:pt idx="218">
                  <c:v>0.99821238696652115</c:v>
                </c:pt>
                <c:pt idx="219">
                  <c:v>0.99801298516204917</c:v>
                </c:pt>
                <c:pt idx="220">
                  <c:v>0.99780355808630339</c:v>
                </c:pt>
                <c:pt idx="221">
                  <c:v>0.9975841800659373</c:v>
                </c:pt>
                <c:pt idx="222">
                  <c:v>0.99735492500859779</c:v>
                </c:pt>
                <c:pt idx="223">
                  <c:v>0.99711586640508254</c:v>
                </c:pt>
                <c:pt idx="224">
                  <c:v>0.99686707733148683</c:v>
                </c:pt>
                <c:pt idx="225">
                  <c:v>1</c:v>
                </c:pt>
                <c:pt idx="226">
                  <c:v>0.99999425380466633</c:v>
                </c:pt>
                <c:pt idx="227">
                  <c:v>0.99997707028297833</c:v>
                </c:pt>
                <c:pt idx="228">
                  <c:v>0.99994853168518372</c:v>
                </c:pt>
                <c:pt idx="229">
                  <c:v>0.99990871980179552</c:v>
                </c:pt>
                <c:pt idx="230">
                  <c:v>0.99985771596595174</c:v>
                </c:pt>
                <c:pt idx="231">
                  <c:v>0.99979560105576326</c:v>
                </c:pt>
                <c:pt idx="232">
                  <c:v>0.99972245549664929</c:v>
                </c:pt>
                <c:pt idx="233">
                  <c:v>0.99963835926366262</c:v>
                </c:pt>
                <c:pt idx="234">
                  <c:v>0.99954339188380192</c:v>
                </c:pt>
                <c:pt idx="235">
                  <c:v>0.99943763243831385</c:v>
                </c:pt>
                <c:pt idx="236">
                  <c:v>0.9993211595649828</c:v>
                </c:pt>
                <c:pt idx="237">
                  <c:v>0.99919405146040985</c:v>
                </c:pt>
                <c:pt idx="238">
                  <c:v>0.9990563858822803</c:v>
                </c:pt>
                <c:pt idx="239">
                  <c:v>0.99890824015161994</c:v>
                </c:pt>
                <c:pt idx="240">
                  <c:v>0.99874969115504031</c:v>
                </c:pt>
                <c:pt idx="241">
                  <c:v>0.99858081534697252</c:v>
                </c:pt>
                <c:pt idx="242">
                  <c:v>0.99840168875189006</c:v>
                </c:pt>
                <c:pt idx="243">
                  <c:v>0.99821238696652115</c:v>
                </c:pt>
                <c:pt idx="244">
                  <c:v>0.99801298516204917</c:v>
                </c:pt>
                <c:pt idx="245">
                  <c:v>0.99780355808630339</c:v>
                </c:pt>
                <c:pt idx="246">
                  <c:v>0.9975841800659373</c:v>
                </c:pt>
                <c:pt idx="247">
                  <c:v>0.99735492500859779</c:v>
                </c:pt>
                <c:pt idx="248">
                  <c:v>0.99711586640508254</c:v>
                </c:pt>
                <c:pt idx="249">
                  <c:v>0.99686707733148683</c:v>
                </c:pt>
                <c:pt idx="250">
                  <c:v>1</c:v>
                </c:pt>
                <c:pt idx="251">
                  <c:v>0.99999425380466633</c:v>
                </c:pt>
                <c:pt idx="252">
                  <c:v>0.99997707028297833</c:v>
                </c:pt>
                <c:pt idx="253">
                  <c:v>0.99994853168518372</c:v>
                </c:pt>
                <c:pt idx="254">
                  <c:v>0.99990871980179552</c:v>
                </c:pt>
                <c:pt idx="255">
                  <c:v>0.99985771596595174</c:v>
                </c:pt>
                <c:pt idx="256">
                  <c:v>0.99979560105576326</c:v>
                </c:pt>
                <c:pt idx="257">
                  <c:v>0.99972245549664929</c:v>
                </c:pt>
                <c:pt idx="258">
                  <c:v>0.99963835926366262</c:v>
                </c:pt>
                <c:pt idx="259">
                  <c:v>0.99954339188380192</c:v>
                </c:pt>
                <c:pt idx="260">
                  <c:v>0.99943763243831385</c:v>
                </c:pt>
                <c:pt idx="261">
                  <c:v>0.9993211595649828</c:v>
                </c:pt>
                <c:pt idx="262">
                  <c:v>0.99919405146040985</c:v>
                </c:pt>
                <c:pt idx="263">
                  <c:v>0.9990563858822803</c:v>
                </c:pt>
                <c:pt idx="264">
                  <c:v>0.99890824015161994</c:v>
                </c:pt>
                <c:pt idx="265">
                  <c:v>0.99874969115504031</c:v>
                </c:pt>
                <c:pt idx="266">
                  <c:v>0.99858081534697252</c:v>
                </c:pt>
                <c:pt idx="267">
                  <c:v>0.99840168875189006</c:v>
                </c:pt>
                <c:pt idx="268">
                  <c:v>0.99821238696652115</c:v>
                </c:pt>
                <c:pt idx="269">
                  <c:v>0.99801298516204917</c:v>
                </c:pt>
                <c:pt idx="270">
                  <c:v>0.99780355808630339</c:v>
                </c:pt>
                <c:pt idx="271">
                  <c:v>0.9975841800659373</c:v>
                </c:pt>
                <c:pt idx="272">
                  <c:v>0.99735492500859779</c:v>
                </c:pt>
                <c:pt idx="273">
                  <c:v>0.99711586640508254</c:v>
                </c:pt>
                <c:pt idx="274">
                  <c:v>0.99686707733148683</c:v>
                </c:pt>
                <c:pt idx="275">
                  <c:v>1</c:v>
                </c:pt>
                <c:pt idx="276">
                  <c:v>0.99999425380466633</c:v>
                </c:pt>
                <c:pt idx="277">
                  <c:v>0.99997707028297833</c:v>
                </c:pt>
                <c:pt idx="278">
                  <c:v>0.99994853168518372</c:v>
                </c:pt>
                <c:pt idx="279">
                  <c:v>0.99990871980179552</c:v>
                </c:pt>
                <c:pt idx="280">
                  <c:v>0.99985771596595174</c:v>
                </c:pt>
                <c:pt idx="281">
                  <c:v>0.99979560105576326</c:v>
                </c:pt>
                <c:pt idx="282">
                  <c:v>0.99972245549664929</c:v>
                </c:pt>
                <c:pt idx="283">
                  <c:v>0.99963835926366262</c:v>
                </c:pt>
                <c:pt idx="284">
                  <c:v>0.99954339188380192</c:v>
                </c:pt>
                <c:pt idx="285">
                  <c:v>0.99943763243831385</c:v>
                </c:pt>
                <c:pt idx="286">
                  <c:v>0.9993211595649828</c:v>
                </c:pt>
                <c:pt idx="287">
                  <c:v>0.99919405146040985</c:v>
                </c:pt>
                <c:pt idx="288">
                  <c:v>0.9990563858822803</c:v>
                </c:pt>
                <c:pt idx="289">
                  <c:v>0.99890824015161994</c:v>
                </c:pt>
                <c:pt idx="290">
                  <c:v>0.99874969115504031</c:v>
                </c:pt>
                <c:pt idx="291">
                  <c:v>0.99858081534697252</c:v>
                </c:pt>
                <c:pt idx="292">
                  <c:v>0.99840168875189006</c:v>
                </c:pt>
                <c:pt idx="293">
                  <c:v>0.99821238696652115</c:v>
                </c:pt>
                <c:pt idx="294">
                  <c:v>0.99801298516204917</c:v>
                </c:pt>
                <c:pt idx="295">
                  <c:v>0.99780355808630339</c:v>
                </c:pt>
                <c:pt idx="296">
                  <c:v>0.9975841800659373</c:v>
                </c:pt>
                <c:pt idx="297">
                  <c:v>0.99735492500859779</c:v>
                </c:pt>
                <c:pt idx="298">
                  <c:v>0.99711586640508254</c:v>
                </c:pt>
                <c:pt idx="299">
                  <c:v>0.99686707733148683</c:v>
                </c:pt>
                <c:pt idx="300">
                  <c:v>1</c:v>
                </c:pt>
                <c:pt idx="301">
                  <c:v>0.99999425380466633</c:v>
                </c:pt>
                <c:pt idx="302">
                  <c:v>0.99997707028297833</c:v>
                </c:pt>
                <c:pt idx="303">
                  <c:v>0.99994853168518372</c:v>
                </c:pt>
                <c:pt idx="304">
                  <c:v>0.99990871980179552</c:v>
                </c:pt>
                <c:pt idx="305">
                  <c:v>0.99985771596595174</c:v>
                </c:pt>
                <c:pt idx="306">
                  <c:v>0.99979560105576326</c:v>
                </c:pt>
                <c:pt idx="307">
                  <c:v>0.99972245549664929</c:v>
                </c:pt>
                <c:pt idx="308">
                  <c:v>0.99963835926366262</c:v>
                </c:pt>
                <c:pt idx="309">
                  <c:v>0.99954339188380192</c:v>
                </c:pt>
                <c:pt idx="310">
                  <c:v>0.99943763243831385</c:v>
                </c:pt>
                <c:pt idx="311">
                  <c:v>0.9993211595649828</c:v>
                </c:pt>
                <c:pt idx="312">
                  <c:v>0.99919405146040985</c:v>
                </c:pt>
                <c:pt idx="313">
                  <c:v>0.9990563858822803</c:v>
                </c:pt>
                <c:pt idx="314">
                  <c:v>0.99890824015161994</c:v>
                </c:pt>
                <c:pt idx="315">
                  <c:v>0.99874969115504031</c:v>
                </c:pt>
                <c:pt idx="316">
                  <c:v>0.99858081534697252</c:v>
                </c:pt>
                <c:pt idx="317">
                  <c:v>0.99840168875189006</c:v>
                </c:pt>
                <c:pt idx="318">
                  <c:v>0.99821238696652115</c:v>
                </c:pt>
                <c:pt idx="319">
                  <c:v>0.99801298516204917</c:v>
                </c:pt>
                <c:pt idx="320">
                  <c:v>0.99780355808630339</c:v>
                </c:pt>
                <c:pt idx="321">
                  <c:v>0.9975841800659373</c:v>
                </c:pt>
                <c:pt idx="322">
                  <c:v>0.99735492500859779</c:v>
                </c:pt>
                <c:pt idx="323">
                  <c:v>0.99711586640508254</c:v>
                </c:pt>
                <c:pt idx="324">
                  <c:v>0.99686707733148683</c:v>
                </c:pt>
                <c:pt idx="325">
                  <c:v>1</c:v>
                </c:pt>
                <c:pt idx="326">
                  <c:v>0.99999425380466633</c:v>
                </c:pt>
                <c:pt idx="327">
                  <c:v>0.99997707028297833</c:v>
                </c:pt>
                <c:pt idx="328">
                  <c:v>0.99994853168518372</c:v>
                </c:pt>
                <c:pt idx="329">
                  <c:v>0.99990871980179552</c:v>
                </c:pt>
                <c:pt idx="330">
                  <c:v>0.99985771596595174</c:v>
                </c:pt>
                <c:pt idx="331">
                  <c:v>0.99979560105576326</c:v>
                </c:pt>
                <c:pt idx="332">
                  <c:v>0.99972245549664929</c:v>
                </c:pt>
                <c:pt idx="333">
                  <c:v>0.99963835926366262</c:v>
                </c:pt>
                <c:pt idx="334">
                  <c:v>0.99954339188380192</c:v>
                </c:pt>
                <c:pt idx="335">
                  <c:v>0.99943763243831385</c:v>
                </c:pt>
                <c:pt idx="336">
                  <c:v>0.9993211595649828</c:v>
                </c:pt>
                <c:pt idx="337">
                  <c:v>0.99919405146040985</c:v>
                </c:pt>
                <c:pt idx="338">
                  <c:v>0.9990563858822803</c:v>
                </c:pt>
                <c:pt idx="339">
                  <c:v>0.99890824015161994</c:v>
                </c:pt>
                <c:pt idx="340">
                  <c:v>0.99874969115504031</c:v>
                </c:pt>
                <c:pt idx="341">
                  <c:v>0.99858081534697252</c:v>
                </c:pt>
                <c:pt idx="342">
                  <c:v>0.99840168875189006</c:v>
                </c:pt>
                <c:pt idx="343">
                  <c:v>0.99821238696652115</c:v>
                </c:pt>
                <c:pt idx="344">
                  <c:v>0.99801298516204917</c:v>
                </c:pt>
                <c:pt idx="345">
                  <c:v>0.99780355808630339</c:v>
                </c:pt>
                <c:pt idx="346">
                  <c:v>0.9975841800659373</c:v>
                </c:pt>
                <c:pt idx="347">
                  <c:v>0.99735492500859779</c:v>
                </c:pt>
                <c:pt idx="348">
                  <c:v>0.99711586640508254</c:v>
                </c:pt>
                <c:pt idx="349">
                  <c:v>0.99686707733148683</c:v>
                </c:pt>
                <c:pt idx="350">
                  <c:v>1</c:v>
                </c:pt>
                <c:pt idx="351">
                  <c:v>0.99999425380466633</c:v>
                </c:pt>
                <c:pt idx="352">
                  <c:v>0.99997707028297833</c:v>
                </c:pt>
                <c:pt idx="353">
                  <c:v>0.99994853168518372</c:v>
                </c:pt>
                <c:pt idx="354">
                  <c:v>0.99990871980179552</c:v>
                </c:pt>
                <c:pt idx="355">
                  <c:v>0.99985771596595174</c:v>
                </c:pt>
                <c:pt idx="356">
                  <c:v>0.99979560105576326</c:v>
                </c:pt>
                <c:pt idx="357">
                  <c:v>0.99972245549664929</c:v>
                </c:pt>
                <c:pt idx="358">
                  <c:v>0.99963835926366262</c:v>
                </c:pt>
                <c:pt idx="359">
                  <c:v>0.99954339188380192</c:v>
                </c:pt>
                <c:pt idx="360">
                  <c:v>0.99943763243831385</c:v>
                </c:pt>
                <c:pt idx="361">
                  <c:v>0.9993211595649828</c:v>
                </c:pt>
                <c:pt idx="362">
                  <c:v>0.99919405146040985</c:v>
                </c:pt>
                <c:pt idx="363">
                  <c:v>0.9990563858822803</c:v>
                </c:pt>
                <c:pt idx="364">
                  <c:v>0.99890824015161994</c:v>
                </c:pt>
                <c:pt idx="365">
                  <c:v>0.99874969115504031</c:v>
                </c:pt>
              </c:numCache>
            </c:numRef>
          </c:yVal>
          <c:smooth val="0"/>
          <c:extLst>
            <c:ext xmlns:c16="http://schemas.microsoft.com/office/drawing/2014/chart" uri="{C3380CC4-5D6E-409C-BE32-E72D297353CC}">
              <c16:uniqueId val="{00000004-7873-41CC-A193-2D212DCBA053}"/>
            </c:ext>
          </c:extLst>
        </c:ser>
        <c:ser>
          <c:idx val="5"/>
          <c:order val="5"/>
          <c:tx>
            <c:v>Data Storage</c:v>
          </c:tx>
          <c:spPr>
            <a:ln w="19050" cap="rnd">
              <a:solidFill>
                <a:schemeClr val="accent6"/>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Model'!$S$14:$S$379</c:f>
              <c:numCache>
                <c:formatCode>0.00000</c:formatCode>
                <c:ptCount val="366"/>
                <c:pt idx="0">
                  <c:v>1</c:v>
                </c:pt>
                <c:pt idx="1">
                  <c:v>0.99980015686383972</c:v>
                </c:pt>
                <c:pt idx="2">
                  <c:v>0.99960035366495847</c:v>
                </c:pt>
                <c:pt idx="3">
                  <c:v>0.9994005903953751</c:v>
                </c:pt>
                <c:pt idx="4">
                  <c:v>0.99920086704710998</c:v>
                </c:pt>
                <c:pt idx="5">
                  <c:v>0.99900118361218515</c:v>
                </c:pt>
                <c:pt idx="6">
                  <c:v>0.99880154008262423</c:v>
                </c:pt>
                <c:pt idx="7">
                  <c:v>0.99860193645045248</c:v>
                </c:pt>
                <c:pt idx="8">
                  <c:v>0.99840237270769638</c:v>
                </c:pt>
                <c:pt idx="9">
                  <c:v>0.99820284884638455</c:v>
                </c:pt>
                <c:pt idx="10">
                  <c:v>0.99800336485854702</c:v>
                </c:pt>
                <c:pt idx="11">
                  <c:v>0.99780392073621516</c:v>
                </c:pt>
                <c:pt idx="12">
                  <c:v>0.99760451647142212</c:v>
                </c:pt>
                <c:pt idx="13">
                  <c:v>0.99740515205620273</c:v>
                </c:pt>
                <c:pt idx="14">
                  <c:v>0.99720582748259345</c:v>
                </c:pt>
                <c:pt idx="15">
                  <c:v>0.99700654274263201</c:v>
                </c:pt>
                <c:pt idx="16">
                  <c:v>0.99680729782835786</c:v>
                </c:pt>
                <c:pt idx="17">
                  <c:v>0.99660809273181239</c:v>
                </c:pt>
                <c:pt idx="18">
                  <c:v>0.99640892744503817</c:v>
                </c:pt>
                <c:pt idx="19">
                  <c:v>0.99620980196007936</c:v>
                </c:pt>
                <c:pt idx="20">
                  <c:v>0.99601071626898208</c:v>
                </c:pt>
                <c:pt idx="21">
                  <c:v>0.99581167036379359</c:v>
                </c:pt>
                <c:pt idx="22">
                  <c:v>0.99561266423656303</c:v>
                </c:pt>
                <c:pt idx="23">
                  <c:v>0.99541369787934109</c:v>
                </c:pt>
                <c:pt idx="24">
                  <c:v>0.9952147712841799</c:v>
                </c:pt>
                <c:pt idx="25">
                  <c:v>0.99501588444313338</c:v>
                </c:pt>
                <c:pt idx="26">
                  <c:v>0.99481703734825699</c:v>
                </c:pt>
                <c:pt idx="27">
                  <c:v>0.99461822999160765</c:v>
                </c:pt>
                <c:pt idx="28">
                  <c:v>0.99441946236524381</c:v>
                </c:pt>
                <c:pt idx="29">
                  <c:v>0.99422073446122594</c:v>
                </c:pt>
                <c:pt idx="30">
                  <c:v>0.99402204627161561</c:v>
                </c:pt>
                <c:pt idx="31">
                  <c:v>0.99382339778847617</c:v>
                </c:pt>
                <c:pt idx="32">
                  <c:v>0.99362478900387263</c:v>
                </c:pt>
                <c:pt idx="33">
                  <c:v>0.99342621990987146</c:v>
                </c:pt>
                <c:pt idx="34">
                  <c:v>0.99322769049854076</c:v>
                </c:pt>
                <c:pt idx="35">
                  <c:v>0.99302920076195034</c:v>
                </c:pt>
                <c:pt idx="36">
                  <c:v>0.9928307506921713</c:v>
                </c:pt>
                <c:pt idx="37">
                  <c:v>0.99263234028127656</c:v>
                </c:pt>
                <c:pt idx="38">
                  <c:v>0.99243396952134055</c:v>
                </c:pt>
                <c:pt idx="39">
                  <c:v>0.9922356384044394</c:v>
                </c:pt>
                <c:pt idx="40">
                  <c:v>0.99203734692265066</c:v>
                </c:pt>
                <c:pt idx="41">
                  <c:v>0.99183909506805346</c:v>
                </c:pt>
                <c:pt idx="42">
                  <c:v>0.99164088283272867</c:v>
                </c:pt>
                <c:pt idx="43">
                  <c:v>0.99144271020875863</c:v>
                </c:pt>
                <c:pt idx="44">
                  <c:v>0.99124457718822723</c:v>
                </c:pt>
                <c:pt idx="45">
                  <c:v>0.99104648376322002</c:v>
                </c:pt>
                <c:pt idx="46">
                  <c:v>0.99084842992582411</c:v>
                </c:pt>
                <c:pt idx="47">
                  <c:v>0.99065041566812817</c:v>
                </c:pt>
                <c:pt idx="48">
                  <c:v>0.99045244098222263</c:v>
                </c:pt>
                <c:pt idx="49">
                  <c:v>0.99025450586019903</c:v>
                </c:pt>
                <c:pt idx="50">
                  <c:v>0.99005661029415104</c:v>
                </c:pt>
                <c:pt idx="51">
                  <c:v>0.98985875427617365</c:v>
                </c:pt>
                <c:pt idx="52">
                  <c:v>0.98966093779836339</c:v>
                </c:pt>
                <c:pt idx="53">
                  <c:v>0.98946316085281838</c:v>
                </c:pt>
                <c:pt idx="54">
                  <c:v>0.98926542343163848</c:v>
                </c:pt>
                <c:pt idx="55">
                  <c:v>0.9890677255269249</c:v>
                </c:pt>
                <c:pt idx="56">
                  <c:v>0.98887006713078063</c:v>
                </c:pt>
                <c:pt idx="57">
                  <c:v>0.9886724482353102</c:v>
                </c:pt>
                <c:pt idx="58">
                  <c:v>0.98847486883261959</c:v>
                </c:pt>
                <c:pt idx="59">
                  <c:v>0.98827732891481634</c:v>
                </c:pt>
                <c:pt idx="60">
                  <c:v>0.98807982847400988</c:v>
                </c:pt>
                <c:pt idx="61">
                  <c:v>0.98788236750231095</c:v>
                </c:pt>
                <c:pt idx="62">
                  <c:v>0.98768494599183176</c:v>
                </c:pt>
                <c:pt idx="63">
                  <c:v>0.9874875639346864</c:v>
                </c:pt>
                <c:pt idx="64">
                  <c:v>0.98729022132299038</c:v>
                </c:pt>
                <c:pt idx="65">
                  <c:v>0.9870929181488608</c:v>
                </c:pt>
                <c:pt idx="66">
                  <c:v>0.98689565440441629</c:v>
                </c:pt>
                <c:pt idx="67">
                  <c:v>0.98669843008177716</c:v>
                </c:pt>
                <c:pt idx="68">
                  <c:v>0.98650124517306514</c:v>
                </c:pt>
                <c:pt idx="69">
                  <c:v>0.98630409967040378</c:v>
                </c:pt>
                <c:pt idx="70">
                  <c:v>0.9861069935659178</c:v>
                </c:pt>
                <c:pt idx="71">
                  <c:v>0.98590992685173395</c:v>
                </c:pt>
                <c:pt idx="72">
                  <c:v>0.98571289951998031</c:v>
                </c:pt>
                <c:pt idx="73">
                  <c:v>0.98551591156278662</c:v>
                </c:pt>
                <c:pt idx="74">
                  <c:v>0.98531896297228405</c:v>
                </c:pt>
                <c:pt idx="75">
                  <c:v>0.98512205374060535</c:v>
                </c:pt>
                <c:pt idx="76">
                  <c:v>0.98492518385988514</c:v>
                </c:pt>
                <c:pt idx="77">
                  <c:v>0.98472835332225939</c:v>
                </c:pt>
                <c:pt idx="78">
                  <c:v>0.98453156211986548</c:v>
                </c:pt>
                <c:pt idx="79">
                  <c:v>0.9843348102448426</c:v>
                </c:pt>
                <c:pt idx="80">
                  <c:v>0.98413809768933147</c:v>
                </c:pt>
                <c:pt idx="81">
                  <c:v>0.98394142444547439</c:v>
                </c:pt>
                <c:pt idx="82">
                  <c:v>0.98374479050541519</c:v>
                </c:pt>
                <c:pt idx="83">
                  <c:v>0.98354819586129927</c:v>
                </c:pt>
                <c:pt idx="84">
                  <c:v>0.98335164050527346</c:v>
                </c:pt>
                <c:pt idx="85">
                  <c:v>0.98315512442948649</c:v>
                </c:pt>
                <c:pt idx="86">
                  <c:v>0.98295864762608842</c:v>
                </c:pt>
                <c:pt idx="87">
                  <c:v>0.98276221008723097</c:v>
                </c:pt>
                <c:pt idx="88">
                  <c:v>0.9825658118050673</c:v>
                </c:pt>
                <c:pt idx="89">
                  <c:v>0.98236945277175225</c:v>
                </c:pt>
                <c:pt idx="90">
                  <c:v>0.98217313297944231</c:v>
                </c:pt>
                <c:pt idx="91">
                  <c:v>0.98197685242029531</c:v>
                </c:pt>
                <c:pt idx="92">
                  <c:v>0.98178061108647074</c:v>
                </c:pt>
                <c:pt idx="93">
                  <c:v>0.98158440897012988</c:v>
                </c:pt>
                <c:pt idx="94">
                  <c:v>0.98138824606343522</c:v>
                </c:pt>
                <c:pt idx="95">
                  <c:v>0.98119212235855102</c:v>
                </c:pt>
                <c:pt idx="96">
                  <c:v>0.98099603784764311</c:v>
                </c:pt>
                <c:pt idx="97">
                  <c:v>0.98079999252287875</c:v>
                </c:pt>
                <c:pt idx="98">
                  <c:v>0.98060398637642698</c:v>
                </c:pt>
                <c:pt idx="99">
                  <c:v>0.98040801940045819</c:v>
                </c:pt>
                <c:pt idx="100">
                  <c:v>0.98021209158714451</c:v>
                </c:pt>
                <c:pt idx="101">
                  <c:v>0.98001620292865943</c:v>
                </c:pt>
                <c:pt idx="102">
                  <c:v>0.97982035341717832</c:v>
                </c:pt>
                <c:pt idx="103">
                  <c:v>0.97962454304487767</c:v>
                </c:pt>
                <c:pt idx="104">
                  <c:v>0.97942877180393595</c:v>
                </c:pt>
                <c:pt idx="105">
                  <c:v>0.97923303968653308</c:v>
                </c:pt>
                <c:pt idx="106">
                  <c:v>0.97903734668485032</c:v>
                </c:pt>
                <c:pt idx="107">
                  <c:v>0.97884169279107069</c:v>
                </c:pt>
                <c:pt idx="108">
                  <c:v>0.9786460779973789</c:v>
                </c:pt>
                <c:pt idx="109">
                  <c:v>0.97845050229596087</c:v>
                </c:pt>
                <c:pt idx="110">
                  <c:v>0.9782549656790045</c:v>
                </c:pt>
                <c:pt idx="111">
                  <c:v>0.97805946813869871</c:v>
                </c:pt>
                <c:pt idx="112">
                  <c:v>0.97786400966723463</c:v>
                </c:pt>
                <c:pt idx="113">
                  <c:v>0.97766859025680442</c:v>
                </c:pt>
                <c:pt idx="114">
                  <c:v>0.97747320989960207</c:v>
                </c:pt>
                <c:pt idx="115">
                  <c:v>0.97727786858782306</c:v>
                </c:pt>
                <c:pt idx="116">
                  <c:v>0.97708256631366441</c:v>
                </c:pt>
                <c:pt idx="117">
                  <c:v>0.9768873030693247</c:v>
                </c:pt>
                <c:pt idx="118">
                  <c:v>0.97669207884700415</c:v>
                </c:pt>
                <c:pt idx="119">
                  <c:v>0.97649689363890446</c:v>
                </c:pt>
                <c:pt idx="120">
                  <c:v>0.97630174743722886</c:v>
                </c:pt>
                <c:pt idx="121">
                  <c:v>0.97610664023418214</c:v>
                </c:pt>
                <c:pt idx="122">
                  <c:v>0.97591157202197087</c:v>
                </c:pt>
                <c:pt idx="123">
                  <c:v>0.97571654279280284</c:v>
                </c:pt>
                <c:pt idx="124">
                  <c:v>0.97552155253888762</c:v>
                </c:pt>
                <c:pt idx="125">
                  <c:v>0.97532660125243631</c:v>
                </c:pt>
                <c:pt idx="126">
                  <c:v>0.97513168892566149</c:v>
                </c:pt>
                <c:pt idx="127">
                  <c:v>0.97493681555077727</c:v>
                </c:pt>
                <c:pt idx="128">
                  <c:v>0.97474198111999943</c:v>
                </c:pt>
                <c:pt idx="129">
                  <c:v>0.97454718562554532</c:v>
                </c:pt>
                <c:pt idx="130">
                  <c:v>0.97435242905963371</c:v>
                </c:pt>
                <c:pt idx="131">
                  <c:v>0.97415771141448493</c:v>
                </c:pt>
                <c:pt idx="132">
                  <c:v>0.97396303268232109</c:v>
                </c:pt>
                <c:pt idx="133">
                  <c:v>0.97376839285536565</c:v>
                </c:pt>
                <c:pt idx="134">
                  <c:v>0.9735737919258437</c:v>
                </c:pt>
                <c:pt idx="135">
                  <c:v>0.9733792298859818</c:v>
                </c:pt>
                <c:pt idx="136">
                  <c:v>0.97318470672800805</c:v>
                </c:pt>
                <c:pt idx="137">
                  <c:v>0.97299022244415223</c:v>
                </c:pt>
                <c:pt idx="138">
                  <c:v>0.97279577702664566</c:v>
                </c:pt>
                <c:pt idx="139">
                  <c:v>0.97260137046772122</c:v>
                </c:pt>
                <c:pt idx="140">
                  <c:v>0.97240700275961311</c:v>
                </c:pt>
                <c:pt idx="141">
                  <c:v>0.97221267389455734</c:v>
                </c:pt>
                <c:pt idx="142">
                  <c:v>0.97201838386479145</c:v>
                </c:pt>
                <c:pt idx="143">
                  <c:v>0.97182413266255441</c:v>
                </c:pt>
                <c:pt idx="144">
                  <c:v>0.97162992028008688</c:v>
                </c:pt>
                <c:pt idx="145">
                  <c:v>0.97143574670963095</c:v>
                </c:pt>
                <c:pt idx="146">
                  <c:v>0.97124161194343028</c:v>
                </c:pt>
                <c:pt idx="147">
                  <c:v>0.97104751597373007</c:v>
                </c:pt>
                <c:pt idx="148">
                  <c:v>0.97085345879277718</c:v>
                </c:pt>
                <c:pt idx="149">
                  <c:v>0.97065944039281993</c:v>
                </c:pt>
                <c:pt idx="150">
                  <c:v>0.97046546076610829</c:v>
                </c:pt>
                <c:pt idx="151">
                  <c:v>0.97027151990489346</c:v>
                </c:pt>
                <c:pt idx="152">
                  <c:v>0.97007761780142865</c:v>
                </c:pt>
                <c:pt idx="153">
                  <c:v>0.96988375444796826</c:v>
                </c:pt>
                <c:pt idx="154">
                  <c:v>0.96968992983676849</c:v>
                </c:pt>
                <c:pt idx="155">
                  <c:v>0.96949614396008676</c:v>
                </c:pt>
                <c:pt idx="156">
                  <c:v>0.96930239681018249</c:v>
                </c:pt>
                <c:pt idx="157">
                  <c:v>0.9691086883793163</c:v>
                </c:pt>
                <c:pt idx="158">
                  <c:v>0.96891501865975027</c:v>
                </c:pt>
                <c:pt idx="159">
                  <c:v>0.96872138764374849</c:v>
                </c:pt>
                <c:pt idx="160">
                  <c:v>0.96852779532357625</c:v>
                </c:pt>
                <c:pt idx="161">
                  <c:v>0.96833424169150029</c:v>
                </c:pt>
                <c:pt idx="162">
                  <c:v>0.96814072673978924</c:v>
                </c:pt>
                <c:pt idx="163">
                  <c:v>0.96794725046071306</c:v>
                </c:pt>
                <c:pt idx="164">
                  <c:v>0.96775381284654327</c:v>
                </c:pt>
                <c:pt idx="165">
                  <c:v>0.96756041388955294</c:v>
                </c:pt>
                <c:pt idx="166">
                  <c:v>0.96736705358201669</c:v>
                </c:pt>
                <c:pt idx="167">
                  <c:v>0.9671737319162107</c:v>
                </c:pt>
                <c:pt idx="168">
                  <c:v>0.9669804488844127</c:v>
                </c:pt>
                <c:pt idx="169">
                  <c:v>0.96678720447890187</c:v>
                </c:pt>
                <c:pt idx="170">
                  <c:v>0.96659399869195917</c:v>
                </c:pt>
                <c:pt idx="171">
                  <c:v>0.96640083151586686</c:v>
                </c:pt>
                <c:pt idx="172">
                  <c:v>0.96620770294290881</c:v>
                </c:pt>
                <c:pt idx="173">
                  <c:v>0.96601461296537039</c:v>
                </c:pt>
                <c:pt idx="174">
                  <c:v>0.96582156157553867</c:v>
                </c:pt>
                <c:pt idx="175">
                  <c:v>0.96562854876570214</c:v>
                </c:pt>
                <c:pt idx="176">
                  <c:v>0.96543557452815099</c:v>
                </c:pt>
                <c:pt idx="177">
                  <c:v>0.96524263885517647</c:v>
                </c:pt>
                <c:pt idx="178">
                  <c:v>0.96504974173907199</c:v>
                </c:pt>
                <c:pt idx="179">
                  <c:v>0.96485688317213214</c:v>
                </c:pt>
                <c:pt idx="180">
                  <c:v>0.96466406314665321</c:v>
                </c:pt>
                <c:pt idx="181">
                  <c:v>0.96447128165493279</c:v>
                </c:pt>
                <c:pt idx="182">
                  <c:v>0.96427853868927038</c:v>
                </c:pt>
                <c:pt idx="183">
                  <c:v>0.96408583424196659</c:v>
                </c:pt>
                <c:pt idx="184">
                  <c:v>0.96389316830532401</c:v>
                </c:pt>
                <c:pt idx="185">
                  <c:v>0.96370054087164636</c:v>
                </c:pt>
                <c:pt idx="186">
                  <c:v>0.96350795193323913</c:v>
                </c:pt>
                <c:pt idx="187">
                  <c:v>0.96331540148240935</c:v>
                </c:pt>
                <c:pt idx="188">
                  <c:v>0.96312288951146563</c:v>
                </c:pt>
                <c:pt idx="189">
                  <c:v>0.96293041601271789</c:v>
                </c:pt>
                <c:pt idx="190">
                  <c:v>0.96273798097847774</c:v>
                </c:pt>
                <c:pt idx="191">
                  <c:v>0.96254558440105831</c:v>
                </c:pt>
                <c:pt idx="192">
                  <c:v>0.96235322627277442</c:v>
                </c:pt>
                <c:pt idx="193">
                  <c:v>0.962160906585942</c:v>
                </c:pt>
                <c:pt idx="194">
                  <c:v>0.96196862533287908</c:v>
                </c:pt>
                <c:pt idx="195">
                  <c:v>0.96177638250590469</c:v>
                </c:pt>
                <c:pt idx="196">
                  <c:v>0.96158417809733976</c:v>
                </c:pt>
                <c:pt idx="197">
                  <c:v>0.96139201209950664</c:v>
                </c:pt>
                <c:pt idx="198">
                  <c:v>0.96119988450472926</c:v>
                </c:pt>
                <c:pt idx="199">
                  <c:v>0.96100779530533287</c:v>
                </c:pt>
                <c:pt idx="200">
                  <c:v>0.9608157444936446</c:v>
                </c:pt>
                <c:pt idx="201">
                  <c:v>0.96062373206199281</c:v>
                </c:pt>
                <c:pt idx="202">
                  <c:v>0.96043175800270741</c:v>
                </c:pt>
                <c:pt idx="203">
                  <c:v>0.96023982230812022</c:v>
                </c:pt>
                <c:pt idx="204">
                  <c:v>0.96004792497056413</c:v>
                </c:pt>
                <c:pt idx="205">
                  <c:v>0.95985606598237383</c:v>
                </c:pt>
                <c:pt idx="206">
                  <c:v>0.95966424533588546</c:v>
                </c:pt>
                <c:pt idx="207">
                  <c:v>0.95947246302343658</c:v>
                </c:pt>
                <c:pt idx="208">
                  <c:v>0.95928071903736656</c:v>
                </c:pt>
                <c:pt idx="209">
                  <c:v>0.95908901337001595</c:v>
                </c:pt>
                <c:pt idx="210">
                  <c:v>0.95889734601372723</c:v>
                </c:pt>
                <c:pt idx="211">
                  <c:v>0.95870571696084406</c:v>
                </c:pt>
                <c:pt idx="212">
                  <c:v>0.95851412620371179</c:v>
                </c:pt>
                <c:pt idx="213">
                  <c:v>0.95832257373467722</c:v>
                </c:pt>
                <c:pt idx="214">
                  <c:v>0.9581310595460889</c:v>
                </c:pt>
                <c:pt idx="215">
                  <c:v>0.95793958363029663</c:v>
                </c:pt>
                <c:pt idx="216">
                  <c:v>0.95774814597965185</c:v>
                </c:pt>
                <c:pt idx="217">
                  <c:v>0.95755674658650747</c:v>
                </c:pt>
                <c:pt idx="218">
                  <c:v>0.95736538544321825</c:v>
                </c:pt>
                <c:pt idx="219">
                  <c:v>0.95717406254213988</c:v>
                </c:pt>
                <c:pt idx="220">
                  <c:v>0.95698277787563013</c:v>
                </c:pt>
                <c:pt idx="221">
                  <c:v>0.95679153143604811</c:v>
                </c:pt>
                <c:pt idx="222">
                  <c:v>0.95660032321575428</c:v>
                </c:pt>
                <c:pt idx="223">
                  <c:v>0.95640915320711084</c:v>
                </c:pt>
                <c:pt idx="224">
                  <c:v>0.95621802140248158</c:v>
                </c:pt>
                <c:pt idx="225">
                  <c:v>0.95602692779423148</c:v>
                </c:pt>
                <c:pt idx="226">
                  <c:v>0.95583587237472734</c:v>
                </c:pt>
                <c:pt idx="227">
                  <c:v>0.95564485513633746</c:v>
                </c:pt>
                <c:pt idx="228">
                  <c:v>0.95545387607143151</c:v>
                </c:pt>
                <c:pt idx="229">
                  <c:v>0.95526293517238092</c:v>
                </c:pt>
                <c:pt idx="230">
                  <c:v>0.95507203243155836</c:v>
                </c:pt>
                <c:pt idx="231">
                  <c:v>0.95488116784133825</c:v>
                </c:pt>
                <c:pt idx="232">
                  <c:v>0.95469034139409636</c:v>
                </c:pt>
                <c:pt idx="233">
                  <c:v>0.95449955308221024</c:v>
                </c:pt>
                <c:pt idx="234">
                  <c:v>0.95430880289805864</c:v>
                </c:pt>
                <c:pt idx="235">
                  <c:v>0.9541180908340221</c:v>
                </c:pt>
                <c:pt idx="236">
                  <c:v>0.95392741688248262</c:v>
                </c:pt>
                <c:pt idx="237">
                  <c:v>0.95373678103582349</c:v>
                </c:pt>
                <c:pt idx="238">
                  <c:v>0.95354618328642982</c:v>
                </c:pt>
                <c:pt idx="239">
                  <c:v>0.95335562362668813</c:v>
                </c:pt>
                <c:pt idx="240">
                  <c:v>0.95316510204898652</c:v>
                </c:pt>
                <c:pt idx="241">
                  <c:v>0.95297461854571452</c:v>
                </c:pt>
                <c:pt idx="242">
                  <c:v>0.95278417310926311</c:v>
                </c:pt>
                <c:pt idx="243">
                  <c:v>0.95259376573202514</c:v>
                </c:pt>
                <c:pt idx="244">
                  <c:v>0.95240339640639449</c:v>
                </c:pt>
                <c:pt idx="245">
                  <c:v>0.95221306512476689</c:v>
                </c:pt>
                <c:pt idx="246">
                  <c:v>0.95202277187953954</c:v>
                </c:pt>
                <c:pt idx="247">
                  <c:v>0.95183251666311108</c:v>
                </c:pt>
                <c:pt idx="248">
                  <c:v>0.9516422994678817</c:v>
                </c:pt>
                <c:pt idx="249">
                  <c:v>0.95145212028625326</c:v>
                </c:pt>
                <c:pt idx="250">
                  <c:v>0.95126197911062893</c:v>
                </c:pt>
                <c:pt idx="251">
                  <c:v>0.95107187593341336</c:v>
                </c:pt>
                <c:pt idx="252">
                  <c:v>0.95088181074701295</c:v>
                </c:pt>
                <c:pt idx="253">
                  <c:v>0.95069178354383543</c:v>
                </c:pt>
                <c:pt idx="254">
                  <c:v>0.95050179431629023</c:v>
                </c:pt>
                <c:pt idx="255">
                  <c:v>0.95031184305678806</c:v>
                </c:pt>
                <c:pt idx="256">
                  <c:v>0.95012192975774135</c:v>
                </c:pt>
                <c:pt idx="257">
                  <c:v>0.94993205441156381</c:v>
                </c:pt>
                <c:pt idx="258">
                  <c:v>0.94974221701067096</c:v>
                </c:pt>
                <c:pt idx="259">
                  <c:v>0.94955241754747977</c:v>
                </c:pt>
                <c:pt idx="260">
                  <c:v>0.9493626560144085</c:v>
                </c:pt>
                <c:pt idx="261">
                  <c:v>0.94917293240387701</c:v>
                </c:pt>
                <c:pt idx="262">
                  <c:v>0.94898324670830703</c:v>
                </c:pt>
                <c:pt idx="263">
                  <c:v>0.94879359892012116</c:v>
                </c:pt>
                <c:pt idx="264">
                  <c:v>0.94860398903174414</c:v>
                </c:pt>
                <c:pt idx="265">
                  <c:v>0.94841441703560192</c:v>
                </c:pt>
                <c:pt idx="266">
                  <c:v>0.94822488292412188</c:v>
                </c:pt>
                <c:pt idx="267">
                  <c:v>0.94803538668973308</c:v>
                </c:pt>
                <c:pt idx="268">
                  <c:v>0.94784592832486603</c:v>
                </c:pt>
                <c:pt idx="269">
                  <c:v>0.94765650782195276</c:v>
                </c:pt>
                <c:pt idx="270">
                  <c:v>0.94746712517342691</c:v>
                </c:pt>
                <c:pt idx="271">
                  <c:v>0.9472777803717235</c:v>
                </c:pt>
                <c:pt idx="272">
                  <c:v>0.94708847340927904</c:v>
                </c:pt>
                <c:pt idx="273">
                  <c:v>0.94689920427853158</c:v>
                </c:pt>
                <c:pt idx="274">
                  <c:v>0.94670997297192083</c:v>
                </c:pt>
                <c:pt idx="275">
                  <c:v>0.94652077948188795</c:v>
                </c:pt>
                <c:pt idx="276">
                  <c:v>0.94633162380087532</c:v>
                </c:pt>
                <c:pt idx="277">
                  <c:v>0.94614250592132731</c:v>
                </c:pt>
                <c:pt idx="278">
                  <c:v>0.94595342583568942</c:v>
                </c:pt>
                <c:pt idx="279">
                  <c:v>0.94576438353640879</c:v>
                </c:pt>
                <c:pt idx="280">
                  <c:v>0.94557537901593414</c:v>
                </c:pt>
                <c:pt idx="281">
                  <c:v>0.94538641226671571</c:v>
                </c:pt>
                <c:pt idx="282">
                  <c:v>0.9451974832812049</c:v>
                </c:pt>
                <c:pt idx="283">
                  <c:v>0.94500859205185517</c:v>
                </c:pt>
                <c:pt idx="284">
                  <c:v>0.94481973857112111</c:v>
                </c:pt>
                <c:pt idx="285">
                  <c:v>0.94463092283145889</c:v>
                </c:pt>
                <c:pt idx="286">
                  <c:v>0.94444214482532618</c:v>
                </c:pt>
                <c:pt idx="287">
                  <c:v>0.94425340454518236</c:v>
                </c:pt>
                <c:pt idx="288">
                  <c:v>0.94406470198348802</c:v>
                </c:pt>
                <c:pt idx="289">
                  <c:v>0.9438760371327054</c:v>
                </c:pt>
                <c:pt idx="290">
                  <c:v>0.94368740998529821</c:v>
                </c:pt>
                <c:pt idx="291">
                  <c:v>0.9434988205337318</c:v>
                </c:pt>
                <c:pt idx="292">
                  <c:v>0.94331026877047275</c:v>
                </c:pt>
                <c:pt idx="293">
                  <c:v>0.94312175468798942</c:v>
                </c:pt>
                <c:pt idx="294">
                  <c:v>0.94293327827875151</c:v>
                </c:pt>
                <c:pt idx="295">
                  <c:v>0.94274483953523036</c:v>
                </c:pt>
                <c:pt idx="296">
                  <c:v>0.94255643844989867</c:v>
                </c:pt>
                <c:pt idx="297">
                  <c:v>0.94236807501523079</c:v>
                </c:pt>
                <c:pt idx="298">
                  <c:v>0.9421797492237024</c:v>
                </c:pt>
                <c:pt idx="299">
                  <c:v>0.94199146106779075</c:v>
                </c:pt>
                <c:pt idx="300">
                  <c:v>0.94180321053997473</c:v>
                </c:pt>
                <c:pt idx="301">
                  <c:v>0.9416149976327346</c:v>
                </c:pt>
                <c:pt idx="302">
                  <c:v>0.94142682233855213</c:v>
                </c:pt>
                <c:pt idx="303">
                  <c:v>0.94123868464991056</c:v>
                </c:pt>
                <c:pt idx="304">
                  <c:v>0.94105058455929469</c:v>
                </c:pt>
                <c:pt idx="305">
                  <c:v>0.94086252205919085</c:v>
                </c:pt>
                <c:pt idx="306">
                  <c:v>0.94067449714208684</c:v>
                </c:pt>
                <c:pt idx="307">
                  <c:v>0.94048650980047199</c:v>
                </c:pt>
                <c:pt idx="308">
                  <c:v>0.94029856002683698</c:v>
                </c:pt>
                <c:pt idx="309">
                  <c:v>0.94011064781367415</c:v>
                </c:pt>
                <c:pt idx="310">
                  <c:v>0.93992277315347739</c:v>
                </c:pt>
                <c:pt idx="311">
                  <c:v>0.93973493603874192</c:v>
                </c:pt>
                <c:pt idx="312">
                  <c:v>0.93954713646196453</c:v>
                </c:pt>
                <c:pt idx="313">
                  <c:v>0.93935937441564354</c:v>
                </c:pt>
                <c:pt idx="314">
                  <c:v>0.93917164989227864</c:v>
                </c:pt>
                <c:pt idx="315">
                  <c:v>0.93898396288437136</c:v>
                </c:pt>
                <c:pt idx="316">
                  <c:v>0.93879631338442426</c:v>
                </c:pt>
                <c:pt idx="317">
                  <c:v>0.93860870138494179</c:v>
                </c:pt>
                <c:pt idx="318">
                  <c:v>0.93842112687842971</c:v>
                </c:pt>
                <c:pt idx="319">
                  <c:v>0.93823358985739524</c:v>
                </c:pt>
                <c:pt idx="320">
                  <c:v>0.93804609031434716</c:v>
                </c:pt>
                <c:pt idx="321">
                  <c:v>0.93785862824179589</c:v>
                </c:pt>
                <c:pt idx="322">
                  <c:v>0.93767120363225298</c:v>
                </c:pt>
                <c:pt idx="323">
                  <c:v>0.93748381647823187</c:v>
                </c:pt>
                <c:pt idx="324">
                  <c:v>0.93729646677224732</c:v>
                </c:pt>
                <c:pt idx="325">
                  <c:v>0.93710915450681564</c:v>
                </c:pt>
                <c:pt idx="326">
                  <c:v>0.93692187967445439</c:v>
                </c:pt>
                <c:pt idx="327">
                  <c:v>0.9367346422676831</c:v>
                </c:pt>
                <c:pt idx="328">
                  <c:v>0.93654744227902231</c:v>
                </c:pt>
                <c:pt idx="329">
                  <c:v>0.93636027970099434</c:v>
                </c:pt>
                <c:pt idx="330">
                  <c:v>0.93617315452612293</c:v>
                </c:pt>
                <c:pt idx="331">
                  <c:v>0.9359860667469333</c:v>
                </c:pt>
                <c:pt idx="332">
                  <c:v>0.93579901635595231</c:v>
                </c:pt>
                <c:pt idx="333">
                  <c:v>0.93561200334570793</c:v>
                </c:pt>
                <c:pt idx="334">
                  <c:v>0.93542502770873015</c:v>
                </c:pt>
                <c:pt idx="335">
                  <c:v>0.93523808943754994</c:v>
                </c:pt>
                <c:pt idx="336">
                  <c:v>0.93505118852470015</c:v>
                </c:pt>
                <c:pt idx="337">
                  <c:v>0.93486432496271499</c:v>
                </c:pt>
                <c:pt idx="338">
                  <c:v>0.93467749874413009</c:v>
                </c:pt>
                <c:pt idx="339">
                  <c:v>0.93449070986148253</c:v>
                </c:pt>
                <c:pt idx="340">
                  <c:v>0.93430395830731117</c:v>
                </c:pt>
                <c:pt idx="341">
                  <c:v>0.93411724407415597</c:v>
                </c:pt>
                <c:pt idx="342">
                  <c:v>0.9339305671545588</c:v>
                </c:pt>
                <c:pt idx="343">
                  <c:v>0.93374392754106272</c:v>
                </c:pt>
                <c:pt idx="344">
                  <c:v>0.93355732522621226</c:v>
                </c:pt>
                <c:pt idx="345">
                  <c:v>0.93337076020255361</c:v>
                </c:pt>
                <c:pt idx="346">
                  <c:v>0.93318423246263438</c:v>
                </c:pt>
                <c:pt idx="347">
                  <c:v>0.93299774199900365</c:v>
                </c:pt>
                <c:pt idx="348">
                  <c:v>0.93281128880421216</c:v>
                </c:pt>
                <c:pt idx="349">
                  <c:v>0.93262487287081175</c:v>
                </c:pt>
                <c:pt idx="350">
                  <c:v>0.93243849419135616</c:v>
                </c:pt>
                <c:pt idx="351">
                  <c:v>0.93225215275840034</c:v>
                </c:pt>
                <c:pt idx="352">
                  <c:v>0.93206584856450092</c:v>
                </c:pt>
                <c:pt idx="353">
                  <c:v>0.93187958160221585</c:v>
                </c:pt>
                <c:pt idx="354">
                  <c:v>0.93169335186410462</c:v>
                </c:pt>
                <c:pt idx="355">
                  <c:v>0.93150715934272843</c:v>
                </c:pt>
                <c:pt idx="356">
                  <c:v>0.93132100403064955</c:v>
                </c:pt>
                <c:pt idx="357">
                  <c:v>0.93113488592043214</c:v>
                </c:pt>
                <c:pt idx="358">
                  <c:v>0.9309488050046415</c:v>
                </c:pt>
                <c:pt idx="359">
                  <c:v>0.93076276127584467</c:v>
                </c:pt>
                <c:pt idx="360">
                  <c:v>0.93057675472661006</c:v>
                </c:pt>
                <c:pt idx="361">
                  <c:v>0.9303907853495077</c:v>
                </c:pt>
                <c:pt idx="362">
                  <c:v>0.93020485313710877</c:v>
                </c:pt>
                <c:pt idx="363">
                  <c:v>0.93001895808198631</c:v>
                </c:pt>
                <c:pt idx="364">
                  <c:v>0.92983310017671461</c:v>
                </c:pt>
                <c:pt idx="365">
                  <c:v>0.92964727941386971</c:v>
                </c:pt>
              </c:numCache>
            </c:numRef>
          </c:yVal>
          <c:smooth val="0"/>
          <c:extLst>
            <c:ext xmlns:c16="http://schemas.microsoft.com/office/drawing/2014/chart" uri="{C3380CC4-5D6E-409C-BE32-E72D297353CC}">
              <c16:uniqueId val="{00000005-7873-41CC-A193-2D212DCBA053}"/>
            </c:ext>
          </c:extLst>
        </c:ser>
        <c:ser>
          <c:idx val="7"/>
          <c:order val="6"/>
          <c:tx>
            <c:v>Voltage Regulator</c:v>
          </c:tx>
          <c:spPr>
            <a:ln w="19050" cap="rnd">
              <a:solidFill>
                <a:schemeClr val="accent2">
                  <a:lumMod val="60000"/>
                </a:schemeClr>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Model'!$O$14:$O$379</c:f>
              <c:numCache>
                <c:formatCode>0.00000</c:formatCode>
                <c:ptCount val="366"/>
                <c:pt idx="0">
                  <c:v>1</c:v>
                </c:pt>
                <c:pt idx="1">
                  <c:v>0.99999649095959287</c:v>
                </c:pt>
                <c:pt idx="2">
                  <c:v>0.99998599011920375</c:v>
                </c:pt>
                <c:pt idx="3">
                  <c:v>0.99996853677092878</c:v>
                </c:pt>
                <c:pt idx="4">
                  <c:v>0.99994417003521419</c:v>
                </c:pt>
                <c:pt idx="5">
                  <c:v>0.99991292886154481</c:v>
                </c:pt>
                <c:pt idx="6">
                  <c:v>0.99987485202912973</c:v>
                </c:pt>
                <c:pt idx="7">
                  <c:v>0.99982997814758556</c:v>
                </c:pt>
                <c:pt idx="8">
                  <c:v>0.99977834565761714</c:v>
                </c:pt>
                <c:pt idx="9">
                  <c:v>0.99971999283169533</c:v>
                </c:pt>
                <c:pt idx="10">
                  <c:v>0.99965495777473246</c:v>
                </c:pt>
                <c:pt idx="11">
                  <c:v>0.9995832784247547</c:v>
                </c:pt>
                <c:pt idx="12">
                  <c:v>0.99950499255357284</c:v>
                </c:pt>
                <c:pt idx="13">
                  <c:v>0.99942013776744887</c:v>
                </c:pt>
                <c:pt idx="14">
                  <c:v>0.99932875150776179</c:v>
                </c:pt>
                <c:pt idx="15">
                  <c:v>0.99923087105166919</c:v>
                </c:pt>
                <c:pt idx="16">
                  <c:v>0.99912653351276759</c:v>
                </c:pt>
                <c:pt idx="17">
                  <c:v>0.99901577584174961</c:v>
                </c:pt>
                <c:pt idx="18">
                  <c:v>0.9988986348270581</c:v>
                </c:pt>
                <c:pt idx="19">
                  <c:v>0.99877514709553905</c:v>
                </c:pt>
                <c:pt idx="20">
                  <c:v>0.99864534911309066</c:v>
                </c:pt>
                <c:pt idx="21">
                  <c:v>0.99850927718531068</c:v>
                </c:pt>
                <c:pt idx="22">
                  <c:v>0.99836696745814124</c:v>
                </c:pt>
                <c:pt idx="23">
                  <c:v>0.99821845591851022</c:v>
                </c:pt>
                <c:pt idx="24">
                  <c:v>0.99806377839497162</c:v>
                </c:pt>
                <c:pt idx="25">
                  <c:v>1</c:v>
                </c:pt>
                <c:pt idx="26">
                  <c:v>0.99999649095959287</c:v>
                </c:pt>
                <c:pt idx="27">
                  <c:v>0.99998599011920375</c:v>
                </c:pt>
                <c:pt idx="28">
                  <c:v>0.99996853677092878</c:v>
                </c:pt>
                <c:pt idx="29">
                  <c:v>0.99994417003521419</c:v>
                </c:pt>
                <c:pt idx="30">
                  <c:v>0.99991292886154481</c:v>
                </c:pt>
                <c:pt idx="31">
                  <c:v>0.99987485202912973</c:v>
                </c:pt>
                <c:pt idx="32">
                  <c:v>0.99982997814758556</c:v>
                </c:pt>
                <c:pt idx="33">
                  <c:v>0.99977834565761714</c:v>
                </c:pt>
                <c:pt idx="34">
                  <c:v>0.99971999283169533</c:v>
                </c:pt>
                <c:pt idx="35">
                  <c:v>0.99965495777473246</c:v>
                </c:pt>
                <c:pt idx="36">
                  <c:v>0.9995832784247547</c:v>
                </c:pt>
                <c:pt idx="37">
                  <c:v>0.99950499255357284</c:v>
                </c:pt>
                <c:pt idx="38">
                  <c:v>0.99942013776744887</c:v>
                </c:pt>
                <c:pt idx="39">
                  <c:v>0.99932875150776179</c:v>
                </c:pt>
                <c:pt idx="40">
                  <c:v>0.99923087105166919</c:v>
                </c:pt>
                <c:pt idx="41">
                  <c:v>0.99912653351276759</c:v>
                </c:pt>
                <c:pt idx="42">
                  <c:v>0.99901577584174961</c:v>
                </c:pt>
                <c:pt idx="43">
                  <c:v>0.9988986348270581</c:v>
                </c:pt>
                <c:pt idx="44">
                  <c:v>0.99877514709553905</c:v>
                </c:pt>
                <c:pt idx="45">
                  <c:v>0.99864534911309066</c:v>
                </c:pt>
                <c:pt idx="46">
                  <c:v>0.99850927718531068</c:v>
                </c:pt>
                <c:pt idx="47">
                  <c:v>0.99836696745814124</c:v>
                </c:pt>
                <c:pt idx="48">
                  <c:v>0.99821845591851022</c:v>
                </c:pt>
                <c:pt idx="49">
                  <c:v>0.99806377839497162</c:v>
                </c:pt>
                <c:pt idx="50">
                  <c:v>1</c:v>
                </c:pt>
                <c:pt idx="51">
                  <c:v>0.99999649095959287</c:v>
                </c:pt>
                <c:pt idx="52">
                  <c:v>0.99998599011920375</c:v>
                </c:pt>
                <c:pt idx="53">
                  <c:v>0.99996853677092878</c:v>
                </c:pt>
                <c:pt idx="54">
                  <c:v>0.99994417003521419</c:v>
                </c:pt>
                <c:pt idx="55">
                  <c:v>0.99991292886154481</c:v>
                </c:pt>
                <c:pt idx="56">
                  <c:v>0.99987485202912973</c:v>
                </c:pt>
                <c:pt idx="57">
                  <c:v>0.99982997814758556</c:v>
                </c:pt>
                <c:pt idx="58">
                  <c:v>0.99977834565761714</c:v>
                </c:pt>
                <c:pt idx="59">
                  <c:v>0.99971999283169533</c:v>
                </c:pt>
                <c:pt idx="60">
                  <c:v>0.99965495777473246</c:v>
                </c:pt>
                <c:pt idx="61">
                  <c:v>0.9995832784247547</c:v>
                </c:pt>
                <c:pt idx="62">
                  <c:v>0.99950499255357284</c:v>
                </c:pt>
                <c:pt idx="63">
                  <c:v>0.99942013776744887</c:v>
                </c:pt>
                <c:pt idx="64">
                  <c:v>0.99932875150776179</c:v>
                </c:pt>
                <c:pt idx="65">
                  <c:v>0.99923087105166919</c:v>
                </c:pt>
                <c:pt idx="66">
                  <c:v>0.99912653351276759</c:v>
                </c:pt>
                <c:pt idx="67">
                  <c:v>0.99901577584174961</c:v>
                </c:pt>
                <c:pt idx="68">
                  <c:v>0.9988986348270581</c:v>
                </c:pt>
                <c:pt idx="69">
                  <c:v>0.99877514709553905</c:v>
                </c:pt>
                <c:pt idx="70">
                  <c:v>0.99864534911309066</c:v>
                </c:pt>
                <c:pt idx="71">
                  <c:v>0.99850927718531068</c:v>
                </c:pt>
                <c:pt idx="72">
                  <c:v>0.99836696745814124</c:v>
                </c:pt>
                <c:pt idx="73">
                  <c:v>0.99821845591851022</c:v>
                </c:pt>
                <c:pt idx="74">
                  <c:v>0.99806377839497162</c:v>
                </c:pt>
                <c:pt idx="75">
                  <c:v>1</c:v>
                </c:pt>
                <c:pt idx="76">
                  <c:v>0.99999649095959287</c:v>
                </c:pt>
                <c:pt idx="77">
                  <c:v>0.99998599011920375</c:v>
                </c:pt>
                <c:pt idx="78">
                  <c:v>0.99996853677092878</c:v>
                </c:pt>
                <c:pt idx="79">
                  <c:v>0.99994417003521419</c:v>
                </c:pt>
                <c:pt idx="80">
                  <c:v>0.99991292886154481</c:v>
                </c:pt>
                <c:pt idx="81">
                  <c:v>0.99987485202912973</c:v>
                </c:pt>
                <c:pt idx="82">
                  <c:v>0.99982997814758556</c:v>
                </c:pt>
                <c:pt idx="83">
                  <c:v>0.99977834565761714</c:v>
                </c:pt>
                <c:pt idx="84">
                  <c:v>0.99971999283169533</c:v>
                </c:pt>
                <c:pt idx="85">
                  <c:v>0.99965495777473246</c:v>
                </c:pt>
                <c:pt idx="86">
                  <c:v>0.9995832784247547</c:v>
                </c:pt>
                <c:pt idx="87">
                  <c:v>0.99950499255357284</c:v>
                </c:pt>
                <c:pt idx="88">
                  <c:v>0.99942013776744887</c:v>
                </c:pt>
                <c:pt idx="89">
                  <c:v>0.99932875150776179</c:v>
                </c:pt>
                <c:pt idx="90">
                  <c:v>0.99923087105166919</c:v>
                </c:pt>
                <c:pt idx="91">
                  <c:v>0.99912653351276759</c:v>
                </c:pt>
                <c:pt idx="92">
                  <c:v>0.99901577584174961</c:v>
                </c:pt>
                <c:pt idx="93">
                  <c:v>0.9988986348270581</c:v>
                </c:pt>
                <c:pt idx="94">
                  <c:v>0.99877514709553905</c:v>
                </c:pt>
                <c:pt idx="95">
                  <c:v>0.99864534911309066</c:v>
                </c:pt>
                <c:pt idx="96">
                  <c:v>0.99850927718531068</c:v>
                </c:pt>
                <c:pt idx="97">
                  <c:v>0.99836696745814124</c:v>
                </c:pt>
                <c:pt idx="98">
                  <c:v>0.99821845591851022</c:v>
                </c:pt>
                <c:pt idx="99">
                  <c:v>0.99806377839497162</c:v>
                </c:pt>
                <c:pt idx="100">
                  <c:v>1</c:v>
                </c:pt>
                <c:pt idx="101">
                  <c:v>0.99999649095959287</c:v>
                </c:pt>
                <c:pt idx="102">
                  <c:v>0.99998599011920375</c:v>
                </c:pt>
                <c:pt idx="103">
                  <c:v>0.99996853677092878</c:v>
                </c:pt>
                <c:pt idx="104">
                  <c:v>0.99994417003521419</c:v>
                </c:pt>
                <c:pt idx="105">
                  <c:v>0.99991292886154481</c:v>
                </c:pt>
                <c:pt idx="106">
                  <c:v>0.99987485202912973</c:v>
                </c:pt>
                <c:pt idx="107">
                  <c:v>0.99982997814758556</c:v>
                </c:pt>
                <c:pt idx="108">
                  <c:v>0.99977834565761714</c:v>
                </c:pt>
                <c:pt idx="109">
                  <c:v>0.99971999283169533</c:v>
                </c:pt>
                <c:pt idx="110">
                  <c:v>0.99965495777473246</c:v>
                </c:pt>
                <c:pt idx="111">
                  <c:v>0.9995832784247547</c:v>
                </c:pt>
                <c:pt idx="112">
                  <c:v>0.99950499255357284</c:v>
                </c:pt>
                <c:pt idx="113">
                  <c:v>0.99942013776744887</c:v>
                </c:pt>
                <c:pt idx="114">
                  <c:v>0.99932875150776179</c:v>
                </c:pt>
                <c:pt idx="115">
                  <c:v>0.99923087105166919</c:v>
                </c:pt>
                <c:pt idx="116">
                  <c:v>0.99912653351276759</c:v>
                </c:pt>
                <c:pt idx="117">
                  <c:v>0.99901577584174961</c:v>
                </c:pt>
                <c:pt idx="118">
                  <c:v>0.9988986348270581</c:v>
                </c:pt>
                <c:pt idx="119">
                  <c:v>0.99877514709553905</c:v>
                </c:pt>
                <c:pt idx="120">
                  <c:v>0.99864534911309066</c:v>
                </c:pt>
                <c:pt idx="121">
                  <c:v>0.99850927718531068</c:v>
                </c:pt>
                <c:pt idx="122">
                  <c:v>0.99836696745814124</c:v>
                </c:pt>
                <c:pt idx="123">
                  <c:v>0.99821845591851022</c:v>
                </c:pt>
                <c:pt idx="124">
                  <c:v>0.99806377839497162</c:v>
                </c:pt>
                <c:pt idx="125">
                  <c:v>1</c:v>
                </c:pt>
                <c:pt idx="126">
                  <c:v>0.99999649095959287</c:v>
                </c:pt>
                <c:pt idx="127">
                  <c:v>0.99998599011920375</c:v>
                </c:pt>
                <c:pt idx="128">
                  <c:v>0.99996853677092878</c:v>
                </c:pt>
                <c:pt idx="129">
                  <c:v>0.99994417003521419</c:v>
                </c:pt>
                <c:pt idx="130">
                  <c:v>0.99991292886154481</c:v>
                </c:pt>
                <c:pt idx="131">
                  <c:v>0.99987485202912973</c:v>
                </c:pt>
                <c:pt idx="132">
                  <c:v>0.99982997814758556</c:v>
                </c:pt>
                <c:pt idx="133">
                  <c:v>0.99977834565761714</c:v>
                </c:pt>
                <c:pt idx="134">
                  <c:v>0.99971999283169533</c:v>
                </c:pt>
                <c:pt idx="135">
                  <c:v>0.99965495777473246</c:v>
                </c:pt>
                <c:pt idx="136">
                  <c:v>0.9995832784247547</c:v>
                </c:pt>
                <c:pt idx="137">
                  <c:v>0.99950499255357284</c:v>
                </c:pt>
                <c:pt idx="138">
                  <c:v>0.99942013776744887</c:v>
                </c:pt>
                <c:pt idx="139">
                  <c:v>0.99932875150776179</c:v>
                </c:pt>
                <c:pt idx="140">
                  <c:v>0.99923087105166919</c:v>
                </c:pt>
                <c:pt idx="141">
                  <c:v>0.99912653351276759</c:v>
                </c:pt>
                <c:pt idx="142">
                  <c:v>0.99901577584174961</c:v>
                </c:pt>
                <c:pt idx="143">
                  <c:v>0.9988986348270581</c:v>
                </c:pt>
                <c:pt idx="144">
                  <c:v>0.99877514709553905</c:v>
                </c:pt>
                <c:pt idx="145">
                  <c:v>0.99864534911309066</c:v>
                </c:pt>
                <c:pt idx="146">
                  <c:v>0.99850927718531068</c:v>
                </c:pt>
                <c:pt idx="147">
                  <c:v>0.99836696745814124</c:v>
                </c:pt>
                <c:pt idx="148">
                  <c:v>0.99821845591851022</c:v>
                </c:pt>
                <c:pt idx="149">
                  <c:v>0.99806377839497162</c:v>
                </c:pt>
                <c:pt idx="150">
                  <c:v>1</c:v>
                </c:pt>
                <c:pt idx="151">
                  <c:v>0.99999649095959287</c:v>
                </c:pt>
                <c:pt idx="152">
                  <c:v>0.99998599011920375</c:v>
                </c:pt>
                <c:pt idx="153">
                  <c:v>0.99996853677092878</c:v>
                </c:pt>
                <c:pt idx="154">
                  <c:v>0.99994417003521419</c:v>
                </c:pt>
                <c:pt idx="155">
                  <c:v>0.99991292886154481</c:v>
                </c:pt>
                <c:pt idx="156">
                  <c:v>0.99987485202912973</c:v>
                </c:pt>
                <c:pt idx="157">
                  <c:v>0.99982997814758556</c:v>
                </c:pt>
                <c:pt idx="158">
                  <c:v>0.99977834565761714</c:v>
                </c:pt>
                <c:pt idx="159">
                  <c:v>0.99971999283169533</c:v>
                </c:pt>
                <c:pt idx="160">
                  <c:v>0.99965495777473246</c:v>
                </c:pt>
                <c:pt idx="161">
                  <c:v>0.9995832784247547</c:v>
                </c:pt>
                <c:pt idx="162">
                  <c:v>0.99950499255357284</c:v>
                </c:pt>
                <c:pt idx="163">
                  <c:v>0.99942013776744887</c:v>
                </c:pt>
                <c:pt idx="164">
                  <c:v>0.99932875150776179</c:v>
                </c:pt>
                <c:pt idx="165">
                  <c:v>0.99923087105166919</c:v>
                </c:pt>
                <c:pt idx="166">
                  <c:v>0.99912653351276759</c:v>
                </c:pt>
                <c:pt idx="167">
                  <c:v>0.99901577584174961</c:v>
                </c:pt>
                <c:pt idx="168">
                  <c:v>0.9988986348270581</c:v>
                </c:pt>
                <c:pt idx="169">
                  <c:v>0.99877514709553905</c:v>
                </c:pt>
                <c:pt idx="170">
                  <c:v>0.99864534911309066</c:v>
                </c:pt>
                <c:pt idx="171">
                  <c:v>0.99850927718531068</c:v>
                </c:pt>
                <c:pt idx="172">
                  <c:v>0.99836696745814124</c:v>
                </c:pt>
                <c:pt idx="173">
                  <c:v>0.99821845591851022</c:v>
                </c:pt>
                <c:pt idx="174">
                  <c:v>0.99806377839497162</c:v>
                </c:pt>
                <c:pt idx="175">
                  <c:v>1</c:v>
                </c:pt>
                <c:pt idx="176">
                  <c:v>0.99999649095959287</c:v>
                </c:pt>
                <c:pt idx="177">
                  <c:v>0.99998599011920375</c:v>
                </c:pt>
                <c:pt idx="178">
                  <c:v>0.99996853677092878</c:v>
                </c:pt>
                <c:pt idx="179">
                  <c:v>0.99994417003521419</c:v>
                </c:pt>
                <c:pt idx="180">
                  <c:v>0.99991292886154481</c:v>
                </c:pt>
                <c:pt idx="181">
                  <c:v>0.99987485202912973</c:v>
                </c:pt>
                <c:pt idx="182">
                  <c:v>0.99982997814758556</c:v>
                </c:pt>
                <c:pt idx="183">
                  <c:v>0.99977834565761714</c:v>
                </c:pt>
                <c:pt idx="184">
                  <c:v>0.99971999283169533</c:v>
                </c:pt>
                <c:pt idx="185">
                  <c:v>0.99965495777473246</c:v>
                </c:pt>
                <c:pt idx="186">
                  <c:v>0.9995832784247547</c:v>
                </c:pt>
                <c:pt idx="187">
                  <c:v>0.99950499255357284</c:v>
                </c:pt>
                <c:pt idx="188">
                  <c:v>0.99942013776744887</c:v>
                </c:pt>
                <c:pt idx="189">
                  <c:v>0.99932875150776179</c:v>
                </c:pt>
                <c:pt idx="190">
                  <c:v>0.99923087105166919</c:v>
                </c:pt>
                <c:pt idx="191">
                  <c:v>0.99912653351276759</c:v>
                </c:pt>
                <c:pt idx="192">
                  <c:v>0.99901577584174961</c:v>
                </c:pt>
                <c:pt idx="193">
                  <c:v>0.9988986348270581</c:v>
                </c:pt>
                <c:pt idx="194">
                  <c:v>0.99877514709553905</c:v>
                </c:pt>
                <c:pt idx="195">
                  <c:v>0.99864534911309066</c:v>
                </c:pt>
                <c:pt idx="196">
                  <c:v>0.99850927718531068</c:v>
                </c:pt>
                <c:pt idx="197">
                  <c:v>0.99836696745814124</c:v>
                </c:pt>
                <c:pt idx="198">
                  <c:v>0.99821845591851022</c:v>
                </c:pt>
                <c:pt idx="199">
                  <c:v>0.99806377839497162</c:v>
                </c:pt>
                <c:pt idx="200">
                  <c:v>1</c:v>
                </c:pt>
                <c:pt idx="201">
                  <c:v>0.99999649095959287</c:v>
                </c:pt>
                <c:pt idx="202">
                  <c:v>0.99998599011920375</c:v>
                </c:pt>
                <c:pt idx="203">
                  <c:v>0.99996853677092878</c:v>
                </c:pt>
                <c:pt idx="204">
                  <c:v>0.99994417003521419</c:v>
                </c:pt>
                <c:pt idx="205">
                  <c:v>0.99991292886154481</c:v>
                </c:pt>
                <c:pt idx="206">
                  <c:v>0.99987485202912973</c:v>
                </c:pt>
                <c:pt idx="207">
                  <c:v>0.99982997814758556</c:v>
                </c:pt>
                <c:pt idx="208">
                  <c:v>0.99977834565761714</c:v>
                </c:pt>
                <c:pt idx="209">
                  <c:v>0.99971999283169533</c:v>
                </c:pt>
                <c:pt idx="210">
                  <c:v>0.99965495777473246</c:v>
                </c:pt>
                <c:pt idx="211">
                  <c:v>0.9995832784247547</c:v>
                </c:pt>
                <c:pt idx="212">
                  <c:v>0.99950499255357284</c:v>
                </c:pt>
                <c:pt idx="213">
                  <c:v>0.99942013776744887</c:v>
                </c:pt>
                <c:pt idx="214">
                  <c:v>0.99932875150776179</c:v>
                </c:pt>
                <c:pt idx="215">
                  <c:v>0.99923087105166919</c:v>
                </c:pt>
                <c:pt idx="216">
                  <c:v>0.99912653351276759</c:v>
                </c:pt>
                <c:pt idx="217">
                  <c:v>0.99901577584174961</c:v>
                </c:pt>
                <c:pt idx="218">
                  <c:v>0.9988986348270581</c:v>
                </c:pt>
                <c:pt idx="219">
                  <c:v>0.99877514709553905</c:v>
                </c:pt>
                <c:pt idx="220">
                  <c:v>0.99864534911309066</c:v>
                </c:pt>
                <c:pt idx="221">
                  <c:v>0.99850927718531068</c:v>
                </c:pt>
                <c:pt idx="222">
                  <c:v>0.99836696745814124</c:v>
                </c:pt>
                <c:pt idx="223">
                  <c:v>0.99821845591851022</c:v>
                </c:pt>
                <c:pt idx="224">
                  <c:v>0.99806377839497162</c:v>
                </c:pt>
                <c:pt idx="225">
                  <c:v>1</c:v>
                </c:pt>
                <c:pt idx="226">
                  <c:v>0.99999649095959287</c:v>
                </c:pt>
                <c:pt idx="227">
                  <c:v>0.99998599011920375</c:v>
                </c:pt>
                <c:pt idx="228">
                  <c:v>0.99996853677092878</c:v>
                </c:pt>
                <c:pt idx="229">
                  <c:v>0.99994417003521419</c:v>
                </c:pt>
                <c:pt idx="230">
                  <c:v>0.99991292886154481</c:v>
                </c:pt>
                <c:pt idx="231">
                  <c:v>0.99987485202912973</c:v>
                </c:pt>
                <c:pt idx="232">
                  <c:v>0.99982997814758556</c:v>
                </c:pt>
                <c:pt idx="233">
                  <c:v>0.99977834565761714</c:v>
                </c:pt>
                <c:pt idx="234">
                  <c:v>0.99971999283169533</c:v>
                </c:pt>
                <c:pt idx="235">
                  <c:v>0.99965495777473246</c:v>
                </c:pt>
                <c:pt idx="236">
                  <c:v>0.9995832784247547</c:v>
                </c:pt>
                <c:pt idx="237">
                  <c:v>0.99950499255357284</c:v>
                </c:pt>
                <c:pt idx="238">
                  <c:v>0.99942013776744887</c:v>
                </c:pt>
                <c:pt idx="239">
                  <c:v>0.99932875150776179</c:v>
                </c:pt>
                <c:pt idx="240">
                  <c:v>0.99923087105166919</c:v>
                </c:pt>
                <c:pt idx="241">
                  <c:v>0.99912653351276759</c:v>
                </c:pt>
                <c:pt idx="242">
                  <c:v>0.99901577584174961</c:v>
                </c:pt>
                <c:pt idx="243">
                  <c:v>0.9988986348270581</c:v>
                </c:pt>
                <c:pt idx="244">
                  <c:v>0.99877514709553905</c:v>
                </c:pt>
                <c:pt idx="245">
                  <c:v>0.99864534911309066</c:v>
                </c:pt>
                <c:pt idx="246">
                  <c:v>0.99850927718531068</c:v>
                </c:pt>
                <c:pt idx="247">
                  <c:v>0.99836696745814124</c:v>
                </c:pt>
                <c:pt idx="248">
                  <c:v>0.99821845591851022</c:v>
                </c:pt>
                <c:pt idx="249">
                  <c:v>0.99806377839497162</c:v>
                </c:pt>
                <c:pt idx="250">
                  <c:v>1</c:v>
                </c:pt>
                <c:pt idx="251">
                  <c:v>0.99999649095959287</c:v>
                </c:pt>
                <c:pt idx="252">
                  <c:v>0.99998599011920375</c:v>
                </c:pt>
                <c:pt idx="253">
                  <c:v>0.99996853677092878</c:v>
                </c:pt>
                <c:pt idx="254">
                  <c:v>0.99994417003521419</c:v>
                </c:pt>
                <c:pt idx="255">
                  <c:v>0.99991292886154481</c:v>
                </c:pt>
                <c:pt idx="256">
                  <c:v>0.99987485202912973</c:v>
                </c:pt>
                <c:pt idx="257">
                  <c:v>0.99982997814758556</c:v>
                </c:pt>
                <c:pt idx="258">
                  <c:v>0.99977834565761714</c:v>
                </c:pt>
                <c:pt idx="259">
                  <c:v>0.99971999283169533</c:v>
                </c:pt>
                <c:pt idx="260">
                  <c:v>0.99965495777473246</c:v>
                </c:pt>
                <c:pt idx="261">
                  <c:v>0.9995832784247547</c:v>
                </c:pt>
                <c:pt idx="262">
                  <c:v>0.99950499255357284</c:v>
                </c:pt>
                <c:pt idx="263">
                  <c:v>0.99942013776744887</c:v>
                </c:pt>
                <c:pt idx="264">
                  <c:v>0.99932875150776179</c:v>
                </c:pt>
                <c:pt idx="265">
                  <c:v>0.99923087105166919</c:v>
                </c:pt>
                <c:pt idx="266">
                  <c:v>0.99912653351276759</c:v>
                </c:pt>
                <c:pt idx="267">
                  <c:v>0.99901577584174961</c:v>
                </c:pt>
                <c:pt idx="268">
                  <c:v>0.9988986348270581</c:v>
                </c:pt>
                <c:pt idx="269">
                  <c:v>0.99877514709553905</c:v>
                </c:pt>
                <c:pt idx="270">
                  <c:v>0.99864534911309066</c:v>
                </c:pt>
                <c:pt idx="271">
                  <c:v>0.99850927718531068</c:v>
                </c:pt>
                <c:pt idx="272">
                  <c:v>0.99836696745814124</c:v>
                </c:pt>
                <c:pt idx="273">
                  <c:v>0.99821845591851022</c:v>
                </c:pt>
                <c:pt idx="274">
                  <c:v>0.99806377839497162</c:v>
                </c:pt>
                <c:pt idx="275">
                  <c:v>1</c:v>
                </c:pt>
                <c:pt idx="276">
                  <c:v>0.99999649095959287</c:v>
                </c:pt>
                <c:pt idx="277">
                  <c:v>0.99998599011920375</c:v>
                </c:pt>
                <c:pt idx="278">
                  <c:v>0.99996853677092878</c:v>
                </c:pt>
                <c:pt idx="279">
                  <c:v>0.99994417003521419</c:v>
                </c:pt>
                <c:pt idx="280">
                  <c:v>0.99991292886154481</c:v>
                </c:pt>
                <c:pt idx="281">
                  <c:v>0.99987485202912973</c:v>
                </c:pt>
                <c:pt idx="282">
                  <c:v>0.99982997814758556</c:v>
                </c:pt>
                <c:pt idx="283">
                  <c:v>0.99977834565761714</c:v>
                </c:pt>
                <c:pt idx="284">
                  <c:v>0.99971999283169533</c:v>
                </c:pt>
                <c:pt idx="285">
                  <c:v>0.99965495777473246</c:v>
                </c:pt>
                <c:pt idx="286">
                  <c:v>0.9995832784247547</c:v>
                </c:pt>
                <c:pt idx="287">
                  <c:v>0.99950499255357284</c:v>
                </c:pt>
                <c:pt idx="288">
                  <c:v>0.99942013776744887</c:v>
                </c:pt>
                <c:pt idx="289">
                  <c:v>0.99932875150776179</c:v>
                </c:pt>
                <c:pt idx="290">
                  <c:v>0.99923087105166919</c:v>
                </c:pt>
                <c:pt idx="291">
                  <c:v>0.99912653351276759</c:v>
                </c:pt>
                <c:pt idx="292">
                  <c:v>0.99901577584174961</c:v>
                </c:pt>
                <c:pt idx="293">
                  <c:v>0.9988986348270581</c:v>
                </c:pt>
                <c:pt idx="294">
                  <c:v>0.99877514709553905</c:v>
                </c:pt>
                <c:pt idx="295">
                  <c:v>0.99864534911309066</c:v>
                </c:pt>
                <c:pt idx="296">
                  <c:v>0.99850927718531068</c:v>
                </c:pt>
                <c:pt idx="297">
                  <c:v>0.99836696745814124</c:v>
                </c:pt>
                <c:pt idx="298">
                  <c:v>0.99821845591851022</c:v>
                </c:pt>
                <c:pt idx="299">
                  <c:v>0.99806377839497162</c:v>
                </c:pt>
                <c:pt idx="300">
                  <c:v>1</c:v>
                </c:pt>
                <c:pt idx="301">
                  <c:v>0.99999649095959287</c:v>
                </c:pt>
                <c:pt idx="302">
                  <c:v>0.99998599011920375</c:v>
                </c:pt>
                <c:pt idx="303">
                  <c:v>0.99996853677092878</c:v>
                </c:pt>
                <c:pt idx="304">
                  <c:v>0.99994417003521419</c:v>
                </c:pt>
                <c:pt idx="305">
                  <c:v>0.99991292886154481</c:v>
                </c:pt>
                <c:pt idx="306">
                  <c:v>0.99987485202912973</c:v>
                </c:pt>
                <c:pt idx="307">
                  <c:v>0.99982997814758556</c:v>
                </c:pt>
                <c:pt idx="308">
                  <c:v>0.99977834565761714</c:v>
                </c:pt>
                <c:pt idx="309">
                  <c:v>0.99971999283169533</c:v>
                </c:pt>
                <c:pt idx="310">
                  <c:v>0.99965495777473246</c:v>
                </c:pt>
                <c:pt idx="311">
                  <c:v>0.9995832784247547</c:v>
                </c:pt>
                <c:pt idx="312">
                  <c:v>0.99950499255357284</c:v>
                </c:pt>
                <c:pt idx="313">
                  <c:v>0.99942013776744887</c:v>
                </c:pt>
                <c:pt idx="314">
                  <c:v>0.99932875150776179</c:v>
                </c:pt>
                <c:pt idx="315">
                  <c:v>0.99923087105166919</c:v>
                </c:pt>
                <c:pt idx="316">
                  <c:v>0.99912653351276759</c:v>
                </c:pt>
                <c:pt idx="317">
                  <c:v>0.99901577584174961</c:v>
                </c:pt>
                <c:pt idx="318">
                  <c:v>0.9988986348270581</c:v>
                </c:pt>
                <c:pt idx="319">
                  <c:v>0.99877514709553905</c:v>
                </c:pt>
                <c:pt idx="320">
                  <c:v>0.99864534911309066</c:v>
                </c:pt>
                <c:pt idx="321">
                  <c:v>0.99850927718531068</c:v>
                </c:pt>
                <c:pt idx="322">
                  <c:v>0.99836696745814124</c:v>
                </c:pt>
                <c:pt idx="323">
                  <c:v>0.99821845591851022</c:v>
                </c:pt>
                <c:pt idx="324">
                  <c:v>0.99806377839497162</c:v>
                </c:pt>
                <c:pt idx="325">
                  <c:v>1</c:v>
                </c:pt>
                <c:pt idx="326">
                  <c:v>0.99999649095959287</c:v>
                </c:pt>
                <c:pt idx="327">
                  <c:v>0.99998599011920375</c:v>
                </c:pt>
                <c:pt idx="328">
                  <c:v>0.99996853677092878</c:v>
                </c:pt>
                <c:pt idx="329">
                  <c:v>0.99994417003521419</c:v>
                </c:pt>
                <c:pt idx="330">
                  <c:v>0.99991292886154481</c:v>
                </c:pt>
                <c:pt idx="331">
                  <c:v>0.99987485202912973</c:v>
                </c:pt>
                <c:pt idx="332">
                  <c:v>0.99982997814758556</c:v>
                </c:pt>
                <c:pt idx="333">
                  <c:v>0.99977834565761714</c:v>
                </c:pt>
                <c:pt idx="334">
                  <c:v>0.99971999283169533</c:v>
                </c:pt>
                <c:pt idx="335">
                  <c:v>0.99965495777473246</c:v>
                </c:pt>
                <c:pt idx="336">
                  <c:v>0.9995832784247547</c:v>
                </c:pt>
                <c:pt idx="337">
                  <c:v>0.99950499255357284</c:v>
                </c:pt>
                <c:pt idx="338">
                  <c:v>0.99942013776744887</c:v>
                </c:pt>
                <c:pt idx="339">
                  <c:v>0.99932875150776179</c:v>
                </c:pt>
                <c:pt idx="340">
                  <c:v>0.99923087105166919</c:v>
                </c:pt>
                <c:pt idx="341">
                  <c:v>0.99912653351276759</c:v>
                </c:pt>
                <c:pt idx="342">
                  <c:v>0.99901577584174961</c:v>
                </c:pt>
                <c:pt idx="343">
                  <c:v>0.9988986348270581</c:v>
                </c:pt>
                <c:pt idx="344">
                  <c:v>0.99877514709553905</c:v>
                </c:pt>
                <c:pt idx="345">
                  <c:v>0.99864534911309066</c:v>
                </c:pt>
                <c:pt idx="346">
                  <c:v>0.99850927718531068</c:v>
                </c:pt>
                <c:pt idx="347">
                  <c:v>0.99836696745814124</c:v>
                </c:pt>
                <c:pt idx="348">
                  <c:v>0.99821845591851022</c:v>
                </c:pt>
                <c:pt idx="349">
                  <c:v>0.99806377839497162</c:v>
                </c:pt>
                <c:pt idx="350">
                  <c:v>1</c:v>
                </c:pt>
                <c:pt idx="351">
                  <c:v>0.99999649095959287</c:v>
                </c:pt>
                <c:pt idx="352">
                  <c:v>0.99998599011920375</c:v>
                </c:pt>
                <c:pt idx="353">
                  <c:v>0.99996853677092878</c:v>
                </c:pt>
                <c:pt idx="354">
                  <c:v>0.99994417003521419</c:v>
                </c:pt>
                <c:pt idx="355">
                  <c:v>0.99991292886154481</c:v>
                </c:pt>
                <c:pt idx="356">
                  <c:v>0.99987485202912973</c:v>
                </c:pt>
                <c:pt idx="357">
                  <c:v>0.99982997814758556</c:v>
                </c:pt>
                <c:pt idx="358">
                  <c:v>0.99977834565761714</c:v>
                </c:pt>
                <c:pt idx="359">
                  <c:v>0.99971999283169533</c:v>
                </c:pt>
                <c:pt idx="360">
                  <c:v>0.99965495777473246</c:v>
                </c:pt>
                <c:pt idx="361">
                  <c:v>0.9995832784247547</c:v>
                </c:pt>
                <c:pt idx="362">
                  <c:v>0.99950499255357284</c:v>
                </c:pt>
                <c:pt idx="363">
                  <c:v>0.99942013776744887</c:v>
                </c:pt>
                <c:pt idx="364">
                  <c:v>0.99932875150776179</c:v>
                </c:pt>
                <c:pt idx="365">
                  <c:v>0.99923087105166919</c:v>
                </c:pt>
              </c:numCache>
            </c:numRef>
          </c:yVal>
          <c:smooth val="0"/>
          <c:extLst>
            <c:ext xmlns:c16="http://schemas.microsoft.com/office/drawing/2014/chart" uri="{C3380CC4-5D6E-409C-BE32-E72D297353CC}">
              <c16:uniqueId val="{00000006-7873-41CC-A193-2D212DCBA053}"/>
            </c:ext>
          </c:extLst>
        </c:ser>
        <c:ser>
          <c:idx val="6"/>
          <c:order val="7"/>
          <c:tx>
            <c:v>10 Year MTBF Curve</c:v>
          </c:tx>
          <c:spPr>
            <a:ln w="19050" cap="rnd">
              <a:solidFill>
                <a:schemeClr val="accent1">
                  <a:lumMod val="60000"/>
                </a:schemeClr>
              </a:solidFill>
              <a:prstDash val="dash"/>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Model'!$U$14:$U$379</c:f>
              <c:numCache>
                <c:formatCode>0.00000</c:formatCode>
                <c:ptCount val="366"/>
                <c:pt idx="0">
                  <c:v>1</c:v>
                </c:pt>
                <c:pt idx="1">
                  <c:v>0.99726402359685928</c:v>
                </c:pt>
                <c:pt idx="2">
                  <c:v>0.99453553276059714</c:v>
                </c:pt>
                <c:pt idx="3">
                  <c:v>0.99181450701087914</c:v>
                </c:pt>
                <c:pt idx="4">
                  <c:v>0.98910092592340471</c:v>
                </c:pt>
                <c:pt idx="5">
                  <c:v>0.98639476912975366</c:v>
                </c:pt>
                <c:pt idx="6">
                  <c:v>0.98369601631723325</c:v>
                </c:pt>
                <c:pt idx="7">
                  <c:v>0.98100464722872571</c:v>
                </c:pt>
                <c:pt idx="8">
                  <c:v>0.97832064166253663</c:v>
                </c:pt>
                <c:pt idx="9">
                  <c:v>0.97564397947224235</c:v>
                </c:pt>
                <c:pt idx="10">
                  <c:v>0.97297464056654004</c:v>
                </c:pt>
                <c:pt idx="11">
                  <c:v>0.97031260490909566</c:v>
                </c:pt>
                <c:pt idx="12">
                  <c:v>0.96765785251839442</c:v>
                </c:pt>
                <c:pt idx="13">
                  <c:v>0.96501036346759028</c:v>
                </c:pt>
                <c:pt idx="14">
                  <c:v>0.96237011788435667</c:v>
                </c:pt>
                <c:pt idx="15">
                  <c:v>0.95973709595073731</c:v>
                </c:pt>
                <c:pt idx="16">
                  <c:v>0.95711127790299733</c:v>
                </c:pt>
                <c:pt idx="17">
                  <c:v>0.95449264403147482</c:v>
                </c:pt>
                <c:pt idx="18">
                  <c:v>0.95188117468043332</c:v>
                </c:pt>
                <c:pt idx="19">
                  <c:v>0.94927685024791386</c:v>
                </c:pt>
                <c:pt idx="20">
                  <c:v>0.94667965118558772</c:v>
                </c:pt>
                <c:pt idx="21">
                  <c:v>0.9440895579986105</c:v>
                </c:pt>
                <c:pt idx="22">
                  <c:v>0.94150655124547478</c:v>
                </c:pt>
                <c:pt idx="23">
                  <c:v>0.93893061153786472</c:v>
                </c:pt>
                <c:pt idx="24">
                  <c:v>0.93636171954051073</c:v>
                </c:pt>
                <c:pt idx="25">
                  <c:v>0.93379985597104354</c:v>
                </c:pt>
                <c:pt idx="26">
                  <c:v>0.93124500159985057</c:v>
                </c:pt>
                <c:pt idx="27">
                  <c:v>0.92869713724993064</c:v>
                </c:pt>
                <c:pt idx="28">
                  <c:v>0.92615624379675054</c:v>
                </c:pt>
                <c:pt idx="29">
                  <c:v>0.92362230216810115</c:v>
                </c:pt>
                <c:pt idx="30">
                  <c:v>0.92109529334395479</c:v>
                </c:pt>
                <c:pt idx="31">
                  <c:v>0.91857519835632173</c:v>
                </c:pt>
                <c:pt idx="32">
                  <c:v>0.9160619982891085</c:v>
                </c:pt>
                <c:pt idx="33">
                  <c:v>0.91355567427797557</c:v>
                </c:pt>
                <c:pt idx="34">
                  <c:v>0.91105620751019578</c:v>
                </c:pt>
                <c:pt idx="35">
                  <c:v>0.90856357922451303</c:v>
                </c:pt>
                <c:pt idx="36">
                  <c:v>0.9060777707110016</c:v>
                </c:pt>
                <c:pt idx="37">
                  <c:v>0.90359876331092603</c:v>
                </c:pt>
                <c:pt idx="38">
                  <c:v>0.90112653841660018</c:v>
                </c:pt>
                <c:pt idx="39">
                  <c:v>0.89866107747124846</c:v>
                </c:pt>
                <c:pt idx="40">
                  <c:v>0.89620236196886616</c:v>
                </c:pt>
                <c:pt idx="41">
                  <c:v>0.89375037345408037</c:v>
                </c:pt>
                <c:pt idx="42">
                  <c:v>0.89130509352201182</c:v>
                </c:pt>
                <c:pt idx="43">
                  <c:v>0.88886650381813648</c:v>
                </c:pt>
                <c:pt idx="44">
                  <c:v>0.88643458603814784</c:v>
                </c:pt>
                <c:pt idx="45">
                  <c:v>0.88400932192781967</c:v>
                </c:pt>
                <c:pt idx="46">
                  <c:v>0.88159069328286865</c:v>
                </c:pt>
                <c:pt idx="47">
                  <c:v>0.87917868194881832</c:v>
                </c:pt>
                <c:pt idx="48">
                  <c:v>0.87677326982086201</c:v>
                </c:pt>
                <c:pt idx="49">
                  <c:v>0.87437443884372756</c:v>
                </c:pt>
                <c:pt idx="50">
                  <c:v>0.87198217101154174</c:v>
                </c:pt>
                <c:pt idx="51">
                  <c:v>0.86959644836769479</c:v>
                </c:pt>
                <c:pt idx="52">
                  <c:v>0.86721725300470576</c:v>
                </c:pt>
                <c:pt idx="53">
                  <c:v>0.86484456706408841</c:v>
                </c:pt>
                <c:pt idx="54">
                  <c:v>0.86247837273621664</c:v>
                </c:pt>
                <c:pt idx="55">
                  <c:v>0.86011865226019113</c:v>
                </c:pt>
                <c:pt idx="56">
                  <c:v>0.85776538792370605</c:v>
                </c:pt>
                <c:pt idx="57">
                  <c:v>0.85541856206291589</c:v>
                </c:pt>
                <c:pt idx="58">
                  <c:v>0.85307815706230317</c:v>
                </c:pt>
                <c:pt idx="59">
                  <c:v>0.85074415535454595</c:v>
                </c:pt>
                <c:pt idx="60">
                  <c:v>0.84841653942038608</c:v>
                </c:pt>
                <c:pt idx="61">
                  <c:v>0.84609529178849763</c:v>
                </c:pt>
                <c:pt idx="62">
                  <c:v>0.84378039503535585</c:v>
                </c:pt>
                <c:pt idx="63">
                  <c:v>0.84147183178510632</c:v>
                </c:pt>
                <c:pt idx="64">
                  <c:v>0.8391695847094347</c:v>
                </c:pt>
                <c:pt idx="65">
                  <c:v>0.83687363652743629</c:v>
                </c:pt>
                <c:pt idx="66">
                  <c:v>0.83458397000548667</c:v>
                </c:pt>
                <c:pt idx="67">
                  <c:v>0.83230056795711216</c:v>
                </c:pt>
                <c:pt idx="68">
                  <c:v>0.83002341324286089</c:v>
                </c:pt>
                <c:pt idx="69">
                  <c:v>0.82775248877017404</c:v>
                </c:pt>
                <c:pt idx="70">
                  <c:v>0.82548777749325786</c:v>
                </c:pt>
                <c:pt idx="71">
                  <c:v>0.82322926241295524</c:v>
                </c:pt>
                <c:pt idx="72">
                  <c:v>0.82097692657661847</c:v>
                </c:pt>
                <c:pt idx="73">
                  <c:v>0.81873075307798182</c:v>
                </c:pt>
                <c:pt idx="74">
                  <c:v>0.81649072505703491</c:v>
                </c:pt>
                <c:pt idx="75">
                  <c:v>0.81425682569989555</c:v>
                </c:pt>
                <c:pt idx="76">
                  <c:v>0.81202903823868444</c:v>
                </c:pt>
                <c:pt idx="77">
                  <c:v>0.80980734595139836</c:v>
                </c:pt>
                <c:pt idx="78">
                  <c:v>0.80759173216178526</c:v>
                </c:pt>
                <c:pt idx="79">
                  <c:v>0.80538218023921904</c:v>
                </c:pt>
                <c:pt idx="80">
                  <c:v>0.80317867359857453</c:v>
                </c:pt>
                <c:pt idx="81">
                  <c:v>0.80098119570010295</c:v>
                </c:pt>
                <c:pt idx="82">
                  <c:v>0.79878973004930809</c:v>
                </c:pt>
                <c:pt idx="83">
                  <c:v>0.79660426019682207</c:v>
                </c:pt>
                <c:pt idx="84">
                  <c:v>0.79442476973828213</c:v>
                </c:pt>
                <c:pt idx="85">
                  <c:v>0.79225124231420774</c:v>
                </c:pt>
                <c:pt idx="86">
                  <c:v>0.79008366160987709</c:v>
                </c:pt>
                <c:pt idx="87">
                  <c:v>0.78792201135520545</c:v>
                </c:pt>
                <c:pt idx="88">
                  <c:v>0.78576627532462251</c:v>
                </c:pt>
                <c:pt idx="89">
                  <c:v>0.78361643733695052</c:v>
                </c:pt>
                <c:pt idx="90">
                  <c:v>0.78147248125528346</c:v>
                </c:pt>
                <c:pt idx="91">
                  <c:v>0.77933439098686519</c:v>
                </c:pt>
                <c:pt idx="92">
                  <c:v>0.77720215048296903</c:v>
                </c:pt>
                <c:pt idx="93">
                  <c:v>0.77507574373877741</c:v>
                </c:pt>
                <c:pt idx="94">
                  <c:v>0.77295515479326138</c:v>
                </c:pt>
                <c:pt idx="95">
                  <c:v>0.77084036772906106</c:v>
                </c:pt>
                <c:pt idx="96">
                  <c:v>0.76873136667236608</c:v>
                </c:pt>
                <c:pt idx="97">
                  <c:v>0.76662813579279632</c:v>
                </c:pt>
                <c:pt idx="98">
                  <c:v>0.76453065930328346</c:v>
                </c:pt>
                <c:pt idx="99">
                  <c:v>0.76243892145995207</c:v>
                </c:pt>
                <c:pt idx="100">
                  <c:v>0.76035290656200161</c:v>
                </c:pt>
                <c:pt idx="101">
                  <c:v>0.75827259895158849</c:v>
                </c:pt>
                <c:pt idx="102">
                  <c:v>0.75619798301370877</c:v>
                </c:pt>
                <c:pt idx="103">
                  <c:v>0.75412904317608065</c:v>
                </c:pt>
                <c:pt idx="104">
                  <c:v>0.75206576390902791</c:v>
                </c:pt>
                <c:pt idx="105">
                  <c:v>0.75000812972536279</c:v>
                </c:pt>
                <c:pt idx="106">
                  <c:v>0.74795612518027044</c:v>
                </c:pt>
                <c:pt idx="107">
                  <c:v>0.74590973487119272</c:v>
                </c:pt>
                <c:pt idx="108">
                  <c:v>0.74386894343771215</c:v>
                </c:pt>
                <c:pt idx="109">
                  <c:v>0.74183373556143739</c:v>
                </c:pt>
                <c:pt idx="110">
                  <c:v>0.73980409596588759</c:v>
                </c:pt>
                <c:pt idx="111">
                  <c:v>0.737780009416378</c:v>
                </c:pt>
                <c:pt idx="112">
                  <c:v>0.73576146071990589</c:v>
                </c:pt>
                <c:pt idx="113">
                  <c:v>0.73374843472503581</c:v>
                </c:pt>
                <c:pt idx="114">
                  <c:v>0.73174091632178673</c:v>
                </c:pt>
                <c:pt idx="115">
                  <c:v>0.72973889044151774</c:v>
                </c:pt>
                <c:pt idx="116">
                  <c:v>0.72774234205681565</c:v>
                </c:pt>
                <c:pt idx="117">
                  <c:v>0.72575125618138181</c:v>
                </c:pt>
                <c:pt idx="118">
                  <c:v>0.72376561786991989</c:v>
                </c:pt>
                <c:pt idx="119">
                  <c:v>0.72178541221802317</c:v>
                </c:pt>
                <c:pt idx="120">
                  <c:v>0.71981062436206356</c:v>
                </c:pt>
                <c:pt idx="121">
                  <c:v>0.71784123947907885</c:v>
                </c:pt>
                <c:pt idx="122">
                  <c:v>0.71587724278666287</c:v>
                </c:pt>
                <c:pt idx="123">
                  <c:v>0.71391861954285318</c:v>
                </c:pt>
                <c:pt idx="124">
                  <c:v>0.7119653550460211</c:v>
                </c:pt>
                <c:pt idx="125">
                  <c:v>0.71001743463476141</c:v>
                </c:pt>
                <c:pt idx="126">
                  <c:v>0.70807484368778228</c:v>
                </c:pt>
                <c:pt idx="127">
                  <c:v>0.70613756762379498</c:v>
                </c:pt>
                <c:pt idx="128">
                  <c:v>0.70420559190140508</c:v>
                </c:pt>
                <c:pt idx="129">
                  <c:v>0.70227890201900312</c:v>
                </c:pt>
                <c:pt idx="130">
                  <c:v>0.70035748351465543</c:v>
                </c:pt>
                <c:pt idx="131">
                  <c:v>0.6984413219659964</c:v>
                </c:pt>
                <c:pt idx="132">
                  <c:v>0.69653040299011904</c:v>
                </c:pt>
                <c:pt idx="133">
                  <c:v>0.694624712243468</c:v>
                </c:pt>
                <c:pt idx="134">
                  <c:v>0.69272423542173145</c:v>
                </c:pt>
                <c:pt idx="135">
                  <c:v>0.69082895825973389</c:v>
                </c:pt>
                <c:pt idx="136">
                  <c:v>0.68893886653132896</c:v>
                </c:pt>
                <c:pt idx="137">
                  <c:v>0.68705394604929271</c:v>
                </c:pt>
                <c:pt idx="138">
                  <c:v>0.68517418266521712</c:v>
                </c:pt>
                <c:pt idx="139">
                  <c:v>0.68329956226940392</c:v>
                </c:pt>
                <c:pt idx="140">
                  <c:v>0.68143007079075846</c:v>
                </c:pt>
                <c:pt idx="141">
                  <c:v>0.67956569419668444</c:v>
                </c:pt>
                <c:pt idx="142">
                  <c:v>0.6777064184929783</c:v>
                </c:pt>
                <c:pt idx="143">
                  <c:v>0.6758522297237245</c:v>
                </c:pt>
                <c:pt idx="144">
                  <c:v>0.67400311397119039</c:v>
                </c:pt>
                <c:pt idx="145">
                  <c:v>0.67215905735572179</c:v>
                </c:pt>
                <c:pt idx="146">
                  <c:v>0.67032004603563933</c:v>
                </c:pt>
                <c:pt idx="147">
                  <c:v>0.66848606620713358</c:v>
                </c:pt>
                <c:pt idx="148">
                  <c:v>0.66665710410416257</c:v>
                </c:pt>
                <c:pt idx="149">
                  <c:v>0.66483314599834742</c:v>
                </c:pt>
                <c:pt idx="150">
                  <c:v>0.6630141781988701</c:v>
                </c:pt>
                <c:pt idx="151">
                  <c:v>0.66120018705237027</c:v>
                </c:pt>
                <c:pt idx="152">
                  <c:v>0.65939115894284273</c:v>
                </c:pt>
                <c:pt idx="153">
                  <c:v>0.65758708029153556</c:v>
                </c:pt>
                <c:pt idx="154">
                  <c:v>0.65578793755684772</c:v>
                </c:pt>
                <c:pt idx="155">
                  <c:v>0.65399371723422783</c:v>
                </c:pt>
                <c:pt idx="156">
                  <c:v>0.65220440585607276</c:v>
                </c:pt>
                <c:pt idx="157">
                  <c:v>0.65041998999162609</c:v>
                </c:pt>
                <c:pt idx="158">
                  <c:v>0.64864045624687794</c:v>
                </c:pt>
                <c:pt idx="159">
                  <c:v>0.64686579126446409</c:v>
                </c:pt>
                <c:pt idx="160">
                  <c:v>0.64509598172356553</c:v>
                </c:pt>
                <c:pt idx="161">
                  <c:v>0.64333101433980899</c:v>
                </c:pt>
                <c:pt idx="162">
                  <c:v>0.6415708758651667</c:v>
                </c:pt>
                <c:pt idx="163">
                  <c:v>0.63981555308785731</c:v>
                </c:pt>
                <c:pt idx="164">
                  <c:v>0.63806503283224647</c:v>
                </c:pt>
                <c:pt idx="165">
                  <c:v>0.6363193019587482</c:v>
                </c:pt>
                <c:pt idx="166">
                  <c:v>0.63457834736372609</c:v>
                </c:pt>
                <c:pt idx="167">
                  <c:v>0.63284215597939497</c:v>
                </c:pt>
                <c:pt idx="168">
                  <c:v>0.6311107147737226</c:v>
                </c:pt>
                <c:pt idx="169">
                  <c:v>0.62938401075033246</c:v>
                </c:pt>
                <c:pt idx="170">
                  <c:v>0.62766203094840545</c:v>
                </c:pt>
                <c:pt idx="171">
                  <c:v>0.62594476244258324</c:v>
                </c:pt>
                <c:pt idx="172">
                  <c:v>0.62423219234287086</c:v>
                </c:pt>
                <c:pt idx="173">
                  <c:v>0.62252430779453993</c:v>
                </c:pt>
                <c:pt idx="174">
                  <c:v>0.62082109597803259</c:v>
                </c:pt>
                <c:pt idx="175">
                  <c:v>0.61912254410886469</c:v>
                </c:pt>
                <c:pt idx="176">
                  <c:v>0.61742863943753046</c:v>
                </c:pt>
                <c:pt idx="177">
                  <c:v>0.61573936924940609</c:v>
                </c:pt>
                <c:pt idx="178">
                  <c:v>0.61405472086465496</c:v>
                </c:pt>
                <c:pt idx="179">
                  <c:v>0.61237468163813213</c:v>
                </c:pt>
                <c:pt idx="180">
                  <c:v>0.61069923895928935</c:v>
                </c:pt>
                <c:pt idx="181">
                  <c:v>0.60902838025208073</c:v>
                </c:pt>
                <c:pt idx="182">
                  <c:v>0.6073620929748681</c:v>
                </c:pt>
                <c:pt idx="183">
                  <c:v>0.60570036462032661</c:v>
                </c:pt>
                <c:pt idx="184">
                  <c:v>0.60404318271535173</c:v>
                </c:pt>
                <c:pt idx="185">
                  <c:v>0.6023905348209645</c:v>
                </c:pt>
                <c:pt idx="186">
                  <c:v>0.60074240853221905</c:v>
                </c:pt>
                <c:pt idx="187">
                  <c:v>0.59909879147810896</c:v>
                </c:pt>
                <c:pt idx="188">
                  <c:v>0.59745967132147471</c:v>
                </c:pt>
                <c:pt idx="189">
                  <c:v>0.59582503575891099</c:v>
                </c:pt>
                <c:pt idx="190">
                  <c:v>0.59419487252067416</c:v>
                </c:pt>
                <c:pt idx="191">
                  <c:v>0.59256916937059034</c:v>
                </c:pt>
                <c:pt idx="192">
                  <c:v>0.5909479141059637</c:v>
                </c:pt>
                <c:pt idx="193">
                  <c:v>0.58933109455748456</c:v>
                </c:pt>
                <c:pt idx="194">
                  <c:v>0.58771869858913817</c:v>
                </c:pt>
                <c:pt idx="195">
                  <c:v>0.58611071409811377</c:v>
                </c:pt>
                <c:pt idx="196">
                  <c:v>0.58450712901471336</c:v>
                </c:pt>
                <c:pt idx="197">
                  <c:v>0.58290793130226159</c:v>
                </c:pt>
                <c:pt idx="198">
                  <c:v>0.58131310895701505</c:v>
                </c:pt>
                <c:pt idx="199">
                  <c:v>0.57972265000807233</c:v>
                </c:pt>
                <c:pt idx="200">
                  <c:v>0.57813654251728397</c:v>
                </c:pt>
                <c:pt idx="201">
                  <c:v>0.57655477457916327</c:v>
                </c:pt>
                <c:pt idx="202">
                  <c:v>0.57497733432079656</c:v>
                </c:pt>
                <c:pt idx="203">
                  <c:v>0.57340420990175411</c:v>
                </c:pt>
                <c:pt idx="204">
                  <c:v>0.57183538951400137</c:v>
                </c:pt>
                <c:pt idx="205">
                  <c:v>0.57027086138181038</c:v>
                </c:pt>
                <c:pt idx="206">
                  <c:v>0.56871061376167098</c:v>
                </c:pt>
                <c:pt idx="207">
                  <c:v>0.56715463494220342</c:v>
                </c:pt>
                <c:pt idx="208">
                  <c:v>0.56560291324406964</c:v>
                </c:pt>
                <c:pt idx="209">
                  <c:v>0.56405543701988625</c:v>
                </c:pt>
                <c:pt idx="210">
                  <c:v>0.5625121946541366</c:v>
                </c:pt>
                <c:pt idx="211">
                  <c:v>0.56097317456308393</c:v>
                </c:pt>
                <c:pt idx="212">
                  <c:v>0.55943836519468437</c:v>
                </c:pt>
                <c:pt idx="213">
                  <c:v>0.5579077550285001</c:v>
                </c:pt>
                <c:pt idx="214">
                  <c:v>0.55638133257561295</c:v>
                </c:pt>
                <c:pt idx="215">
                  <c:v>0.55485908637853809</c:v>
                </c:pt>
                <c:pt idx="216">
                  <c:v>0.55334100501113814</c:v>
                </c:pt>
                <c:pt idx="217">
                  <c:v>0.55182707707853751</c:v>
                </c:pt>
                <c:pt idx="218">
                  <c:v>0.55031729121703654</c:v>
                </c:pt>
                <c:pt idx="219">
                  <c:v>0.54881163609402639</c:v>
                </c:pt>
                <c:pt idx="220">
                  <c:v>0.54731010040790418</c:v>
                </c:pt>
                <c:pt idx="221">
                  <c:v>0.54581267288798752</c:v>
                </c:pt>
                <c:pt idx="222">
                  <c:v>0.5443193422944308</c:v>
                </c:pt>
                <c:pt idx="223">
                  <c:v>0.54283009741814015</c:v>
                </c:pt>
                <c:pt idx="224">
                  <c:v>0.5413449270806896</c:v>
                </c:pt>
                <c:pt idx="225">
                  <c:v>0.53986382013423684</c:v>
                </c:pt>
                <c:pt idx="226">
                  <c:v>0.53838676546144015</c:v>
                </c:pt>
                <c:pt idx="227">
                  <c:v>0.5369137519753745</c:v>
                </c:pt>
                <c:pt idx="228">
                  <c:v>0.53544476861944812</c:v>
                </c:pt>
                <c:pt idx="229">
                  <c:v>0.53397980436732018</c:v>
                </c:pt>
                <c:pt idx="230">
                  <c:v>0.53251884822281748</c:v>
                </c:pt>
                <c:pt idx="231">
                  <c:v>0.53106188921985209</c:v>
                </c:pt>
                <c:pt idx="232">
                  <c:v>0.52960891642233932</c:v>
                </c:pt>
                <c:pt idx="233">
                  <c:v>0.52815991892411485</c:v>
                </c:pt>
                <c:pt idx="234">
                  <c:v>0.52671488584885373</c:v>
                </c:pt>
                <c:pt idx="235">
                  <c:v>0.52527380634998833</c:v>
                </c:pt>
                <c:pt idx="236">
                  <c:v>0.52383666961062691</c:v>
                </c:pt>
                <c:pt idx="237">
                  <c:v>0.52240346484347244</c:v>
                </c:pt>
                <c:pt idx="238">
                  <c:v>0.52097418129074169</c:v>
                </c:pt>
                <c:pt idx="239">
                  <c:v>0.51954880822408467</c:v>
                </c:pt>
                <c:pt idx="240">
                  <c:v>0.51812733494450369</c:v>
                </c:pt>
                <c:pt idx="241">
                  <c:v>0.51670975078227332</c:v>
                </c:pt>
                <c:pt idx="242">
                  <c:v>0.51529604509686033</c:v>
                </c:pt>
                <c:pt idx="243">
                  <c:v>0.51388620727684353</c:v>
                </c:pt>
                <c:pt idx="244">
                  <c:v>0.51248022673983462</c:v>
                </c:pt>
                <c:pt idx="245">
                  <c:v>0.51107809293239825</c:v>
                </c:pt>
                <c:pt idx="246">
                  <c:v>0.5096797953299731</c:v>
                </c:pt>
                <c:pt idx="247">
                  <c:v>0.50828532343679267</c:v>
                </c:pt>
                <c:pt idx="248">
                  <c:v>0.50689466678580686</c:v>
                </c:pt>
                <c:pt idx="249">
                  <c:v>0.50550781493860308</c:v>
                </c:pt>
                <c:pt idx="250">
                  <c:v>0.5041247574853277</c:v>
                </c:pt>
                <c:pt idx="251">
                  <c:v>0.50274548404460884</c:v>
                </c:pt>
                <c:pt idx="252">
                  <c:v>0.50136998426347723</c:v>
                </c:pt>
                <c:pt idx="253">
                  <c:v>0.49999824781728935</c:v>
                </c:pt>
                <c:pt idx="254">
                  <c:v>0.49863026440964958</c:v>
                </c:pt>
                <c:pt idx="255">
                  <c:v>0.49726602377233298</c:v>
                </c:pt>
                <c:pt idx="256">
                  <c:v>0.49590551566520824</c:v>
                </c:pt>
                <c:pt idx="257">
                  <c:v>0.49454872987616089</c:v>
                </c:pt>
                <c:pt idx="258">
                  <c:v>0.49319565622101652</c:v>
                </c:pt>
                <c:pt idx="259">
                  <c:v>0.49184628454346435</c:v>
                </c:pt>
                <c:pt idx="260">
                  <c:v>0.49050060471498091</c:v>
                </c:pt>
                <c:pt idx="261">
                  <c:v>0.48915860663475452</c:v>
                </c:pt>
                <c:pt idx="262">
                  <c:v>0.4878202802296086</c:v>
                </c:pt>
                <c:pt idx="263">
                  <c:v>0.48648561545392693</c:v>
                </c:pt>
                <c:pt idx="264">
                  <c:v>0.48515460228957757</c:v>
                </c:pt>
                <c:pt idx="265">
                  <c:v>0.48382723074583822</c:v>
                </c:pt>
                <c:pt idx="266">
                  <c:v>0.48250349085932071</c:v>
                </c:pt>
                <c:pt idx="267">
                  <c:v>0.48118337269389655</c:v>
                </c:pt>
                <c:pt idx="268">
                  <c:v>0.47986686634062242</c:v>
                </c:pt>
                <c:pt idx="269">
                  <c:v>0.47855396191766536</c:v>
                </c:pt>
                <c:pt idx="270">
                  <c:v>0.47724464957022911</c:v>
                </c:pt>
                <c:pt idx="271">
                  <c:v>0.47593891947047978</c:v>
                </c:pt>
                <c:pt idx="272">
                  <c:v>0.47463676181747227</c:v>
                </c:pt>
                <c:pt idx="273">
                  <c:v>0.47333816683707658</c:v>
                </c:pt>
                <c:pt idx="274">
                  <c:v>0.47204312478190447</c:v>
                </c:pt>
                <c:pt idx="275">
                  <c:v>0.47075162593123637</c:v>
                </c:pt>
                <c:pt idx="276">
                  <c:v>0.46946366059094835</c:v>
                </c:pt>
                <c:pt idx="277">
                  <c:v>0.46817921909343946</c:v>
                </c:pt>
                <c:pt idx="278">
                  <c:v>0.46689829179755898</c:v>
                </c:pt>
                <c:pt idx="279">
                  <c:v>0.46562086908853417</c:v>
                </c:pt>
                <c:pt idx="280">
                  <c:v>0.464346941377898</c:v>
                </c:pt>
                <c:pt idx="281">
                  <c:v>0.46307649910341753</c:v>
                </c:pt>
                <c:pt idx="282">
                  <c:v>0.46180953272902159</c:v>
                </c:pt>
                <c:pt idx="283">
                  <c:v>0.46054603274472955</c:v>
                </c:pt>
                <c:pt idx="284">
                  <c:v>0.45928598966657991</c:v>
                </c:pt>
                <c:pt idx="285">
                  <c:v>0.45802939403655901</c:v>
                </c:pt>
                <c:pt idx="286">
                  <c:v>0.45677623642253012</c:v>
                </c:pt>
                <c:pt idx="287">
                  <c:v>0.4555265074181627</c:v>
                </c:pt>
                <c:pt idx="288">
                  <c:v>0.45428019764286148</c:v>
                </c:pt>
                <c:pt idx="289">
                  <c:v>0.45303729774169654</c:v>
                </c:pt>
                <c:pt idx="290">
                  <c:v>0.45179779838533257</c:v>
                </c:pt>
                <c:pt idx="291">
                  <c:v>0.45056169026995935</c:v>
                </c:pt>
                <c:pt idx="292">
                  <c:v>0.44932896411722156</c:v>
                </c:pt>
                <c:pt idx="293">
                  <c:v>0.44809961067414922</c:v>
                </c:pt>
                <c:pt idx="294">
                  <c:v>0.44687362071308817</c:v>
                </c:pt>
                <c:pt idx="295">
                  <c:v>0.44565098503163114</c:v>
                </c:pt>
                <c:pt idx="296">
                  <c:v>0.44443169445254815</c:v>
                </c:pt>
                <c:pt idx="297">
                  <c:v>0.44321573982371815</c:v>
                </c:pt>
                <c:pt idx="298">
                  <c:v>0.44200311201805992</c:v>
                </c:pt>
                <c:pt idx="299">
                  <c:v>0.44079380193346368</c:v>
                </c:pt>
                <c:pt idx="300">
                  <c:v>0.43958780049272306</c:v>
                </c:pt>
                <c:pt idx="301">
                  <c:v>0.43838509864346648</c:v>
                </c:pt>
                <c:pt idx="302">
                  <c:v>0.43718568735808944</c:v>
                </c:pt>
                <c:pt idx="303">
                  <c:v>0.43598955763368685</c:v>
                </c:pt>
                <c:pt idx="304">
                  <c:v>0.43479670049198532</c:v>
                </c:pt>
                <c:pt idx="305">
                  <c:v>0.43360710697927579</c:v>
                </c:pt>
                <c:pt idx="306">
                  <c:v>0.43242076816634639</c:v>
                </c:pt>
                <c:pt idx="307">
                  <c:v>0.43123767514841532</c:v>
                </c:pt>
                <c:pt idx="308">
                  <c:v>0.43005781904506396</c:v>
                </c:pt>
                <c:pt idx="309">
                  <c:v>0.42888119100017047</c:v>
                </c:pt>
                <c:pt idx="310">
                  <c:v>0.42770778218184313</c:v>
                </c:pt>
                <c:pt idx="311">
                  <c:v>0.42653758378235396</c:v>
                </c:pt>
                <c:pt idx="312">
                  <c:v>0.42537058701807279</c:v>
                </c:pt>
                <c:pt idx="313">
                  <c:v>0.42420678312940124</c:v>
                </c:pt>
                <c:pt idx="314">
                  <c:v>0.423046163380707</c:v>
                </c:pt>
                <c:pt idx="315">
                  <c:v>0.42188871906025815</c:v>
                </c:pt>
                <c:pt idx="316">
                  <c:v>0.42073444148015804</c:v>
                </c:pt>
                <c:pt idx="317">
                  <c:v>0.41958332197627973</c:v>
                </c:pt>
                <c:pt idx="318">
                  <c:v>0.41843535190820125</c:v>
                </c:pt>
                <c:pt idx="319">
                  <c:v>0.41729052265914046</c:v>
                </c:pt>
                <c:pt idx="320">
                  <c:v>0.41614882563589084</c:v>
                </c:pt>
                <c:pt idx="321">
                  <c:v>0.41501025226875632</c:v>
                </c:pt>
                <c:pt idx="322">
                  <c:v>0.41387479401148752</c:v>
                </c:pt>
                <c:pt idx="323">
                  <c:v>0.41274244234121737</c:v>
                </c:pt>
                <c:pt idx="324">
                  <c:v>0.41161318875839714</c:v>
                </c:pt>
                <c:pt idx="325">
                  <c:v>0.41048702478673266</c:v>
                </c:pt>
                <c:pt idx="326">
                  <c:v>0.40936394197312076</c:v>
                </c:pt>
                <c:pt idx="327">
                  <c:v>0.40824393188758562</c:v>
                </c:pt>
                <c:pt idx="328">
                  <c:v>0.40712698612321579</c:v>
                </c:pt>
                <c:pt idx="329">
                  <c:v>0.40601309629610083</c:v>
                </c:pt>
                <c:pt idx="330">
                  <c:v>0.40490225404526864</c:v>
                </c:pt>
                <c:pt idx="331">
                  <c:v>0.40379445103262229</c:v>
                </c:pt>
                <c:pt idx="332">
                  <c:v>0.40268967894287788</c:v>
                </c:pt>
                <c:pt idx="333">
                  <c:v>0.40158792948350186</c:v>
                </c:pt>
                <c:pt idx="334">
                  <c:v>0.40048919438464886</c:v>
                </c:pt>
                <c:pt idx="335">
                  <c:v>0.39939346539909965</c:v>
                </c:pt>
                <c:pt idx="336">
                  <c:v>0.39830073430219909</c:v>
                </c:pt>
                <c:pt idx="337">
                  <c:v>0.39721099289179468</c:v>
                </c:pt>
                <c:pt idx="338">
                  <c:v>0.39612423298817462</c:v>
                </c:pt>
                <c:pt idx="339">
                  <c:v>0.39504044643400671</c:v>
                </c:pt>
                <c:pt idx="340">
                  <c:v>0.39395962509427712</c:v>
                </c:pt>
                <c:pt idx="341">
                  <c:v>0.392881760856229</c:v>
                </c:pt>
                <c:pt idx="342">
                  <c:v>0.39180684562930201</c:v>
                </c:pt>
                <c:pt idx="343">
                  <c:v>0.39073487134507123</c:v>
                </c:pt>
                <c:pt idx="344">
                  <c:v>0.3896658299571869</c:v>
                </c:pt>
                <c:pt idx="345">
                  <c:v>0.38859971344131383</c:v>
                </c:pt>
                <c:pt idx="346">
                  <c:v>0.38753651379507115</c:v>
                </c:pt>
                <c:pt idx="347">
                  <c:v>0.38647622303797241</c:v>
                </c:pt>
                <c:pt idx="348">
                  <c:v>0.38541883321136555</c:v>
                </c:pt>
                <c:pt idx="349">
                  <c:v>0.38436433637837319</c:v>
                </c:pt>
                <c:pt idx="350">
                  <c:v>0.38331272462383315</c:v>
                </c:pt>
                <c:pt idx="351">
                  <c:v>0.38226399005423878</c:v>
                </c:pt>
                <c:pt idx="352">
                  <c:v>0.38121812479767997</c:v>
                </c:pt>
                <c:pt idx="353">
                  <c:v>0.38017512100378398</c:v>
                </c:pt>
                <c:pt idx="354">
                  <c:v>0.37913497084365644</c:v>
                </c:pt>
                <c:pt idx="355">
                  <c:v>0.37809766650982274</c:v>
                </c:pt>
                <c:pt idx="356">
                  <c:v>0.37706320021616935</c:v>
                </c:pt>
                <c:pt idx="357">
                  <c:v>0.37603156419788514</c:v>
                </c:pt>
                <c:pt idx="358">
                  <c:v>0.3750027507114036</c:v>
                </c:pt>
                <c:pt idx="359">
                  <c:v>0.37397675203434438</c:v>
                </c:pt>
                <c:pt idx="360">
                  <c:v>0.37295356046545519</c:v>
                </c:pt>
                <c:pt idx="361">
                  <c:v>0.37193316832455442</c:v>
                </c:pt>
                <c:pt idx="362">
                  <c:v>0.37091556795247305</c:v>
                </c:pt>
                <c:pt idx="363">
                  <c:v>0.36990075171099757</c:v>
                </c:pt>
                <c:pt idx="364">
                  <c:v>0.36888871198281226</c:v>
                </c:pt>
                <c:pt idx="365">
                  <c:v>0.36787944117144233</c:v>
                </c:pt>
              </c:numCache>
            </c:numRef>
          </c:yVal>
          <c:smooth val="0"/>
          <c:extLst>
            <c:ext xmlns:c16="http://schemas.microsoft.com/office/drawing/2014/chart" uri="{C3380CC4-5D6E-409C-BE32-E72D297353CC}">
              <c16:uniqueId val="{00000007-7873-41CC-A193-2D212DCBA053}"/>
            </c:ext>
          </c:extLst>
        </c:ser>
        <c:dLbls>
          <c:showLegendKey val="0"/>
          <c:showVal val="0"/>
          <c:showCatName val="0"/>
          <c:showSerName val="0"/>
          <c:showPercent val="0"/>
          <c:showBubbleSize val="0"/>
        </c:dLbls>
        <c:axId val="543986592"/>
        <c:axId val="543986920"/>
      </c:scatterChart>
      <c:valAx>
        <c:axId val="543986592"/>
        <c:scaling>
          <c:orientation val="minMax"/>
          <c:max val="9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86920"/>
        <c:crosses val="autoZero"/>
        <c:crossBetween val="midCat"/>
      </c:valAx>
      <c:valAx>
        <c:axId val="543986920"/>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Calculaed Reliability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86592"/>
        <c:crosses val="autoZero"/>
        <c:crossBetween val="midCat"/>
        <c:majorUnit val="5.000000000000001E-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of Generators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'Solar Generator'!$G$1</c:f>
              <c:strCache>
                <c:ptCount val="1"/>
                <c:pt idx="0">
                  <c:v> Average-Price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'Solar Generator'!$A$2:$A$5</c:f>
              <c:strCache>
                <c:ptCount val="4"/>
                <c:pt idx="0">
                  <c:v>Tesla Power wall 2 </c:v>
                </c:pt>
                <c:pt idx="1">
                  <c:v>Mobile Solar MS-200</c:v>
                </c:pt>
                <c:pt idx="2">
                  <c:v>Mobile Solar MS-225</c:v>
                </c:pt>
                <c:pt idx="3">
                  <c:v>Mobile Solar MS-275</c:v>
                </c:pt>
              </c:strCache>
            </c:strRef>
          </c:cat>
          <c:val>
            <c:numRef>
              <c:f>'Solar Generator'!$G$2:$G$5</c:f>
              <c:numCache>
                <c:formatCode>"$"#,##0_);[Red]\("$"#,##0\)</c:formatCode>
                <c:ptCount val="4"/>
                <c:pt idx="0">
                  <c:v>20000</c:v>
                </c:pt>
                <c:pt idx="1">
                  <c:v>24955</c:v>
                </c:pt>
                <c:pt idx="2">
                  <c:v>29990</c:v>
                </c:pt>
                <c:pt idx="3">
                  <c:v>34975</c:v>
                </c:pt>
              </c:numCache>
            </c:numRef>
          </c:val>
          <c:extLst>
            <c:ext xmlns:c16="http://schemas.microsoft.com/office/drawing/2014/chart" uri="{C3380CC4-5D6E-409C-BE32-E72D297353CC}">
              <c16:uniqueId val="{00000001-0164-4194-BB8A-BCDE00804CCC}"/>
            </c:ext>
          </c:extLst>
        </c:ser>
        <c:dLbls>
          <c:showLegendKey val="0"/>
          <c:showVal val="0"/>
          <c:showCatName val="0"/>
          <c:showSerName val="0"/>
          <c:showPercent val="0"/>
          <c:showBubbleSize val="0"/>
        </c:dLbls>
        <c:gapWidth val="101"/>
        <c:overlap val="-27"/>
        <c:axId val="633327207"/>
        <c:axId val="908366279"/>
      </c:barChart>
      <c:catAx>
        <c:axId val="633327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Generator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66279"/>
        <c:crosses val="autoZero"/>
        <c:auto val="1"/>
        <c:lblAlgn val="ctr"/>
        <c:lblOffset val="100"/>
        <c:noMultiLvlLbl val="0"/>
      </c:catAx>
      <c:valAx>
        <c:axId val="908366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27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'Solar Generator'!$C$1</c:f>
              <c:strCache>
                <c:ptCount val="1"/>
                <c:pt idx="0">
                  <c:v>Battery Capacity (kWh)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'Solar Generator'!$A$2:$A$5</c:f>
              <c:strCache>
                <c:ptCount val="4"/>
                <c:pt idx="0">
                  <c:v>Tesla Power wall 2 </c:v>
                </c:pt>
                <c:pt idx="1">
                  <c:v>Mobile Solar MS-200</c:v>
                </c:pt>
                <c:pt idx="2">
                  <c:v>Mobile Solar MS-225</c:v>
                </c:pt>
                <c:pt idx="3">
                  <c:v>Mobile Solar MS-275</c:v>
                </c:pt>
              </c:strCache>
            </c:strRef>
          </c:cat>
          <c:val>
            <c:numRef>
              <c:f>'Solar Generator'!$C$2:$C$5</c:f>
              <c:numCache>
                <c:formatCode>General</c:formatCode>
                <c:ptCount val="4"/>
                <c:pt idx="0">
                  <c:v>13.5</c:v>
                </c:pt>
                <c:pt idx="1">
                  <c:v>20</c:v>
                </c:pt>
                <c:pt idx="2">
                  <c:v>25</c:v>
                </c:pt>
                <c:pt idx="3">
                  <c:v>30</c:v>
                </c:pt>
              </c:numCache>
            </c:numRef>
          </c:val>
          <c:extLst>
            <c:ext xmlns:c16="http://schemas.microsoft.com/office/drawing/2014/chart" uri="{C3380CC4-5D6E-409C-BE32-E72D297353CC}">
              <c16:uniqueId val="{00000001-5EC9-4E9F-A652-9F6A9D460195}"/>
            </c:ext>
          </c:extLst>
        </c:ser>
        <c:dLbls>
          <c:showLegendKey val="0"/>
          <c:showVal val="0"/>
          <c:showCatName val="0"/>
          <c:showSerName val="0"/>
          <c:showPercent val="0"/>
          <c:showBubbleSize val="0"/>
        </c:dLbls>
        <c:gapWidth val="219"/>
        <c:overlap val="-27"/>
        <c:axId val="781215624"/>
        <c:axId val="405394807"/>
      </c:barChart>
      <c:catAx>
        <c:axId val="78121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Generator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4807"/>
        <c:crosses val="autoZero"/>
        <c:auto val="1"/>
        <c:lblAlgn val="ctr"/>
        <c:lblOffset val="100"/>
        <c:noMultiLvlLbl val="0"/>
      </c:catAx>
      <c:valAx>
        <c:axId val="405394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Battery Capacity (kWh)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215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Battery</a:t>
            </a:r>
            <a:r>
              <a:rPr lang="en-US" baseline="0"/>
              <a:t> Capacity (kWh) vs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55702490163781"/>
          <c:y val="0.14856481481481484"/>
          <c:w val="0.76622082508400458"/>
          <c:h val="0.71162839020122481"/>
        </c:manualLayout>
      </c:layout>
      <c:scatterChart>
        <c:scatterStyle val="lineMarker"/>
        <c:varyColors val="0"/>
        <c:ser>
          <c:idx val="0"/>
          <c:order val="0"/>
          <c:tx>
            <c:strRef>
              <c:f>'Solar Generator'!$G$1</c:f>
              <c:strCache>
                <c:ptCount val="1"/>
                <c:pt idx="0">
                  <c:v> Average-Price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7CA24FDC-2F70-4C32-9B6F-B1AEF97E5CF2}" type="CELLRANGE">
                      <a:rPr lang="en-US"/>
                      <a:pPr/>
                      <a:t>[]</a:t>
                    </a:fld>
                    <a:r>
                      <a:rPr lang="en-US" baseline="0"/>
                      <a:t>, (</a:t>
                    </a:r>
                    <a:fld id="{BCC4ABC4-6219-4222-8F4C-DA0F62BF4327}" type="YVALUE">
                      <a:rPr lang="en-US" baseline="0"/>
                      <a:pPr/>
                      <a:t>[]</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166-4387-A0AF-406F3E0BC600}"/>
                </c:ext>
              </c:extLst>
            </c:dLbl>
            <c:dLbl>
              <c:idx val="1"/>
              <c:tx>
                <c:rich>
                  <a:bodyPr/>
                  <a:lstStyle/>
                  <a:p>
                    <a:fld id="{98447F47-8269-4687-93E2-FB45C0E2BB4D}" type="CELLRANGE">
                      <a:rPr lang="en-US"/>
                      <a:pPr/>
                      <a:t>[]</a:t>
                    </a:fld>
                    <a:r>
                      <a:rPr lang="en-US" baseline="0"/>
                      <a:t>, (</a:t>
                    </a:r>
                    <a:fld id="{BD8B3D8A-B8D1-4100-84AF-5B3D20243447}" type="YVALUE">
                      <a:rPr lang="en-US" baseline="0"/>
                      <a:pPr/>
                      <a:t>[]</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166-4387-A0AF-406F3E0BC600}"/>
                </c:ext>
              </c:extLst>
            </c:dLbl>
            <c:dLbl>
              <c:idx val="2"/>
              <c:tx>
                <c:rich>
                  <a:bodyPr/>
                  <a:lstStyle/>
                  <a:p>
                    <a:fld id="{D5E3C218-21F6-42C7-86C4-6E4F5DC12F1F}" type="CELLRANGE">
                      <a:rPr lang="en-US"/>
                      <a:pPr/>
                      <a:t>[]</a:t>
                    </a:fld>
                    <a:r>
                      <a:rPr lang="en-US" baseline="0"/>
                      <a:t>, (</a:t>
                    </a:r>
                    <a:fld id="{8722F711-DF2E-4532-ABC6-133B4AF5E382}" type="YVALUE">
                      <a:rPr lang="en-US" baseline="0"/>
                      <a:pPr/>
                      <a:t>[]</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166-4387-A0AF-406F3E0BC600}"/>
                </c:ext>
              </c:extLst>
            </c:dLbl>
            <c:dLbl>
              <c:idx val="3"/>
              <c:tx>
                <c:rich>
                  <a:bodyPr/>
                  <a:lstStyle/>
                  <a:p>
                    <a:fld id="{C11510ED-3099-4D7F-AD18-416BEF2E46AD}" type="CELLRANGE">
                      <a:rPr lang="en-US"/>
                      <a:pPr/>
                      <a:t>[]</a:t>
                    </a:fld>
                    <a:r>
                      <a:rPr lang="en-US" baseline="0"/>
                      <a:t>,(</a:t>
                    </a:r>
                    <a:fld id="{000D82CB-BCE4-4972-94FC-0F30275BBA04}" type="YVALUE">
                      <a:rPr lang="en-US" baseline="0"/>
                      <a:pPr/>
                      <a:t>[]</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166-4387-A0AF-406F3E0BC6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'Solar Generator'!$C$2:$C$5</c:f>
              <c:numCache>
                <c:formatCode>General</c:formatCode>
                <c:ptCount val="4"/>
                <c:pt idx="0">
                  <c:v>13.5</c:v>
                </c:pt>
                <c:pt idx="1">
                  <c:v>20</c:v>
                </c:pt>
                <c:pt idx="2">
                  <c:v>25</c:v>
                </c:pt>
                <c:pt idx="3">
                  <c:v>30</c:v>
                </c:pt>
              </c:numCache>
            </c:numRef>
          </c:xVal>
          <c:yVal>
            <c:numRef>
              <c:f>'Solar Generator'!$G$2:$G$5</c:f>
              <c:numCache>
                <c:formatCode>"$"#,##0_);[Red]\("$"#,##0\)</c:formatCode>
                <c:ptCount val="4"/>
                <c:pt idx="0">
                  <c:v>20000</c:v>
                </c:pt>
                <c:pt idx="1">
                  <c:v>24955</c:v>
                </c:pt>
                <c:pt idx="2">
                  <c:v>29990</c:v>
                </c:pt>
                <c:pt idx="3">
                  <c:v>34975</c:v>
                </c:pt>
              </c:numCache>
            </c:numRef>
          </c:yVal>
          <c:smooth val="0"/>
          <c:extLst>
            <c:ext xmlns:c15="http://schemas.microsoft.com/office/drawing/2012/chart" uri="{02D57815-91ED-43cb-92C2-25804820EDAC}">
              <c15:datalabelsRange>
                <c15:f>'Solar Generator'!$A$2:$A$5</c15:f>
                <c15:dlblRangeCache>
                  <c:ptCount val="4"/>
                  <c:pt idx="0">
                    <c:v>Tesla Power wall 2 </c:v>
                  </c:pt>
                  <c:pt idx="1">
                    <c:v>Mobile Solar MS-200</c:v>
                  </c:pt>
                  <c:pt idx="2">
                    <c:v>Mobile Solar MS-225</c:v>
                  </c:pt>
                  <c:pt idx="3">
                    <c:v>Mobile Solar MS-275</c:v>
                  </c:pt>
                </c15:dlblRangeCache>
              </c15:datalabelsRange>
            </c:ext>
            <c:ext xmlns:c16="http://schemas.microsoft.com/office/drawing/2014/chart" uri="{C3380CC4-5D6E-409C-BE32-E72D297353CC}">
              <c16:uniqueId val="{00000000-F166-4387-A0AF-406F3E0BC600}"/>
            </c:ext>
          </c:extLst>
        </c:ser>
        <c:dLbls>
          <c:showLegendKey val="0"/>
          <c:showVal val="0"/>
          <c:showCatName val="0"/>
          <c:showSerName val="0"/>
          <c:showPercent val="0"/>
          <c:showBubbleSize val="0"/>
        </c:dLbls>
        <c:axId val="927037023"/>
        <c:axId val="927036191"/>
      </c:scatterChart>
      <c:valAx>
        <c:axId val="927037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Battery</a:t>
                </a:r>
                <a:r>
                  <a:rPr lang="en-US" baseline="0"/>
                  <a:t> Capacity (kWh)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36191"/>
        <c:crosses val="autoZero"/>
        <c:crossBetween val="midCat"/>
      </c:valAx>
      <c:valAx>
        <c:axId val="927036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370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Power or Ourput</a:t>
            </a:r>
            <a:r>
              <a:rPr lang="en-US" baseline="0"/>
              <a:t> (kW) vs Price</a:t>
            </a:r>
            <a:endParaRPr lang="en-US"/>
          </a:p>
        </c:rich>
      </c:tx>
      <c:layout>
        <c:manualLayout>
          <c:xMode val="edge"/>
          <c:yMode val="edge"/>
          <c:x val="0.252409667541557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'Solar Generator'!$G$1</c:f>
              <c:strCache>
                <c:ptCount val="1"/>
                <c:pt idx="0">
                  <c:v> Average-Price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4B1A6243-BB7C-4F3D-B697-85173256E864}" type="CELLRANGE">
                      <a:rPr lang="en-US"/>
                      <a:pPr/>
                      <a:t>[]</a:t>
                    </a:fld>
                    <a:endParaRPr/>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DD4-4BE9-A831-231F721531DA}"/>
                </c:ext>
              </c:extLst>
            </c:dLbl>
            <c:dLbl>
              <c:idx val="1"/>
              <c:tx>
                <c:rich>
                  <a:bodyPr/>
                  <a:lstStyle/>
                  <a:p>
                    <a:fld id="{E8C085F9-4A03-4845-9134-C5376CAADC7D}" type="CELLRANGE">
                      <a:rPr lang="en-US"/>
                      <a:pPr/>
                      <a:t>[]</a:t>
                    </a:fld>
                    <a:endParaRPr/>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DD4-4BE9-A831-231F721531DA}"/>
                </c:ext>
              </c:extLst>
            </c:dLbl>
            <c:dLbl>
              <c:idx val="2"/>
              <c:layout>
                <c:manualLayout>
                  <c:x val="-0.13556408573928258"/>
                  <c:y val="5.0925925925925923E-2"/>
                </c:manualLayout>
              </c:layout>
              <c:tx>
                <c:rich>
                  <a:bodyPr/>
                  <a:lstStyle/>
                  <a:p>
                    <a:fld id="{440029DA-603F-4FDB-B7F6-C81310210219}" type="CELLRANGE">
                      <a:rPr lang="en-US"/>
                      <a:pPr/>
                      <a:t>[]</a:t>
                    </a:fld>
                    <a:endParaRP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DD4-4BE9-A831-231F721531DA}"/>
                </c:ext>
              </c:extLst>
            </c:dLbl>
            <c:dLbl>
              <c:idx val="3"/>
              <c:tx>
                <c:rich>
                  <a:bodyPr/>
                  <a:lstStyle/>
                  <a:p>
                    <a:fld id="{CAB14FF7-88B4-4C7D-9E04-2DA0CF922C84}" type="CELLRANGE">
                      <a:rPr lang="en-US"/>
                      <a:pPr/>
                      <a:t>[]</a:t>
                    </a:fld>
                    <a:endParaRPr/>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DD4-4BE9-A831-231F721531D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'Solar Generator'!$E$2:$E$5</c:f>
              <c:numCache>
                <c:formatCode>General</c:formatCode>
                <c:ptCount val="4"/>
                <c:pt idx="0">
                  <c:v>5</c:v>
                </c:pt>
                <c:pt idx="1">
                  <c:v>3.6</c:v>
                </c:pt>
                <c:pt idx="2">
                  <c:v>8</c:v>
                </c:pt>
                <c:pt idx="3">
                  <c:v>8</c:v>
                </c:pt>
              </c:numCache>
            </c:numRef>
          </c:xVal>
          <c:yVal>
            <c:numRef>
              <c:f>'Solar Generator'!$G$2:$G$5</c:f>
              <c:numCache>
                <c:formatCode>"$"#,##0_);[Red]\("$"#,##0\)</c:formatCode>
                <c:ptCount val="4"/>
                <c:pt idx="0">
                  <c:v>20000</c:v>
                </c:pt>
                <c:pt idx="1">
                  <c:v>24955</c:v>
                </c:pt>
                <c:pt idx="2">
                  <c:v>29990</c:v>
                </c:pt>
                <c:pt idx="3">
                  <c:v>34975</c:v>
                </c:pt>
              </c:numCache>
            </c:numRef>
          </c:yVal>
          <c:smooth val="0"/>
          <c:extLst>
            <c:ext xmlns:c15="http://schemas.microsoft.com/office/drawing/2012/chart" uri="{02D57815-91ED-43cb-92C2-25804820EDAC}">
              <c15:datalabelsRange>
                <c15:f>'Solar Generator'!$A$2:$A$5</c15:f>
                <c15:dlblRangeCache>
                  <c:ptCount val="4"/>
                  <c:pt idx="0">
                    <c:v>Tesla Power wall 2 </c:v>
                  </c:pt>
                  <c:pt idx="1">
                    <c:v>Mobile Solar MS-200</c:v>
                  </c:pt>
                  <c:pt idx="2">
                    <c:v>Mobile Solar MS-225</c:v>
                  </c:pt>
                  <c:pt idx="3">
                    <c:v>Mobile Solar MS-275</c:v>
                  </c:pt>
                </c15:dlblRangeCache>
              </c15:datalabelsRange>
            </c:ext>
            <c:ext xmlns:c16="http://schemas.microsoft.com/office/drawing/2014/chart" uri="{C3380CC4-5D6E-409C-BE32-E72D297353CC}">
              <c16:uniqueId val="{00000000-ADD4-4BE9-A831-231F721531DA}"/>
            </c:ext>
          </c:extLst>
        </c:ser>
        <c:dLbls>
          <c:showLegendKey val="0"/>
          <c:showVal val="0"/>
          <c:showCatName val="0"/>
          <c:showSerName val="0"/>
          <c:showPercent val="0"/>
          <c:showBubbleSize val="0"/>
        </c:dLbls>
        <c:axId val="940214879"/>
        <c:axId val="940216127"/>
      </c:scatterChart>
      <c:valAx>
        <c:axId val="940214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Power of Output (kW)</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216127"/>
        <c:crosses val="autoZero"/>
        <c:crossBetween val="midCat"/>
      </c:valAx>
      <c:valAx>
        <c:axId val="940216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21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81" workbookViewId="0" zoomToFit="1"/>
  </sheetViews>
  <pageMargins left="0.7" right="0.7" top="0.75" bottom="0.75" header="0.3" footer="0.3"/>
  <drawing r:id="rId1"/>
</chart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19</xdr:col>
      <xdr:colOff>100012</xdr:colOff>
      <xdr:row>12</xdr:row>
      <xdr:rowOff>42862</xdr:rowOff>
    </xdr:from>
    <xdr:ext cx="238124" cy="209550"/>
    <xdr:sp macro="" textlink="">
      <xdr:nvSpPr>
        <xdr:cNvPr id="2" name="TextBox 1">
          <a:extLst>
            <a:ext uri="{FF2B5EF4-FFF2-40B4-BE49-F238E27FC236}">
              <a16:creationId xmlns:a16="http://schemas.microsoft.com/office/drawing/2014/main" id="{6E297772-C9DF-436B-A766-CAF092999C35}"/>
            </a:ext>
          </a:extLst>
        </xdr:cNvPr>
        <xdr:cNvSpPr txBox="1"/>
      </xdr:nvSpPr>
      <xdr:spPr>
        <a:xfrm>
          <a:off x="6553200" y="226695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18</xdr:col>
      <xdr:colOff>95249</xdr:colOff>
      <xdr:row>11</xdr:row>
      <xdr:rowOff>23812</xdr:rowOff>
    </xdr:from>
    <xdr:ext cx="238124" cy="209550"/>
    <xdr:sp macro="" textlink="">
      <xdr:nvSpPr>
        <xdr:cNvPr id="3" name="TextBox 2">
          <a:extLst>
            <a:ext uri="{FF2B5EF4-FFF2-40B4-BE49-F238E27FC236}">
              <a16:creationId xmlns:a16="http://schemas.microsoft.com/office/drawing/2014/main" id="{3C7151B5-F00E-4C05-A958-5326436E91D8}"/>
            </a:ext>
          </a:extLst>
        </xdr:cNvPr>
        <xdr:cNvSpPr txBox="1"/>
      </xdr:nvSpPr>
      <xdr:spPr>
        <a:xfrm>
          <a:off x="6310312" y="207645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17</xdr:col>
      <xdr:colOff>85724</xdr:colOff>
      <xdr:row>10</xdr:row>
      <xdr:rowOff>28574</xdr:rowOff>
    </xdr:from>
    <xdr:ext cx="238124" cy="209550"/>
    <xdr:sp macro="" textlink="">
      <xdr:nvSpPr>
        <xdr:cNvPr id="4" name="TextBox 3">
          <a:extLst>
            <a:ext uri="{FF2B5EF4-FFF2-40B4-BE49-F238E27FC236}">
              <a16:creationId xmlns:a16="http://schemas.microsoft.com/office/drawing/2014/main" id="{682D3E89-EA4B-489C-BE6C-21F83C8C528D}"/>
            </a:ext>
          </a:extLst>
        </xdr:cNvPr>
        <xdr:cNvSpPr txBox="1"/>
      </xdr:nvSpPr>
      <xdr:spPr>
        <a:xfrm>
          <a:off x="6062662" y="1904999"/>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100013</xdr:colOff>
      <xdr:row>7</xdr:row>
      <xdr:rowOff>28576</xdr:rowOff>
    </xdr:from>
    <xdr:ext cx="238124" cy="209550"/>
    <xdr:sp macro="" textlink="">
      <xdr:nvSpPr>
        <xdr:cNvPr id="5" name="TextBox 4">
          <a:extLst>
            <a:ext uri="{FF2B5EF4-FFF2-40B4-BE49-F238E27FC236}">
              <a16:creationId xmlns:a16="http://schemas.microsoft.com/office/drawing/2014/main" id="{CD12D7F9-78EC-4F43-8AE3-C9BF324B936E}"/>
            </a:ext>
          </a:extLst>
        </xdr:cNvPr>
        <xdr:cNvSpPr txBox="1"/>
      </xdr:nvSpPr>
      <xdr:spPr>
        <a:xfrm>
          <a:off x="5362576" y="1381126"/>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16</xdr:col>
      <xdr:colOff>66675</xdr:colOff>
      <xdr:row>11</xdr:row>
      <xdr:rowOff>28574</xdr:rowOff>
    </xdr:from>
    <xdr:ext cx="238124" cy="209550"/>
    <xdr:sp macro="" textlink="">
      <xdr:nvSpPr>
        <xdr:cNvPr id="6" name="TextBox 5">
          <a:extLst>
            <a:ext uri="{FF2B5EF4-FFF2-40B4-BE49-F238E27FC236}">
              <a16:creationId xmlns:a16="http://schemas.microsoft.com/office/drawing/2014/main" id="{034B7280-1C5D-48C8-B612-9D75DA8BFA37}"/>
            </a:ext>
          </a:extLst>
        </xdr:cNvPr>
        <xdr:cNvSpPr txBox="1"/>
      </xdr:nvSpPr>
      <xdr:spPr>
        <a:xfrm>
          <a:off x="5805488" y="2081212"/>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13</xdr:col>
      <xdr:colOff>61912</xdr:colOff>
      <xdr:row>8</xdr:row>
      <xdr:rowOff>33337</xdr:rowOff>
    </xdr:from>
    <xdr:ext cx="238124" cy="209550"/>
    <xdr:sp macro="" textlink="">
      <xdr:nvSpPr>
        <xdr:cNvPr id="7" name="TextBox 6">
          <a:extLst>
            <a:ext uri="{FF2B5EF4-FFF2-40B4-BE49-F238E27FC236}">
              <a16:creationId xmlns:a16="http://schemas.microsoft.com/office/drawing/2014/main" id="{CEED968C-4EF8-4974-BCDC-8B57E324B580}"/>
            </a:ext>
          </a:extLst>
        </xdr:cNvPr>
        <xdr:cNvSpPr txBox="1"/>
      </xdr:nvSpPr>
      <xdr:spPr>
        <a:xfrm>
          <a:off x="5086350" y="1557337"/>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17</xdr:col>
      <xdr:colOff>61913</xdr:colOff>
      <xdr:row>12</xdr:row>
      <xdr:rowOff>28575</xdr:rowOff>
    </xdr:from>
    <xdr:ext cx="238124" cy="209550"/>
    <xdr:sp macro="" textlink="">
      <xdr:nvSpPr>
        <xdr:cNvPr id="8" name="TextBox 7">
          <a:extLst>
            <a:ext uri="{FF2B5EF4-FFF2-40B4-BE49-F238E27FC236}">
              <a16:creationId xmlns:a16="http://schemas.microsoft.com/office/drawing/2014/main" id="{C4502F28-75F7-4532-8470-626CA963AD90}"/>
            </a:ext>
          </a:extLst>
        </xdr:cNvPr>
        <xdr:cNvSpPr txBox="1"/>
      </xdr:nvSpPr>
      <xdr:spPr>
        <a:xfrm>
          <a:off x="6038851" y="2252663"/>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18</xdr:col>
      <xdr:colOff>71438</xdr:colOff>
      <xdr:row>13</xdr:row>
      <xdr:rowOff>42862</xdr:rowOff>
    </xdr:from>
    <xdr:ext cx="238124" cy="209550"/>
    <xdr:sp macro="" textlink="">
      <xdr:nvSpPr>
        <xdr:cNvPr id="9" name="TextBox 8">
          <a:extLst>
            <a:ext uri="{FF2B5EF4-FFF2-40B4-BE49-F238E27FC236}">
              <a16:creationId xmlns:a16="http://schemas.microsoft.com/office/drawing/2014/main" id="{4BC2301C-D26F-4D25-A0F9-F6AC98070DE8}"/>
            </a:ext>
          </a:extLst>
        </xdr:cNvPr>
        <xdr:cNvSpPr txBox="1"/>
      </xdr:nvSpPr>
      <xdr:spPr>
        <a:xfrm>
          <a:off x="6286501" y="24384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13</xdr:col>
      <xdr:colOff>76200</xdr:colOff>
      <xdr:row>10</xdr:row>
      <xdr:rowOff>38100</xdr:rowOff>
    </xdr:from>
    <xdr:ext cx="238124" cy="209550"/>
    <xdr:sp macro="" textlink="">
      <xdr:nvSpPr>
        <xdr:cNvPr id="10" name="TextBox 9">
          <a:extLst>
            <a:ext uri="{FF2B5EF4-FFF2-40B4-BE49-F238E27FC236}">
              <a16:creationId xmlns:a16="http://schemas.microsoft.com/office/drawing/2014/main" id="{CC264CCC-5053-4DF2-8360-9FEA4BDC792F}"/>
            </a:ext>
          </a:extLst>
        </xdr:cNvPr>
        <xdr:cNvSpPr txBox="1"/>
      </xdr:nvSpPr>
      <xdr:spPr>
        <a:xfrm>
          <a:off x="5100638" y="1914525"/>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12</xdr:col>
      <xdr:colOff>66675</xdr:colOff>
      <xdr:row>11</xdr:row>
      <xdr:rowOff>38100</xdr:rowOff>
    </xdr:from>
    <xdr:ext cx="238124" cy="209550"/>
    <xdr:sp macro="" textlink="">
      <xdr:nvSpPr>
        <xdr:cNvPr id="11" name="TextBox 10">
          <a:extLst>
            <a:ext uri="{FF2B5EF4-FFF2-40B4-BE49-F238E27FC236}">
              <a16:creationId xmlns:a16="http://schemas.microsoft.com/office/drawing/2014/main" id="{4654F3DD-8000-4BAC-A63B-E22C6305BDAC}"/>
            </a:ext>
          </a:extLst>
        </xdr:cNvPr>
        <xdr:cNvSpPr txBox="1"/>
      </xdr:nvSpPr>
      <xdr:spPr>
        <a:xfrm>
          <a:off x="4852988" y="20907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10</xdr:col>
      <xdr:colOff>66676</xdr:colOff>
      <xdr:row>13</xdr:row>
      <xdr:rowOff>52387</xdr:rowOff>
    </xdr:from>
    <xdr:ext cx="238124" cy="209550"/>
    <xdr:sp macro="" textlink="">
      <xdr:nvSpPr>
        <xdr:cNvPr id="13" name="TextBox 12">
          <a:extLst>
            <a:ext uri="{FF2B5EF4-FFF2-40B4-BE49-F238E27FC236}">
              <a16:creationId xmlns:a16="http://schemas.microsoft.com/office/drawing/2014/main" id="{435975B8-901E-443E-A953-8F4552265628}"/>
            </a:ext>
          </a:extLst>
        </xdr:cNvPr>
        <xdr:cNvSpPr txBox="1"/>
      </xdr:nvSpPr>
      <xdr:spPr>
        <a:xfrm>
          <a:off x="4376739" y="2447925"/>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8</xdr:col>
      <xdr:colOff>52389</xdr:colOff>
      <xdr:row>13</xdr:row>
      <xdr:rowOff>38100</xdr:rowOff>
    </xdr:from>
    <xdr:ext cx="238124" cy="209550"/>
    <xdr:sp macro="" textlink="">
      <xdr:nvSpPr>
        <xdr:cNvPr id="14" name="TextBox 13">
          <a:extLst>
            <a:ext uri="{FF2B5EF4-FFF2-40B4-BE49-F238E27FC236}">
              <a16:creationId xmlns:a16="http://schemas.microsoft.com/office/drawing/2014/main" id="{E8B090AA-D8CF-4CC6-8E2E-9CCF08EFB957}"/>
            </a:ext>
            <a:ext uri="{147F2762-F138-4A5C-976F-8EAC2B608ADB}">
              <a16:predDERef xmlns:a16="http://schemas.microsoft.com/office/drawing/2014/main" pred="{435975B8-901E-443E-A953-8F4552265628}"/>
            </a:ext>
          </a:extLst>
        </xdr:cNvPr>
        <xdr:cNvSpPr txBox="1"/>
      </xdr:nvSpPr>
      <xdr:spPr>
        <a:xfrm>
          <a:off x="3886202" y="24336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100">
              <a:solidFill>
                <a:schemeClr val="tx1"/>
              </a:solidFill>
              <a:latin typeface="+mn-lt"/>
              <a:ea typeface="+mn-lt"/>
              <a:cs typeface="+mn-lt"/>
            </a:rPr>
            <a:t>M</a:t>
          </a:r>
        </a:p>
        <a:p>
          <a:pPr marL="0" indent="0"/>
          <a:endParaRPr lang="en-US" sz="1100">
            <a:solidFill>
              <a:schemeClr val="tx1"/>
            </a:solidFill>
            <a:latin typeface="+mn-lt"/>
            <a:ea typeface="+mn-lt"/>
            <a:cs typeface="+mn-lt"/>
          </a:endParaRPr>
        </a:p>
      </xdr:txBody>
    </xdr:sp>
    <xdr:clientData/>
  </xdr:oneCellAnchor>
  <xdr:oneCellAnchor>
    <xdr:from>
      <xdr:col>9</xdr:col>
      <xdr:colOff>76202</xdr:colOff>
      <xdr:row>12</xdr:row>
      <xdr:rowOff>71438</xdr:rowOff>
    </xdr:from>
    <xdr:ext cx="238124" cy="209550"/>
    <xdr:sp macro="" textlink="">
      <xdr:nvSpPr>
        <xdr:cNvPr id="15" name="TextBox 14">
          <a:extLst>
            <a:ext uri="{FF2B5EF4-FFF2-40B4-BE49-F238E27FC236}">
              <a16:creationId xmlns:a16="http://schemas.microsoft.com/office/drawing/2014/main" id="{0D2CA2C4-9A40-405F-8D6E-4545F703C73A}"/>
            </a:ext>
          </a:extLst>
        </xdr:cNvPr>
        <xdr:cNvSpPr txBox="1"/>
      </xdr:nvSpPr>
      <xdr:spPr>
        <a:xfrm>
          <a:off x="4800602" y="23193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10</xdr:col>
      <xdr:colOff>65088</xdr:colOff>
      <xdr:row>11</xdr:row>
      <xdr:rowOff>58738</xdr:rowOff>
    </xdr:from>
    <xdr:ext cx="238124" cy="209550"/>
    <xdr:sp macro="" textlink="">
      <xdr:nvSpPr>
        <xdr:cNvPr id="16" name="TextBox 15">
          <a:extLst>
            <a:ext uri="{FF2B5EF4-FFF2-40B4-BE49-F238E27FC236}">
              <a16:creationId xmlns:a16="http://schemas.microsoft.com/office/drawing/2014/main" id="{FC42B7FD-F914-4ACE-A9C6-624D61A37CBF}"/>
            </a:ext>
          </a:extLst>
        </xdr:cNvPr>
        <xdr:cNvSpPr txBox="1"/>
      </xdr:nvSpPr>
      <xdr:spPr>
        <a:xfrm>
          <a:off x="5005388" y="21288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11</xdr:col>
      <xdr:colOff>88900</xdr:colOff>
      <xdr:row>10</xdr:row>
      <xdr:rowOff>50800</xdr:rowOff>
    </xdr:from>
    <xdr:ext cx="238124" cy="209550"/>
    <xdr:sp macro="" textlink="">
      <xdr:nvSpPr>
        <xdr:cNvPr id="17" name="TextBox 16">
          <a:extLst>
            <a:ext uri="{FF2B5EF4-FFF2-40B4-BE49-F238E27FC236}">
              <a16:creationId xmlns:a16="http://schemas.microsoft.com/office/drawing/2014/main" id="{38C88279-D0A9-45F3-83E7-5AFDFCAD8B55}"/>
            </a:ext>
          </a:extLst>
        </xdr:cNvPr>
        <xdr:cNvSpPr txBox="1"/>
      </xdr:nvSpPr>
      <xdr:spPr>
        <a:xfrm>
          <a:off x="5245100" y="19431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11</xdr:col>
      <xdr:colOff>88900</xdr:colOff>
      <xdr:row>12</xdr:row>
      <xdr:rowOff>25400</xdr:rowOff>
    </xdr:from>
    <xdr:ext cx="238124" cy="209550"/>
    <xdr:sp macro="" textlink="">
      <xdr:nvSpPr>
        <xdr:cNvPr id="18" name="TextBox 17">
          <a:extLst>
            <a:ext uri="{FF2B5EF4-FFF2-40B4-BE49-F238E27FC236}">
              <a16:creationId xmlns:a16="http://schemas.microsoft.com/office/drawing/2014/main" id="{4C8131CD-482C-446A-B469-EA07D14AA83E}"/>
            </a:ext>
          </a:extLst>
        </xdr:cNvPr>
        <xdr:cNvSpPr txBox="1"/>
      </xdr:nvSpPr>
      <xdr:spPr>
        <a:xfrm>
          <a:off x="5245100" y="22733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12</xdr:col>
      <xdr:colOff>63500</xdr:colOff>
      <xdr:row>13</xdr:row>
      <xdr:rowOff>25400</xdr:rowOff>
    </xdr:from>
    <xdr:ext cx="238124" cy="209550"/>
    <xdr:sp macro="" textlink="">
      <xdr:nvSpPr>
        <xdr:cNvPr id="19" name="TextBox 18">
          <a:extLst>
            <a:ext uri="{FF2B5EF4-FFF2-40B4-BE49-F238E27FC236}">
              <a16:creationId xmlns:a16="http://schemas.microsoft.com/office/drawing/2014/main" id="{C617D691-678E-4293-920C-C06B58A68981}"/>
            </a:ext>
          </a:extLst>
        </xdr:cNvPr>
        <xdr:cNvSpPr txBox="1"/>
      </xdr:nvSpPr>
      <xdr:spPr>
        <a:xfrm>
          <a:off x="5435600" y="24511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13</xdr:col>
      <xdr:colOff>77788</xdr:colOff>
      <xdr:row>12</xdr:row>
      <xdr:rowOff>71438</xdr:rowOff>
    </xdr:from>
    <xdr:ext cx="238124" cy="209550"/>
    <xdr:sp macro="" textlink="">
      <xdr:nvSpPr>
        <xdr:cNvPr id="20" name="TextBox 19">
          <a:extLst>
            <a:ext uri="{FF2B5EF4-FFF2-40B4-BE49-F238E27FC236}">
              <a16:creationId xmlns:a16="http://schemas.microsoft.com/office/drawing/2014/main" id="{4E307405-5ADD-476A-8E85-FE2BF2AFB23F}"/>
            </a:ext>
          </a:extLst>
        </xdr:cNvPr>
        <xdr:cNvSpPr txBox="1"/>
      </xdr:nvSpPr>
      <xdr:spPr>
        <a:xfrm>
          <a:off x="5665788" y="23193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14</xdr:col>
      <xdr:colOff>94353</xdr:colOff>
      <xdr:row>13</xdr:row>
      <xdr:rowOff>51007</xdr:rowOff>
    </xdr:from>
    <xdr:ext cx="238124" cy="209550"/>
    <xdr:sp macro="" textlink="">
      <xdr:nvSpPr>
        <xdr:cNvPr id="21" name="TextBox 20">
          <a:extLst>
            <a:ext uri="{FF2B5EF4-FFF2-40B4-BE49-F238E27FC236}">
              <a16:creationId xmlns:a16="http://schemas.microsoft.com/office/drawing/2014/main" id="{307506E7-5EC9-4A28-AA39-7138D3EBE85D}"/>
            </a:ext>
          </a:extLst>
        </xdr:cNvPr>
        <xdr:cNvSpPr txBox="1"/>
      </xdr:nvSpPr>
      <xdr:spPr>
        <a:xfrm>
          <a:off x="5875614" y="2312159"/>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15</xdr:col>
      <xdr:colOff>65088</xdr:colOff>
      <xdr:row>12</xdr:row>
      <xdr:rowOff>84138</xdr:rowOff>
    </xdr:from>
    <xdr:ext cx="238124" cy="209550"/>
    <xdr:sp macro="" textlink="">
      <xdr:nvSpPr>
        <xdr:cNvPr id="22" name="TextBox 21">
          <a:extLst>
            <a:ext uri="{FF2B5EF4-FFF2-40B4-BE49-F238E27FC236}">
              <a16:creationId xmlns:a16="http://schemas.microsoft.com/office/drawing/2014/main" id="{5EBB31CE-2C23-4B30-BAC6-969AE1F2EAD3}"/>
            </a:ext>
          </a:extLst>
        </xdr:cNvPr>
        <xdr:cNvSpPr txBox="1"/>
      </xdr:nvSpPr>
      <xdr:spPr>
        <a:xfrm>
          <a:off x="6084888" y="23320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16</xdr:col>
      <xdr:colOff>65088</xdr:colOff>
      <xdr:row>13</xdr:row>
      <xdr:rowOff>58738</xdr:rowOff>
    </xdr:from>
    <xdr:ext cx="238124" cy="209550"/>
    <xdr:sp macro="" textlink="">
      <xdr:nvSpPr>
        <xdr:cNvPr id="23" name="TextBox 22">
          <a:extLst>
            <a:ext uri="{FF2B5EF4-FFF2-40B4-BE49-F238E27FC236}">
              <a16:creationId xmlns:a16="http://schemas.microsoft.com/office/drawing/2014/main" id="{4345B20E-8557-44A8-B668-C2DB51840056}"/>
            </a:ext>
          </a:extLst>
        </xdr:cNvPr>
        <xdr:cNvSpPr txBox="1"/>
      </xdr:nvSpPr>
      <xdr:spPr>
        <a:xfrm>
          <a:off x="6300788" y="24844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12</xdr:col>
      <xdr:colOff>63500</xdr:colOff>
      <xdr:row>9</xdr:row>
      <xdr:rowOff>76200</xdr:rowOff>
    </xdr:from>
    <xdr:ext cx="238124" cy="209550"/>
    <xdr:sp macro="" textlink="">
      <xdr:nvSpPr>
        <xdr:cNvPr id="24" name="TextBox 23">
          <a:extLst>
            <a:ext uri="{FF2B5EF4-FFF2-40B4-BE49-F238E27FC236}">
              <a16:creationId xmlns:a16="http://schemas.microsoft.com/office/drawing/2014/main" id="{5BE14700-F3B3-4D47-8F3B-87C52B2F7443}"/>
            </a:ext>
          </a:extLst>
        </xdr:cNvPr>
        <xdr:cNvSpPr txBox="1"/>
      </xdr:nvSpPr>
      <xdr:spPr>
        <a:xfrm>
          <a:off x="5435600" y="17907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20</xdr:col>
      <xdr:colOff>88900</xdr:colOff>
      <xdr:row>13</xdr:row>
      <xdr:rowOff>63500</xdr:rowOff>
    </xdr:from>
    <xdr:ext cx="238124" cy="209550"/>
    <xdr:sp macro="" textlink="">
      <xdr:nvSpPr>
        <xdr:cNvPr id="25" name="TextBox 24">
          <a:extLst>
            <a:ext uri="{FF2B5EF4-FFF2-40B4-BE49-F238E27FC236}">
              <a16:creationId xmlns:a16="http://schemas.microsoft.com/office/drawing/2014/main" id="{84961C20-4BD8-4A7B-8067-576BEEFC9FFB}"/>
            </a:ext>
          </a:extLst>
        </xdr:cNvPr>
        <xdr:cNvSpPr txBox="1"/>
      </xdr:nvSpPr>
      <xdr:spPr>
        <a:xfrm>
          <a:off x="7188200" y="24892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76200</xdr:colOff>
      <xdr:row>9</xdr:row>
      <xdr:rowOff>50800</xdr:rowOff>
    </xdr:from>
    <xdr:ext cx="238124" cy="209550"/>
    <xdr:sp macro="" textlink="">
      <xdr:nvSpPr>
        <xdr:cNvPr id="26" name="TextBox 25">
          <a:extLst>
            <a:ext uri="{FF2B5EF4-FFF2-40B4-BE49-F238E27FC236}">
              <a16:creationId xmlns:a16="http://schemas.microsoft.com/office/drawing/2014/main" id="{BADE7AC9-F1FB-4BE9-A49F-30759F78E6FF}"/>
            </a:ext>
          </a:extLst>
        </xdr:cNvPr>
        <xdr:cNvSpPr txBox="1"/>
      </xdr:nvSpPr>
      <xdr:spPr>
        <a:xfrm>
          <a:off x="5880100" y="17653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76200</xdr:colOff>
      <xdr:row>11</xdr:row>
      <xdr:rowOff>38100</xdr:rowOff>
    </xdr:from>
    <xdr:ext cx="238124" cy="209550"/>
    <xdr:sp macro="" textlink="">
      <xdr:nvSpPr>
        <xdr:cNvPr id="27" name="TextBox 26">
          <a:extLst>
            <a:ext uri="{FF2B5EF4-FFF2-40B4-BE49-F238E27FC236}">
              <a16:creationId xmlns:a16="http://schemas.microsoft.com/office/drawing/2014/main" id="{DE7C159E-6D35-46FE-B0FF-EAEF6D6E0C93}"/>
            </a:ext>
          </a:extLst>
        </xdr:cNvPr>
        <xdr:cNvSpPr txBox="1"/>
      </xdr:nvSpPr>
      <xdr:spPr>
        <a:xfrm>
          <a:off x="5880100" y="21082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15</xdr:col>
      <xdr:colOff>76200</xdr:colOff>
      <xdr:row>10</xdr:row>
      <xdr:rowOff>38100</xdr:rowOff>
    </xdr:from>
    <xdr:ext cx="238124" cy="209550"/>
    <xdr:sp macro="" textlink="">
      <xdr:nvSpPr>
        <xdr:cNvPr id="28" name="TextBox 27">
          <a:extLst>
            <a:ext uri="{FF2B5EF4-FFF2-40B4-BE49-F238E27FC236}">
              <a16:creationId xmlns:a16="http://schemas.microsoft.com/office/drawing/2014/main" id="{2283533F-AD2B-4248-BC03-16F92CC1A637}"/>
            </a:ext>
          </a:extLst>
        </xdr:cNvPr>
        <xdr:cNvSpPr txBox="1"/>
      </xdr:nvSpPr>
      <xdr:spPr>
        <a:xfrm>
          <a:off x="6096000" y="19304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15</xdr:col>
      <xdr:colOff>76200</xdr:colOff>
      <xdr:row>8</xdr:row>
      <xdr:rowOff>50800</xdr:rowOff>
    </xdr:from>
    <xdr:ext cx="238124" cy="209550"/>
    <xdr:sp macro="" textlink="">
      <xdr:nvSpPr>
        <xdr:cNvPr id="29" name="TextBox 28">
          <a:extLst>
            <a:ext uri="{FF2B5EF4-FFF2-40B4-BE49-F238E27FC236}">
              <a16:creationId xmlns:a16="http://schemas.microsoft.com/office/drawing/2014/main" id="{3816DE10-B37A-4ADA-9326-5775E2C26A2F}"/>
            </a:ext>
          </a:extLst>
        </xdr:cNvPr>
        <xdr:cNvSpPr txBox="1"/>
      </xdr:nvSpPr>
      <xdr:spPr>
        <a:xfrm>
          <a:off x="6096000" y="15875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16</xdr:col>
      <xdr:colOff>88900</xdr:colOff>
      <xdr:row>9</xdr:row>
      <xdr:rowOff>63500</xdr:rowOff>
    </xdr:from>
    <xdr:ext cx="238124" cy="209550"/>
    <xdr:sp macro="" textlink="">
      <xdr:nvSpPr>
        <xdr:cNvPr id="30" name="TextBox 29">
          <a:extLst>
            <a:ext uri="{FF2B5EF4-FFF2-40B4-BE49-F238E27FC236}">
              <a16:creationId xmlns:a16="http://schemas.microsoft.com/office/drawing/2014/main" id="{41CB8A9E-8669-4260-B3C8-CD88B3F4111D}"/>
            </a:ext>
          </a:extLst>
        </xdr:cNvPr>
        <xdr:cNvSpPr txBox="1"/>
      </xdr:nvSpPr>
      <xdr:spPr>
        <a:xfrm>
          <a:off x="6324600" y="17780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23812</xdr:rowOff>
    </xdr:from>
    <xdr:to>
      <xdr:col>2</xdr:col>
      <xdr:colOff>0</xdr:colOff>
      <xdr:row>3</xdr:row>
      <xdr:rowOff>1514475</xdr:rowOff>
    </xdr:to>
    <xdr:cxnSp macro="">
      <xdr:nvCxnSpPr>
        <xdr:cNvPr id="4" name="Straight Connector 1">
          <a:extLst>
            <a:ext uri="{FF2B5EF4-FFF2-40B4-BE49-F238E27FC236}">
              <a16:creationId xmlns:a16="http://schemas.microsoft.com/office/drawing/2014/main" id="{220651FC-C2D5-4E69-8EAC-741EDAC177C1}"/>
            </a:ext>
          </a:extLst>
        </xdr:cNvPr>
        <xdr:cNvCxnSpPr/>
      </xdr:nvCxnSpPr>
      <xdr:spPr>
        <a:xfrm>
          <a:off x="0" y="576262"/>
          <a:ext cx="2162175" cy="1390651"/>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absoluteAnchor>
    <xdr:pos x="0" y="0"/>
    <xdr:ext cx="8654815" cy="6274741"/>
    <xdr:graphicFrame macro="">
      <xdr:nvGraphicFramePr>
        <xdr:cNvPr id="2" name="Chart 1">
          <a:extLst>
            <a:ext uri="{FF2B5EF4-FFF2-40B4-BE49-F238E27FC236}">
              <a16:creationId xmlns:a16="http://schemas.microsoft.com/office/drawing/2014/main" id="{CE4967E1-BDF3-4292-AA71-E7EE2246A37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8</xdr:col>
      <xdr:colOff>133350</xdr:colOff>
      <xdr:row>6</xdr:row>
      <xdr:rowOff>168275</xdr:rowOff>
    </xdr:from>
    <xdr:to>
      <xdr:col>15</xdr:col>
      <xdr:colOff>438150</xdr:colOff>
      <xdr:row>21</xdr:row>
      <xdr:rowOff>111125</xdr:rowOff>
    </xdr:to>
    <xdr:graphicFrame macro="">
      <xdr:nvGraphicFramePr>
        <xdr:cNvPr id="10" name="Chart 9">
          <a:extLst>
            <a:ext uri="{FF2B5EF4-FFF2-40B4-BE49-F238E27FC236}">
              <a16:creationId xmlns:a16="http://schemas.microsoft.com/office/drawing/2014/main" id="{29B9A477-1A45-4A57-9F7D-B4DBA6D0D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23</xdr:row>
      <xdr:rowOff>177800</xdr:rowOff>
    </xdr:from>
    <xdr:to>
      <xdr:col>15</xdr:col>
      <xdr:colOff>304800</xdr:colOff>
      <xdr:row>38</xdr:row>
      <xdr:rowOff>69850</xdr:rowOff>
    </xdr:to>
    <xdr:graphicFrame macro="">
      <xdr:nvGraphicFramePr>
        <xdr:cNvPr id="3" name="Chart 2">
          <a:extLst>
            <a:ext uri="{FF2B5EF4-FFF2-40B4-BE49-F238E27FC236}">
              <a16:creationId xmlns:a16="http://schemas.microsoft.com/office/drawing/2014/main" id="{CF88404B-E968-4A80-BF91-3E7C43A12576}"/>
            </a:ext>
            <a:ext uri="{147F2762-F138-4A5C-976F-8EAC2B608ADB}">
              <a16:predDERef xmlns:a16="http://schemas.microsoft.com/office/drawing/2014/main" pred="{DAFB21E3-B573-45F4-A3C6-394D43C37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22</xdr:row>
      <xdr:rowOff>158750</xdr:rowOff>
    </xdr:from>
    <xdr:to>
      <xdr:col>7</xdr:col>
      <xdr:colOff>136525</xdr:colOff>
      <xdr:row>37</xdr:row>
      <xdr:rowOff>177800</xdr:rowOff>
    </xdr:to>
    <xdr:graphicFrame macro="">
      <xdr:nvGraphicFramePr>
        <xdr:cNvPr id="4" name="Chart 3">
          <a:extLst>
            <a:ext uri="{FF2B5EF4-FFF2-40B4-BE49-F238E27FC236}">
              <a16:creationId xmlns:a16="http://schemas.microsoft.com/office/drawing/2014/main" id="{8126C282-F961-46D7-92E2-171302945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xdr:row>
      <xdr:rowOff>15875</xdr:rowOff>
    </xdr:from>
    <xdr:to>
      <xdr:col>6</xdr:col>
      <xdr:colOff>438150</xdr:colOff>
      <xdr:row>21</xdr:row>
      <xdr:rowOff>180975</xdr:rowOff>
    </xdr:to>
    <xdr:graphicFrame macro="">
      <xdr:nvGraphicFramePr>
        <xdr:cNvPr id="5" name="Chart 4">
          <a:extLst>
            <a:ext uri="{FF2B5EF4-FFF2-40B4-BE49-F238E27FC236}">
              <a16:creationId xmlns:a16="http://schemas.microsoft.com/office/drawing/2014/main" id="{787DB68D-A254-4D19-A334-50EA20C9C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xdr:row>
      <xdr:rowOff>114300</xdr:rowOff>
    </xdr:from>
    <xdr:to>
      <xdr:col>6</xdr:col>
      <xdr:colOff>1057275</xdr:colOff>
      <xdr:row>21</xdr:row>
      <xdr:rowOff>38100</xdr:rowOff>
    </xdr:to>
    <xdr:pic>
      <xdr:nvPicPr>
        <xdr:cNvPr id="2" name="Picture 1">
          <a:extLst>
            <a:ext uri="{FF2B5EF4-FFF2-40B4-BE49-F238E27FC236}">
              <a16:creationId xmlns:a16="http://schemas.microsoft.com/office/drawing/2014/main" id="{CBC15B3E-74A7-4EE9-A7B2-30D2D196F10C}"/>
            </a:ext>
          </a:extLst>
        </xdr:cNvPr>
        <xdr:cNvPicPr>
          <a:picLocks noChangeAspect="1"/>
        </xdr:cNvPicPr>
      </xdr:nvPicPr>
      <xdr:blipFill>
        <a:blip xmlns:r="http://schemas.openxmlformats.org/officeDocument/2006/relationships" r:embed="rId1"/>
        <a:stretch>
          <a:fillRect/>
        </a:stretch>
      </xdr:blipFill>
      <xdr:spPr>
        <a:xfrm>
          <a:off x="609600" y="876300"/>
          <a:ext cx="5286375" cy="3162300"/>
        </a:xfrm>
        <a:prstGeom prst="rect">
          <a:avLst/>
        </a:prstGeom>
      </xdr:spPr>
    </xdr:pic>
    <xdr:clientData/>
  </xdr:twoCellAnchor>
  <xdr:twoCellAnchor editAs="oneCell">
    <xdr:from>
      <xdr:col>7</xdr:col>
      <xdr:colOff>28575</xdr:colOff>
      <xdr:row>4</xdr:row>
      <xdr:rowOff>0</xdr:rowOff>
    </xdr:from>
    <xdr:to>
      <xdr:col>14</xdr:col>
      <xdr:colOff>333375</xdr:colOff>
      <xdr:row>19</xdr:row>
      <xdr:rowOff>142875</xdr:rowOff>
    </xdr:to>
    <xdr:pic>
      <xdr:nvPicPr>
        <xdr:cNvPr id="3" name="Picture 2">
          <a:extLst>
            <a:ext uri="{FF2B5EF4-FFF2-40B4-BE49-F238E27FC236}">
              <a16:creationId xmlns:a16="http://schemas.microsoft.com/office/drawing/2014/main" id="{7A55D7B3-7802-4604-A0F8-F385E675BD89}"/>
            </a:ext>
            <a:ext uri="{147F2762-F138-4A5C-976F-8EAC2B608ADB}">
              <a16:predDERef xmlns:a16="http://schemas.microsoft.com/office/drawing/2014/main" pred="{CBC15B3E-74A7-4EE9-A7B2-30D2D196F10C}"/>
            </a:ext>
          </a:extLst>
        </xdr:cNvPr>
        <xdr:cNvPicPr>
          <a:picLocks noChangeAspect="1"/>
        </xdr:cNvPicPr>
      </xdr:nvPicPr>
      <xdr:blipFill>
        <a:blip xmlns:r="http://schemas.openxmlformats.org/officeDocument/2006/relationships" r:embed="rId2"/>
        <a:stretch>
          <a:fillRect/>
        </a:stretch>
      </xdr:blipFill>
      <xdr:spPr>
        <a:xfrm>
          <a:off x="11315700" y="1304925"/>
          <a:ext cx="4572000" cy="30003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29</xdr:row>
      <xdr:rowOff>0</xdr:rowOff>
    </xdr:from>
    <xdr:to>
      <xdr:col>11</xdr:col>
      <xdr:colOff>581025</xdr:colOff>
      <xdr:row>32</xdr:row>
      <xdr:rowOff>38100</xdr:rowOff>
    </xdr:to>
    <xdr:pic>
      <xdr:nvPicPr>
        <xdr:cNvPr id="3" name="Picture 2">
          <a:extLst>
            <a:ext uri="{FF2B5EF4-FFF2-40B4-BE49-F238E27FC236}">
              <a16:creationId xmlns:a16="http://schemas.microsoft.com/office/drawing/2014/main" id="{8D3A98D1-94B7-4986-8358-B9DF5C3C3F2B}"/>
            </a:ext>
          </a:extLst>
        </xdr:cNvPr>
        <xdr:cNvPicPr>
          <a:picLocks noChangeAspect="1"/>
        </xdr:cNvPicPr>
      </xdr:nvPicPr>
      <xdr:blipFill>
        <a:blip xmlns:r="http://schemas.openxmlformats.org/officeDocument/2006/relationships" r:embed="rId1"/>
        <a:stretch>
          <a:fillRect/>
        </a:stretch>
      </xdr:blipFill>
      <xdr:spPr>
        <a:xfrm>
          <a:off x="9201150" y="5524500"/>
          <a:ext cx="4572000" cy="609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G40" totalsRowShown="0">
  <autoFilter ref="A1:G40" xr:uid="{00000000-0009-0000-0100-000002000000}"/>
  <tableColumns count="7">
    <tableColumn id="1" xr3:uid="{00000000-0010-0000-0000-000001000000}" name="Parameters"/>
    <tableColumn id="2" xr3:uid="{00000000-0010-0000-0000-000002000000}" name="Parameter Symbol"/>
    <tableColumn id="3" xr3:uid="{00000000-0010-0000-0000-000003000000}" name="Units"/>
    <tableColumn id="4" xr3:uid="{00000000-0010-0000-0000-000004000000}" name="Description"/>
    <tableColumn id="5" xr3:uid="{00000000-0010-0000-0000-000005000000}" name="Equation"/>
    <tableColumn id="6" xr3:uid="{00000000-0010-0000-0000-000006000000}" name="Result" dataDxfId="147"/>
    <tableColumn id="7" xr3:uid="{00000000-0010-0000-0000-000007000000}" name="Additional 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mobilesolarpower.net/ms-series-solar-generators/ms-200/" TargetMode="External"/><Relationship Id="rId2" Type="http://schemas.openxmlformats.org/officeDocument/2006/relationships/hyperlink" Target="https://www.mobilesolarpower.net/ms-series-solar-generators/ms-275/" TargetMode="External"/><Relationship Id="rId1" Type="http://schemas.openxmlformats.org/officeDocument/2006/relationships/hyperlink" Target="https://www.mobilesolarpower.net/ms-series-solar-generators/" TargetMode="External"/><Relationship Id="rId5" Type="http://schemas.openxmlformats.org/officeDocument/2006/relationships/drawing" Target="../drawings/drawing4.xml"/><Relationship Id="rId4" Type="http://schemas.openxmlformats.org/officeDocument/2006/relationships/hyperlink" Target="https://www.mobilesolarpower.net/ms-series-solar-generators/ms-225/"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online.visual-paradigm.com/" TargetMode="External"/><Relationship Id="rId1" Type="http://schemas.openxmlformats.org/officeDocument/2006/relationships/hyperlink" Target="https://online.visual-paradigm.com/community/share/process-flow-diagram-systems-engineering-s2l72fug5"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researchgate.net/publication/316736276_Analytic_Hierarchy_Process_AHP_for_business_site_selection/figures?l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C43"/>
  <sheetViews>
    <sheetView showGridLines="0" topLeftCell="A28" zoomScale="70" zoomScaleNormal="70" workbookViewId="0">
      <selection activeCell="D36" sqref="D36:E36"/>
    </sheetView>
  </sheetViews>
  <sheetFormatPr defaultColWidth="9" defaultRowHeight="12.95"/>
  <cols>
    <col min="1" max="1" width="5.42578125" style="2" customWidth="1"/>
    <col min="2" max="2" width="5.28515625" style="2" customWidth="1"/>
    <col min="3" max="3" width="10.42578125" style="2" customWidth="1"/>
    <col min="4" max="4" width="20.7109375" style="2" customWidth="1"/>
    <col min="5" max="5" width="25.7109375" style="2" customWidth="1"/>
    <col min="6" max="6" width="3" style="2" customWidth="1"/>
    <col min="7" max="7" width="4.7109375" style="2" customWidth="1"/>
    <col min="8" max="8" width="3.42578125" style="2" customWidth="1"/>
    <col min="9" max="9" width="3.5703125" style="2" customWidth="1"/>
    <col min="10" max="10" width="3.140625" style="2" customWidth="1"/>
    <col min="11" max="11" width="3.85546875" style="2" customWidth="1"/>
    <col min="12" max="12" width="4" style="2" customWidth="1"/>
    <col min="13" max="13" width="4.42578125" style="2" customWidth="1"/>
    <col min="14" max="14" width="4.28515625" style="2" customWidth="1"/>
    <col min="15" max="15" width="4" style="2" customWidth="1"/>
    <col min="16" max="16" width="4.28515625" style="2" customWidth="1"/>
    <col min="17" max="17" width="4.140625" style="2" customWidth="1"/>
    <col min="18" max="18" width="4.28515625" style="2" customWidth="1"/>
    <col min="19" max="19" width="4.42578125" style="2" customWidth="1"/>
    <col min="20" max="20" width="4.140625" style="2" customWidth="1"/>
    <col min="21" max="22" width="4" style="2" customWidth="1"/>
    <col min="23" max="23" width="4.42578125" style="2" customWidth="1"/>
    <col min="24" max="24" width="20.42578125" style="2" customWidth="1"/>
    <col min="25" max="25" width="12.140625" style="2" customWidth="1"/>
    <col min="26" max="26" width="15.42578125" style="2" customWidth="1"/>
    <col min="27" max="27" width="9" style="2"/>
    <col min="28" max="29" width="113.7109375" style="2" customWidth="1"/>
    <col min="30" max="16384" width="9" style="2"/>
  </cols>
  <sheetData>
    <row r="1" spans="2:29">
      <c r="B1" s="1"/>
      <c r="C1" s="1"/>
      <c r="D1" s="1"/>
      <c r="E1" s="1"/>
      <c r="F1" s="1"/>
      <c r="G1" s="1"/>
      <c r="H1" s="1"/>
      <c r="I1" s="1"/>
      <c r="J1" s="1"/>
      <c r="K1" s="1"/>
      <c r="L1" s="1"/>
      <c r="M1" s="1"/>
      <c r="N1" s="1"/>
      <c r="O1" s="1"/>
      <c r="P1" s="1"/>
      <c r="Q1" s="1"/>
      <c r="R1" s="1"/>
      <c r="S1" s="1"/>
      <c r="T1" s="1"/>
      <c r="U1" s="1"/>
      <c r="V1" s="1"/>
      <c r="W1" s="1"/>
      <c r="AA1" s="3"/>
      <c r="AB1" s="4" t="s">
        <v>0</v>
      </c>
    </row>
    <row r="2" spans="2:29">
      <c r="B2" s="1"/>
      <c r="C2" s="1"/>
      <c r="D2" s="1"/>
      <c r="E2" s="1"/>
      <c r="F2" s="1"/>
      <c r="G2" s="1"/>
      <c r="H2" s="1"/>
      <c r="I2" s="1"/>
      <c r="J2" s="1"/>
      <c r="K2" s="1"/>
      <c r="L2" s="1"/>
      <c r="M2" s="1"/>
      <c r="N2" s="1"/>
      <c r="O2" s="1"/>
      <c r="P2" s="1"/>
      <c r="Q2" s="1"/>
      <c r="R2" s="1"/>
      <c r="S2" s="1"/>
      <c r="T2" s="1"/>
      <c r="U2" s="1"/>
      <c r="V2" s="1"/>
      <c r="W2" s="1"/>
      <c r="AB2" s="420" t="s">
        <v>1</v>
      </c>
    </row>
    <row r="3" spans="2:29" ht="13.5" thickBot="1">
      <c r="B3" s="1"/>
      <c r="C3" s="1"/>
      <c r="F3" s="1"/>
      <c r="G3" s="1"/>
      <c r="H3" s="1"/>
      <c r="I3" s="1"/>
      <c r="J3" s="1"/>
      <c r="K3" s="1"/>
      <c r="L3" s="1"/>
      <c r="M3" s="1"/>
      <c r="N3" s="1"/>
      <c r="O3" s="1"/>
      <c r="P3" s="1"/>
      <c r="Q3" s="1"/>
      <c r="R3" s="1"/>
      <c r="S3" s="1"/>
      <c r="T3" s="1"/>
      <c r="U3" s="1"/>
      <c r="V3" s="1"/>
      <c r="W3" s="1"/>
      <c r="AB3" s="2" t="s">
        <v>2</v>
      </c>
    </row>
    <row r="4" spans="2:29" ht="13.5" thickBot="1">
      <c r="B4" s="1"/>
      <c r="C4" s="1"/>
      <c r="D4" s="1"/>
      <c r="E4" s="1"/>
      <c r="F4" s="1"/>
      <c r="G4" s="1"/>
      <c r="H4" s="1"/>
      <c r="I4" s="1"/>
      <c r="J4" s="1"/>
      <c r="K4" s="1"/>
      <c r="L4" s="1"/>
      <c r="M4" s="1"/>
      <c r="N4" s="1"/>
      <c r="O4" s="1"/>
      <c r="P4" s="1"/>
      <c r="Q4" s="1"/>
      <c r="R4" s="1"/>
      <c r="S4" s="1"/>
      <c r="T4" s="1"/>
      <c r="U4" s="1"/>
      <c r="V4" s="1"/>
      <c r="W4" s="1"/>
      <c r="X4" s="536" t="s">
        <v>3</v>
      </c>
      <c r="Y4" s="537"/>
      <c r="Z4" s="538"/>
      <c r="AB4" s="4"/>
    </row>
    <row r="5" spans="2:29" ht="13.5" thickBot="1">
      <c r="B5" s="1"/>
      <c r="C5" s="1"/>
      <c r="D5" s="1"/>
      <c r="E5" s="1"/>
      <c r="F5" s="1"/>
      <c r="G5" s="1"/>
      <c r="H5" s="1"/>
      <c r="I5" s="1"/>
      <c r="J5" s="1"/>
      <c r="K5" s="1"/>
      <c r="L5" s="1"/>
      <c r="M5" s="1"/>
      <c r="N5" s="1"/>
      <c r="O5" s="1"/>
      <c r="P5" s="1"/>
      <c r="Q5" s="1"/>
      <c r="R5" s="1"/>
      <c r="S5" s="1"/>
      <c r="T5" s="1"/>
      <c r="U5" s="1"/>
      <c r="V5" s="1"/>
      <c r="W5" s="1"/>
      <c r="X5" s="539" t="s">
        <v>4</v>
      </c>
      <c r="Y5" s="540"/>
      <c r="Z5" s="541"/>
      <c r="AB5" s="4"/>
    </row>
    <row r="6" spans="2:29">
      <c r="B6" s="1"/>
      <c r="C6" s="1"/>
      <c r="D6" s="1"/>
      <c r="E6" s="238"/>
      <c r="F6" s="1"/>
      <c r="G6" s="1"/>
      <c r="H6" s="1"/>
      <c r="I6" s="1"/>
      <c r="J6" s="1"/>
      <c r="K6" s="1"/>
      <c r="L6" s="1"/>
      <c r="M6" s="1"/>
      <c r="N6" s="1"/>
      <c r="O6" s="1"/>
      <c r="P6" s="1"/>
      <c r="Q6" s="1"/>
      <c r="R6" s="1"/>
      <c r="S6" s="1"/>
      <c r="T6" s="1"/>
      <c r="U6" s="1"/>
      <c r="V6" s="1"/>
      <c r="W6" s="1"/>
      <c r="X6" s="315" t="s">
        <v>5</v>
      </c>
      <c r="Y6" s="316" t="s">
        <v>6</v>
      </c>
      <c r="Z6" s="317">
        <v>5</v>
      </c>
      <c r="AB6" s="4"/>
    </row>
    <row r="7" spans="2:29">
      <c r="B7" s="1"/>
      <c r="C7" s="1"/>
      <c r="D7" s="1"/>
      <c r="E7" s="1"/>
      <c r="F7" s="1"/>
      <c r="G7" s="1"/>
      <c r="H7" s="1"/>
      <c r="I7" s="1"/>
      <c r="J7" s="1"/>
      <c r="K7" s="1"/>
      <c r="L7" s="1"/>
      <c r="M7" s="1"/>
      <c r="N7" s="1"/>
      <c r="O7" s="1"/>
      <c r="P7" s="1"/>
      <c r="Q7" s="1"/>
      <c r="R7" s="1"/>
      <c r="S7" s="1"/>
      <c r="T7" s="1"/>
      <c r="U7" s="1"/>
      <c r="V7" s="1"/>
      <c r="W7" s="1"/>
      <c r="X7" s="315" t="s">
        <v>7</v>
      </c>
      <c r="Y7" s="316" t="s">
        <v>8</v>
      </c>
      <c r="Z7" s="317">
        <v>3</v>
      </c>
      <c r="AB7" s="4"/>
    </row>
    <row r="8" spans="2:29">
      <c r="B8" s="1"/>
      <c r="C8" s="1"/>
      <c r="D8" s="1"/>
      <c r="E8" s="1"/>
      <c r="F8" s="1"/>
      <c r="G8" s="1"/>
      <c r="H8" s="1"/>
      <c r="I8" s="1"/>
      <c r="J8" s="1"/>
      <c r="K8" s="1"/>
      <c r="L8" s="1"/>
      <c r="M8" s="1"/>
      <c r="N8" s="1"/>
      <c r="O8" s="5"/>
      <c r="P8" s="6"/>
      <c r="Q8" s="1"/>
      <c r="R8" s="1"/>
      <c r="S8" s="1"/>
      <c r="T8" s="1"/>
      <c r="U8" s="1"/>
      <c r="V8" s="1"/>
      <c r="W8" s="1"/>
      <c r="X8" s="7" t="s">
        <v>9</v>
      </c>
      <c r="Y8" s="325" t="s">
        <v>10</v>
      </c>
      <c r="Z8" s="326">
        <v>1</v>
      </c>
      <c r="AB8" s="4"/>
      <c r="AC8" s="4"/>
    </row>
    <row r="9" spans="2:29">
      <c r="B9" s="1"/>
      <c r="C9" s="1"/>
      <c r="D9" s="1"/>
      <c r="E9" s="1"/>
      <c r="F9" s="1"/>
      <c r="G9" s="1"/>
      <c r="H9" s="1"/>
      <c r="I9" s="1"/>
      <c r="J9" s="1"/>
      <c r="K9" s="1"/>
      <c r="L9" s="1"/>
      <c r="M9" s="1"/>
      <c r="N9" s="5"/>
      <c r="O9" s="6"/>
      <c r="P9" s="5"/>
      <c r="Q9" s="6"/>
      <c r="R9" s="1"/>
      <c r="S9" s="1"/>
      <c r="T9" s="1"/>
      <c r="U9" s="1"/>
      <c r="V9" s="1"/>
      <c r="W9" s="1"/>
      <c r="AB9" s="4"/>
      <c r="AC9" s="4"/>
    </row>
    <row r="10" spans="2:29" ht="14.1" thickTop="1" thickBot="1">
      <c r="B10" s="1"/>
      <c r="C10" s="1"/>
      <c r="D10" s="1"/>
      <c r="E10" s="1"/>
      <c r="F10" s="1"/>
      <c r="G10" s="1"/>
      <c r="H10" s="1"/>
      <c r="I10" s="1"/>
      <c r="J10" s="1"/>
      <c r="K10" s="1"/>
      <c r="L10" s="1"/>
      <c r="M10" s="5"/>
      <c r="N10" s="6"/>
      <c r="O10" s="5"/>
      <c r="P10" s="6"/>
      <c r="Q10" s="5"/>
      <c r="R10" s="6"/>
      <c r="S10" s="1"/>
      <c r="T10" s="1"/>
      <c r="U10" s="1"/>
      <c r="V10" s="1"/>
      <c r="W10" s="1"/>
      <c r="X10" s="542" t="s">
        <v>11</v>
      </c>
      <c r="Y10" s="542"/>
      <c r="Z10" s="542"/>
      <c r="AB10" s="4"/>
    </row>
    <row r="11" spans="2:29" ht="14.1" thickTop="1" thickBot="1">
      <c r="B11" s="1"/>
      <c r="C11" s="542" t="s">
        <v>12</v>
      </c>
      <c r="D11" s="542"/>
      <c r="E11" s="542"/>
      <c r="F11" s="1"/>
      <c r="G11" s="1"/>
      <c r="H11" s="1"/>
      <c r="I11" s="1"/>
      <c r="J11" s="1"/>
      <c r="K11" s="1"/>
      <c r="L11" s="5"/>
      <c r="M11" s="6"/>
      <c r="N11" s="5"/>
      <c r="O11" s="6"/>
      <c r="P11" s="5"/>
      <c r="Q11" s="6"/>
      <c r="R11" s="5"/>
      <c r="S11" s="6"/>
      <c r="T11" s="1"/>
      <c r="U11" s="1"/>
      <c r="V11" s="1"/>
      <c r="W11" s="1"/>
      <c r="X11" s="315" t="s">
        <v>13</v>
      </c>
      <c r="Y11" s="316" t="s">
        <v>14</v>
      </c>
      <c r="Z11" s="317">
        <v>9</v>
      </c>
    </row>
    <row r="12" spans="2:29" ht="13.5" thickTop="1">
      <c r="B12" s="1"/>
      <c r="C12" s="315" t="s">
        <v>13</v>
      </c>
      <c r="D12" s="1" t="s">
        <v>14</v>
      </c>
      <c r="E12" s="317"/>
      <c r="F12" s="1"/>
      <c r="G12" s="1"/>
      <c r="H12" s="1"/>
      <c r="I12" s="1"/>
      <c r="J12" s="1"/>
      <c r="K12" s="5"/>
      <c r="L12" s="6"/>
      <c r="M12" s="5"/>
      <c r="N12" s="6"/>
      <c r="O12" s="5"/>
      <c r="P12" s="6"/>
      <c r="Q12" s="5"/>
      <c r="R12" s="6"/>
      <c r="S12" s="5"/>
      <c r="T12" s="6"/>
      <c r="U12" s="1"/>
      <c r="V12" s="1"/>
      <c r="W12" s="1"/>
      <c r="X12" s="315" t="s">
        <v>7</v>
      </c>
      <c r="Y12" s="316" t="s">
        <v>15</v>
      </c>
      <c r="Z12" s="317">
        <v>3</v>
      </c>
    </row>
    <row r="13" spans="2:29" ht="13.5" thickBot="1">
      <c r="B13" s="1"/>
      <c r="C13" s="315" t="s">
        <v>7</v>
      </c>
      <c r="D13" s="1" t="s">
        <v>15</v>
      </c>
      <c r="E13" s="317"/>
      <c r="F13" s="1"/>
      <c r="G13" s="1"/>
      <c r="H13" s="1"/>
      <c r="I13" s="1"/>
      <c r="J13" s="5"/>
      <c r="K13" s="6"/>
      <c r="L13" s="5"/>
      <c r="M13" s="6"/>
      <c r="N13" s="5"/>
      <c r="O13" s="6"/>
      <c r="P13" s="5"/>
      <c r="Q13" s="6"/>
      <c r="R13" s="5"/>
      <c r="S13" s="6"/>
      <c r="T13" s="5"/>
      <c r="U13" s="6"/>
      <c r="V13" s="1"/>
      <c r="W13" s="1"/>
      <c r="X13" s="7" t="s">
        <v>16</v>
      </c>
      <c r="Y13" s="325" t="s">
        <v>17</v>
      </c>
      <c r="Z13" s="326">
        <v>1</v>
      </c>
    </row>
    <row r="14" spans="2:29" ht="14.1" thickTop="1" thickBot="1">
      <c r="B14" s="1"/>
      <c r="C14" s="7" t="s">
        <v>16</v>
      </c>
      <c r="D14" s="8" t="s">
        <v>17</v>
      </c>
      <c r="E14" s="326"/>
      <c r="F14" s="1"/>
      <c r="G14" s="1"/>
      <c r="H14" s="1"/>
      <c r="I14" s="5"/>
      <c r="J14" s="6"/>
      <c r="K14" s="5"/>
      <c r="L14" s="6"/>
      <c r="M14" s="5"/>
      <c r="N14" s="6"/>
      <c r="O14" s="5"/>
      <c r="P14" s="6"/>
      <c r="Q14" s="5"/>
      <c r="R14" s="6"/>
      <c r="S14" s="5"/>
      <c r="T14" s="6"/>
      <c r="U14" s="5"/>
      <c r="V14" s="6"/>
      <c r="W14" s="1"/>
    </row>
    <row r="15" spans="2:29" ht="14.25" customHeight="1">
      <c r="B15" s="1"/>
      <c r="C15" s="1"/>
      <c r="D15" s="1"/>
      <c r="E15" s="1"/>
      <c r="F15" s="1"/>
      <c r="G15" s="1"/>
      <c r="H15" s="5"/>
      <c r="I15" s="6"/>
      <c r="J15" s="5"/>
      <c r="K15" s="6"/>
      <c r="L15" s="5"/>
      <c r="M15" s="6"/>
      <c r="N15" s="5"/>
      <c r="O15" s="6"/>
      <c r="P15" s="5"/>
      <c r="Q15" s="6"/>
      <c r="R15" s="5"/>
      <c r="S15" s="6"/>
      <c r="T15" s="5"/>
      <c r="U15" s="6"/>
      <c r="V15" s="5"/>
      <c r="W15" s="6"/>
      <c r="X15" s="1"/>
      <c r="Y15" s="1"/>
      <c r="Z15" s="1"/>
    </row>
    <row r="16" spans="2:29" ht="14.25" customHeight="1">
      <c r="B16" s="528" t="s">
        <v>18</v>
      </c>
      <c r="C16" s="529" t="s">
        <v>19</v>
      </c>
      <c r="D16" s="530" t="s">
        <v>20</v>
      </c>
      <c r="E16" s="530"/>
      <c r="F16" s="533"/>
      <c r="G16" s="533"/>
      <c r="H16" s="534">
        <v>1</v>
      </c>
      <c r="I16" s="534"/>
      <c r="J16" s="534">
        <v>2</v>
      </c>
      <c r="K16" s="534"/>
      <c r="L16" s="534">
        <v>3</v>
      </c>
      <c r="M16" s="534"/>
      <c r="N16" s="534">
        <v>4</v>
      </c>
      <c r="O16" s="534"/>
      <c r="P16" s="534">
        <v>5</v>
      </c>
      <c r="Q16" s="534"/>
      <c r="R16" s="534">
        <v>6</v>
      </c>
      <c r="S16" s="534"/>
      <c r="T16" s="534">
        <v>7</v>
      </c>
      <c r="U16" s="534"/>
      <c r="V16" s="534">
        <v>8</v>
      </c>
      <c r="W16" s="534"/>
      <c r="X16" s="300" t="s">
        <v>21</v>
      </c>
      <c r="Y16" s="1"/>
      <c r="Z16" s="1"/>
    </row>
    <row r="17" spans="2:26" ht="60.6" customHeight="1">
      <c r="B17" s="528"/>
      <c r="C17" s="529"/>
      <c r="D17" s="9"/>
      <c r="E17" s="10" t="s">
        <v>22</v>
      </c>
      <c r="F17" s="11"/>
      <c r="G17" s="12"/>
      <c r="H17" s="543" t="s">
        <v>23</v>
      </c>
      <c r="I17" s="543"/>
      <c r="J17" s="543" t="s">
        <v>24</v>
      </c>
      <c r="K17" s="543"/>
      <c r="L17" s="543" t="s">
        <v>25</v>
      </c>
      <c r="M17" s="543"/>
      <c r="N17" s="543" t="s">
        <v>26</v>
      </c>
      <c r="O17" s="543"/>
      <c r="P17" s="543" t="s">
        <v>27</v>
      </c>
      <c r="Q17" s="543"/>
      <c r="R17" s="543" t="s">
        <v>28</v>
      </c>
      <c r="S17" s="543"/>
      <c r="T17" s="543" t="s">
        <v>29</v>
      </c>
      <c r="U17" s="543"/>
      <c r="V17" s="543" t="s">
        <v>30</v>
      </c>
      <c r="W17" s="543"/>
      <c r="X17" s="544" t="s">
        <v>31</v>
      </c>
      <c r="Y17" s="535"/>
      <c r="Z17" s="535"/>
    </row>
    <row r="18" spans="2:26" ht="73.5" customHeight="1" thickBot="1">
      <c r="B18" s="528"/>
      <c r="C18" s="529"/>
      <c r="D18" s="13" t="s">
        <v>32</v>
      </c>
      <c r="E18" s="6"/>
      <c r="F18" s="14"/>
      <c r="G18" s="15"/>
      <c r="H18" s="543"/>
      <c r="I18" s="543"/>
      <c r="J18" s="543"/>
      <c r="K18" s="543"/>
      <c r="L18" s="543"/>
      <c r="M18" s="543"/>
      <c r="N18" s="543"/>
      <c r="O18" s="543"/>
      <c r="P18" s="543"/>
      <c r="Q18" s="543"/>
      <c r="R18" s="543"/>
      <c r="S18" s="543"/>
      <c r="T18" s="543"/>
      <c r="U18" s="543"/>
      <c r="V18" s="543"/>
      <c r="W18" s="543"/>
      <c r="X18" s="544"/>
      <c r="Y18" s="535"/>
      <c r="Z18" s="535"/>
    </row>
    <row r="19" spans="2:26" ht="75" customHeight="1" thickTop="1" thickBot="1">
      <c r="B19" s="16">
        <v>1</v>
      </c>
      <c r="C19" s="17" t="s">
        <v>5</v>
      </c>
      <c r="D19" s="531" t="s">
        <v>33</v>
      </c>
      <c r="E19" s="531"/>
      <c r="F19" s="547" t="s">
        <v>34</v>
      </c>
      <c r="G19" s="548" t="s">
        <v>35</v>
      </c>
      <c r="H19" s="18" t="s">
        <v>13</v>
      </c>
      <c r="I19" s="19">
        <f>IF(OR($C19="",H19=""),"",LOOKUP($C19,$X$6:$X$8,$Z$6:$Z$8)*LOOKUP(H19,$X$11:$X$13,$Z$11:$Z$13))</f>
        <v>15</v>
      </c>
      <c r="J19" s="18" t="s">
        <v>13</v>
      </c>
      <c r="K19" s="19">
        <f t="shared" ref="K19:K32" si="0">IF(OR($C19="",J19=""),"",LOOKUP($C19,$X$6:$X$8,$Z$6:$Z$8)*LOOKUP(J19,$X$11:$X$13,$Z$11:$Z$13))</f>
        <v>15</v>
      </c>
      <c r="L19" s="18" t="s">
        <v>13</v>
      </c>
      <c r="M19" s="19">
        <f t="shared" ref="M19:M32" si="1">IF(OR($C19="",L19=""),"",LOOKUP($C19,$X$6:$X$8,$Z$6:$Z$8)*LOOKUP(L19,$X$11:$X$13,$Z$11:$Z$13))</f>
        <v>15</v>
      </c>
      <c r="N19" s="18" t="s">
        <v>7</v>
      </c>
      <c r="O19" s="19">
        <f t="shared" ref="O19:O32" si="2">IF(OR($C19="",N19=""),"",LOOKUP($C19,$X$6:$X$8,$Z$6:$Z$8)*LOOKUP(N19,$X$11:$X$13,$Z$11:$Z$13))</f>
        <v>15</v>
      </c>
      <c r="P19" s="18" t="s">
        <v>7</v>
      </c>
      <c r="Q19" s="19">
        <f t="shared" ref="Q19:Q32" si="3">IF(OR($C19="",P19=""),"",LOOKUP($C19,$X$6:$X$8,$Z$6:$Z$8)*LOOKUP(P19,$X$11:$X$13,$Z$11:$Z$13))</f>
        <v>15</v>
      </c>
      <c r="R19" s="18" t="s">
        <v>13</v>
      </c>
      <c r="S19" s="19">
        <f t="shared" ref="S19:S32" si="4">IF(OR($C19="",R19=""),"",LOOKUP($C19,$X$6:$X$8,$Z$6:$Z$8)*LOOKUP(R19,$X$11:$X$13,$Z$11:$Z$13))</f>
        <v>15</v>
      </c>
      <c r="T19" s="18" t="s">
        <v>7</v>
      </c>
      <c r="U19" s="19">
        <f t="shared" ref="U19:U30" si="5">IF(OR($C19="",T19=""),"",LOOKUP($C19,$X$6:$X$8,$Z$6:$Z$8)*LOOKUP(T19,$X$11:$X$13,$Z$11:$Z$13))</f>
        <v>15</v>
      </c>
      <c r="V19" s="18" t="s">
        <v>7</v>
      </c>
      <c r="W19" s="320">
        <f t="shared" ref="W19:W32" si="6">IF(OR($C19="",V19=""),"",LOOKUP($C19,$X$6:$X$8,$Z$6:$Z$8)*LOOKUP(V19,$X$11:$X$13,$Z$11:$Z$13))</f>
        <v>15</v>
      </c>
      <c r="X19" s="301" t="s">
        <v>36</v>
      </c>
      <c r="Y19" s="1"/>
      <c r="Z19" s="1"/>
    </row>
    <row r="20" spans="2:26" ht="69" customHeight="1" thickBot="1">
      <c r="B20" s="16">
        <v>2</v>
      </c>
      <c r="C20" s="17" t="s">
        <v>5</v>
      </c>
      <c r="D20" s="531" t="s">
        <v>37</v>
      </c>
      <c r="E20" s="531"/>
      <c r="F20" s="547"/>
      <c r="G20" s="548"/>
      <c r="H20" s="321" t="s">
        <v>13</v>
      </c>
      <c r="I20" s="322">
        <f t="shared" ref="I20:I32" si="7">IF(OR($C20="",H20=""),"",LOOKUP($C20,$X$6:$X$8,$Z$6:$Z$8)*LOOKUP(H20,$X$11:$X$13,$Z$11:$Z$13))</f>
        <v>15</v>
      </c>
      <c r="J20" s="321" t="s">
        <v>7</v>
      </c>
      <c r="K20" s="322">
        <f t="shared" si="0"/>
        <v>15</v>
      </c>
      <c r="L20" s="321" t="s">
        <v>7</v>
      </c>
      <c r="M20" s="322">
        <f t="shared" si="1"/>
        <v>15</v>
      </c>
      <c r="N20" s="321" t="s">
        <v>13</v>
      </c>
      <c r="O20" s="322">
        <f t="shared" si="2"/>
        <v>15</v>
      </c>
      <c r="P20" s="321" t="s">
        <v>7</v>
      </c>
      <c r="Q20" s="322">
        <f t="shared" si="3"/>
        <v>15</v>
      </c>
      <c r="R20" s="321" t="s">
        <v>13</v>
      </c>
      <c r="S20" s="322">
        <f t="shared" si="4"/>
        <v>15</v>
      </c>
      <c r="T20" s="321" t="s">
        <v>13</v>
      </c>
      <c r="U20" s="322">
        <f t="shared" si="5"/>
        <v>15</v>
      </c>
      <c r="V20" s="321" t="s">
        <v>13</v>
      </c>
      <c r="W20" s="323">
        <f t="shared" si="6"/>
        <v>15</v>
      </c>
      <c r="X20" s="302" t="s">
        <v>36</v>
      </c>
      <c r="Y20" s="1"/>
      <c r="Z20" s="1"/>
    </row>
    <row r="21" spans="2:26" ht="43.5" customHeight="1" thickBot="1">
      <c r="B21" s="16">
        <v>3</v>
      </c>
      <c r="C21" s="17" t="s">
        <v>5</v>
      </c>
      <c r="D21" s="531" t="s">
        <v>38</v>
      </c>
      <c r="E21" s="531"/>
      <c r="F21" s="547"/>
      <c r="G21" s="548"/>
      <c r="H21" s="321" t="s">
        <v>16</v>
      </c>
      <c r="I21" s="322">
        <f t="shared" si="7"/>
        <v>5</v>
      </c>
      <c r="J21" s="321" t="s">
        <v>16</v>
      </c>
      <c r="K21" s="322">
        <f t="shared" si="0"/>
        <v>5</v>
      </c>
      <c r="L21" s="321" t="s">
        <v>16</v>
      </c>
      <c r="M21" s="322">
        <f t="shared" si="1"/>
        <v>5</v>
      </c>
      <c r="N21" s="321" t="s">
        <v>7</v>
      </c>
      <c r="O21" s="322">
        <f t="shared" si="2"/>
        <v>15</v>
      </c>
      <c r="P21" s="321" t="s">
        <v>16</v>
      </c>
      <c r="Q21" s="322">
        <f t="shared" si="3"/>
        <v>5</v>
      </c>
      <c r="R21" s="321" t="s">
        <v>16</v>
      </c>
      <c r="S21" s="322">
        <f t="shared" si="4"/>
        <v>5</v>
      </c>
      <c r="T21" s="321" t="s">
        <v>7</v>
      </c>
      <c r="U21" s="322">
        <f t="shared" si="5"/>
        <v>15</v>
      </c>
      <c r="V21" s="321" t="s">
        <v>13</v>
      </c>
      <c r="W21" s="323">
        <f t="shared" si="6"/>
        <v>15</v>
      </c>
      <c r="X21" s="303" t="s">
        <v>36</v>
      </c>
      <c r="Y21" s="1"/>
      <c r="Z21" s="1"/>
    </row>
    <row r="22" spans="2:26" ht="85.15" customHeight="1" thickBot="1">
      <c r="B22" s="16">
        <v>4</v>
      </c>
      <c r="C22" s="17" t="s">
        <v>7</v>
      </c>
      <c r="D22" s="531" t="s">
        <v>39</v>
      </c>
      <c r="E22" s="531"/>
      <c r="F22" s="547"/>
      <c r="G22" s="548"/>
      <c r="H22" s="321" t="s">
        <v>13</v>
      </c>
      <c r="I22" s="322">
        <f t="shared" si="7"/>
        <v>9</v>
      </c>
      <c r="J22" s="321" t="s">
        <v>7</v>
      </c>
      <c r="K22" s="322">
        <f t="shared" si="0"/>
        <v>9</v>
      </c>
      <c r="L22" s="321" t="s">
        <v>7</v>
      </c>
      <c r="M22" s="322">
        <f t="shared" si="1"/>
        <v>9</v>
      </c>
      <c r="N22" s="321" t="s">
        <v>13</v>
      </c>
      <c r="O22" s="322">
        <f t="shared" si="2"/>
        <v>9</v>
      </c>
      <c r="P22" s="321" t="s">
        <v>16</v>
      </c>
      <c r="Q22" s="322">
        <f t="shared" si="3"/>
        <v>3</v>
      </c>
      <c r="R22" s="321" t="s">
        <v>16</v>
      </c>
      <c r="S22" s="322">
        <f t="shared" si="4"/>
        <v>3</v>
      </c>
      <c r="T22" s="321" t="s">
        <v>13</v>
      </c>
      <c r="U22" s="322">
        <f t="shared" si="5"/>
        <v>9</v>
      </c>
      <c r="V22" s="321" t="s">
        <v>16</v>
      </c>
      <c r="W22" s="323">
        <f t="shared" si="6"/>
        <v>3</v>
      </c>
      <c r="X22" s="302" t="s">
        <v>40</v>
      </c>
      <c r="Y22" s="1"/>
      <c r="Z22" s="1"/>
    </row>
    <row r="23" spans="2:26" ht="60.6" customHeight="1" thickBot="1">
      <c r="B23" s="16">
        <v>5</v>
      </c>
      <c r="C23" s="17" t="s">
        <v>7</v>
      </c>
      <c r="D23" s="531" t="s">
        <v>41</v>
      </c>
      <c r="E23" s="531"/>
      <c r="F23" s="547"/>
      <c r="G23" s="548"/>
      <c r="H23" s="321" t="s">
        <v>7</v>
      </c>
      <c r="I23" s="322">
        <f t="shared" si="7"/>
        <v>9</v>
      </c>
      <c r="J23" s="321" t="s">
        <v>7</v>
      </c>
      <c r="K23" s="322">
        <f t="shared" si="0"/>
        <v>9</v>
      </c>
      <c r="L23" s="20" t="s">
        <v>7</v>
      </c>
      <c r="M23" s="322">
        <f t="shared" si="1"/>
        <v>9</v>
      </c>
      <c r="N23" s="321" t="s">
        <v>13</v>
      </c>
      <c r="O23" s="322">
        <f t="shared" si="2"/>
        <v>9</v>
      </c>
      <c r="P23" s="321" t="s">
        <v>7</v>
      </c>
      <c r="Q23" s="322">
        <f t="shared" si="3"/>
        <v>9</v>
      </c>
      <c r="R23" s="321" t="s">
        <v>7</v>
      </c>
      <c r="S23" s="322">
        <f t="shared" si="4"/>
        <v>9</v>
      </c>
      <c r="T23" s="321" t="s">
        <v>13</v>
      </c>
      <c r="U23" s="322">
        <f t="shared" si="5"/>
        <v>9</v>
      </c>
      <c r="V23" s="321" t="s">
        <v>16</v>
      </c>
      <c r="W23" s="323">
        <f t="shared" si="6"/>
        <v>3</v>
      </c>
      <c r="X23" s="302" t="s">
        <v>36</v>
      </c>
      <c r="Y23" s="1"/>
      <c r="Z23" s="1"/>
    </row>
    <row r="24" spans="2:26" ht="48" customHeight="1" thickBot="1">
      <c r="B24" s="16">
        <v>6</v>
      </c>
      <c r="C24" s="17" t="s">
        <v>9</v>
      </c>
      <c r="D24" s="531" t="s">
        <v>42</v>
      </c>
      <c r="E24" s="531"/>
      <c r="F24" s="547"/>
      <c r="G24" s="548"/>
      <c r="H24" s="321" t="s">
        <v>7</v>
      </c>
      <c r="I24" s="322">
        <f t="shared" si="7"/>
        <v>15</v>
      </c>
      <c r="J24" s="321" t="s">
        <v>7</v>
      </c>
      <c r="K24" s="322">
        <f t="shared" si="0"/>
        <v>15</v>
      </c>
      <c r="L24" s="321" t="s">
        <v>7</v>
      </c>
      <c r="M24" s="322">
        <f t="shared" si="1"/>
        <v>15</v>
      </c>
      <c r="N24" s="321" t="s">
        <v>7</v>
      </c>
      <c r="O24" s="322">
        <f t="shared" si="2"/>
        <v>15</v>
      </c>
      <c r="P24" s="321" t="s">
        <v>16</v>
      </c>
      <c r="Q24" s="322">
        <f t="shared" si="3"/>
        <v>5</v>
      </c>
      <c r="R24" s="321" t="s">
        <v>7</v>
      </c>
      <c r="S24" s="322">
        <f t="shared" si="4"/>
        <v>15</v>
      </c>
      <c r="T24" s="321" t="s">
        <v>13</v>
      </c>
      <c r="U24" s="322">
        <f t="shared" si="5"/>
        <v>15</v>
      </c>
      <c r="V24" s="321" t="s">
        <v>16</v>
      </c>
      <c r="W24" s="323">
        <f t="shared" si="6"/>
        <v>5</v>
      </c>
      <c r="X24" s="304" t="s">
        <v>36</v>
      </c>
      <c r="Y24" s="1"/>
      <c r="Z24" s="1"/>
    </row>
    <row r="25" spans="2:26" ht="30.6" customHeight="1" thickBot="1">
      <c r="B25" s="16">
        <v>7</v>
      </c>
      <c r="C25" s="17" t="s">
        <v>5</v>
      </c>
      <c r="D25" s="549" t="s">
        <v>43</v>
      </c>
      <c r="E25" s="549"/>
      <c r="F25" s="547"/>
      <c r="G25" s="548"/>
      <c r="H25" s="321" t="s">
        <v>13</v>
      </c>
      <c r="I25" s="322">
        <f t="shared" si="7"/>
        <v>15</v>
      </c>
      <c r="J25" s="321" t="s">
        <v>7</v>
      </c>
      <c r="K25" s="322">
        <f t="shared" si="0"/>
        <v>15</v>
      </c>
      <c r="L25" s="321" t="s">
        <v>13</v>
      </c>
      <c r="M25" s="322">
        <f t="shared" si="1"/>
        <v>15</v>
      </c>
      <c r="N25" s="321" t="s">
        <v>16</v>
      </c>
      <c r="O25" s="322">
        <f t="shared" si="2"/>
        <v>5</v>
      </c>
      <c r="P25" s="321" t="s">
        <v>16</v>
      </c>
      <c r="Q25" s="322">
        <f t="shared" si="3"/>
        <v>5</v>
      </c>
      <c r="R25" s="321" t="s">
        <v>7</v>
      </c>
      <c r="S25" s="322">
        <f t="shared" si="4"/>
        <v>15</v>
      </c>
      <c r="T25" s="321" t="s">
        <v>13</v>
      </c>
      <c r="U25" s="322">
        <f t="shared" si="5"/>
        <v>15</v>
      </c>
      <c r="V25" s="321" t="s">
        <v>13</v>
      </c>
      <c r="W25" s="323">
        <f t="shared" si="6"/>
        <v>15</v>
      </c>
      <c r="X25" s="302" t="s">
        <v>36</v>
      </c>
      <c r="Y25" s="1"/>
      <c r="Z25" s="1"/>
    </row>
    <row r="26" spans="2:26" ht="63" customHeight="1" thickBot="1">
      <c r="B26" s="16">
        <v>8</v>
      </c>
      <c r="C26" s="17" t="s">
        <v>5</v>
      </c>
      <c r="D26" s="531" t="s">
        <v>44</v>
      </c>
      <c r="E26" s="531"/>
      <c r="F26" s="547"/>
      <c r="G26" s="548"/>
      <c r="H26" s="321" t="s">
        <v>13</v>
      </c>
      <c r="I26" s="322">
        <f t="shared" si="7"/>
        <v>15</v>
      </c>
      <c r="J26" s="321" t="s">
        <v>7</v>
      </c>
      <c r="K26" s="322">
        <f t="shared" si="0"/>
        <v>15</v>
      </c>
      <c r="L26" s="321" t="s">
        <v>7</v>
      </c>
      <c r="M26" s="322">
        <f t="shared" si="1"/>
        <v>15</v>
      </c>
      <c r="N26" s="321" t="s">
        <v>7</v>
      </c>
      <c r="O26" s="322">
        <f t="shared" si="2"/>
        <v>15</v>
      </c>
      <c r="P26" s="321" t="s">
        <v>16</v>
      </c>
      <c r="Q26" s="322">
        <f t="shared" si="3"/>
        <v>5</v>
      </c>
      <c r="R26" s="321" t="s">
        <v>7</v>
      </c>
      <c r="S26" s="322">
        <f t="shared" si="4"/>
        <v>15</v>
      </c>
      <c r="T26" s="321" t="s">
        <v>13</v>
      </c>
      <c r="U26" s="322">
        <f t="shared" si="5"/>
        <v>15</v>
      </c>
      <c r="V26" s="321" t="s">
        <v>13</v>
      </c>
      <c r="W26" s="323">
        <f t="shared" si="6"/>
        <v>15</v>
      </c>
      <c r="X26" s="302" t="s">
        <v>36</v>
      </c>
      <c r="Y26" s="1"/>
      <c r="Z26" s="1"/>
    </row>
    <row r="27" spans="2:26" ht="63" customHeight="1" thickBot="1">
      <c r="B27" s="16">
        <v>9</v>
      </c>
      <c r="C27" s="17" t="s">
        <v>7</v>
      </c>
      <c r="D27" s="531" t="s">
        <v>45</v>
      </c>
      <c r="E27" s="531"/>
      <c r="F27" s="547"/>
      <c r="G27" s="548"/>
      <c r="H27" s="321" t="s">
        <v>13</v>
      </c>
      <c r="I27" s="322">
        <f t="shared" si="7"/>
        <v>9</v>
      </c>
      <c r="J27" s="321" t="s">
        <v>7</v>
      </c>
      <c r="K27" s="322">
        <f t="shared" si="0"/>
        <v>9</v>
      </c>
      <c r="L27" s="321" t="s">
        <v>7</v>
      </c>
      <c r="M27" s="322">
        <f t="shared" si="1"/>
        <v>9</v>
      </c>
      <c r="N27" s="321" t="s">
        <v>7</v>
      </c>
      <c r="O27" s="322">
        <f t="shared" si="2"/>
        <v>9</v>
      </c>
      <c r="P27" s="321" t="s">
        <v>16</v>
      </c>
      <c r="Q27" s="322">
        <f t="shared" si="3"/>
        <v>3</v>
      </c>
      <c r="R27" s="321" t="s">
        <v>13</v>
      </c>
      <c r="S27" s="322">
        <f t="shared" si="4"/>
        <v>9</v>
      </c>
      <c r="T27" s="321" t="s">
        <v>7</v>
      </c>
      <c r="U27" s="322">
        <f t="shared" si="5"/>
        <v>9</v>
      </c>
      <c r="V27" s="321" t="s">
        <v>13</v>
      </c>
      <c r="W27" s="323">
        <f t="shared" si="6"/>
        <v>9</v>
      </c>
      <c r="X27" s="305" t="s">
        <v>46</v>
      </c>
      <c r="Y27" s="1"/>
      <c r="Z27" s="1"/>
    </row>
    <row r="28" spans="2:26" ht="35.450000000000003" customHeight="1" thickBot="1">
      <c r="B28" s="232">
        <v>10</v>
      </c>
      <c r="C28" s="233" t="s">
        <v>7</v>
      </c>
      <c r="D28" s="550" t="s">
        <v>47</v>
      </c>
      <c r="E28" s="550"/>
      <c r="F28" s="547"/>
      <c r="G28" s="548"/>
      <c r="H28" s="234" t="s">
        <v>13</v>
      </c>
      <c r="I28" s="235">
        <f t="shared" si="7"/>
        <v>9</v>
      </c>
      <c r="J28" s="234" t="s">
        <v>7</v>
      </c>
      <c r="K28" s="322">
        <f t="shared" si="0"/>
        <v>9</v>
      </c>
      <c r="L28" s="234" t="s">
        <v>7</v>
      </c>
      <c r="M28" s="235">
        <f t="shared" si="1"/>
        <v>9</v>
      </c>
      <c r="N28" s="234" t="s">
        <v>7</v>
      </c>
      <c r="O28" s="235">
        <f t="shared" si="2"/>
        <v>9</v>
      </c>
      <c r="P28" s="234" t="s">
        <v>16</v>
      </c>
      <c r="Q28" s="235">
        <f t="shared" si="3"/>
        <v>3</v>
      </c>
      <c r="R28" s="234" t="s">
        <v>7</v>
      </c>
      <c r="S28" s="235">
        <f t="shared" si="4"/>
        <v>9</v>
      </c>
      <c r="T28" s="234" t="s">
        <v>7</v>
      </c>
      <c r="U28" s="235">
        <f t="shared" si="5"/>
        <v>9</v>
      </c>
      <c r="V28" s="234" t="s">
        <v>13</v>
      </c>
      <c r="W28" s="308">
        <f t="shared" si="6"/>
        <v>9</v>
      </c>
      <c r="X28" s="305" t="s">
        <v>48</v>
      </c>
      <c r="Y28" s="1"/>
      <c r="Z28" s="1"/>
    </row>
    <row r="29" spans="2:26" ht="28.9" customHeight="1" thickBot="1">
      <c r="B29" s="16">
        <v>11</v>
      </c>
      <c r="C29" s="17" t="s">
        <v>7</v>
      </c>
      <c r="D29" s="531" t="s">
        <v>49</v>
      </c>
      <c r="E29" s="531"/>
      <c r="F29" s="236"/>
      <c r="G29" s="237"/>
      <c r="H29" s="321" t="s">
        <v>13</v>
      </c>
      <c r="I29" s="322">
        <f t="shared" si="7"/>
        <v>9</v>
      </c>
      <c r="J29" s="321" t="s">
        <v>7</v>
      </c>
      <c r="K29" s="322">
        <f t="shared" si="0"/>
        <v>9</v>
      </c>
      <c r="L29" s="321" t="s">
        <v>7</v>
      </c>
      <c r="M29" s="322">
        <f t="shared" si="1"/>
        <v>9</v>
      </c>
      <c r="N29" s="321" t="s">
        <v>7</v>
      </c>
      <c r="O29" s="322">
        <f t="shared" si="2"/>
        <v>9</v>
      </c>
      <c r="P29" s="321" t="s">
        <v>16</v>
      </c>
      <c r="Q29" s="322">
        <f t="shared" si="3"/>
        <v>3</v>
      </c>
      <c r="R29" s="321" t="s">
        <v>7</v>
      </c>
      <c r="S29" s="322">
        <f t="shared" si="4"/>
        <v>9</v>
      </c>
      <c r="T29" s="321" t="s">
        <v>7</v>
      </c>
      <c r="U29" s="322">
        <f t="shared" si="5"/>
        <v>9</v>
      </c>
      <c r="V29" s="321" t="s">
        <v>13</v>
      </c>
      <c r="W29" s="323">
        <f t="shared" si="6"/>
        <v>9</v>
      </c>
      <c r="X29" s="304" t="s">
        <v>50</v>
      </c>
      <c r="Y29" s="1"/>
      <c r="Z29" s="1"/>
    </row>
    <row r="30" spans="2:26" ht="31.15" customHeight="1" thickBot="1">
      <c r="B30" s="16">
        <v>12</v>
      </c>
      <c r="C30" s="17" t="s">
        <v>5</v>
      </c>
      <c r="D30" s="531" t="s">
        <v>51</v>
      </c>
      <c r="E30" s="531"/>
      <c r="F30" s="318"/>
      <c r="G30" s="319"/>
      <c r="H30" s="321" t="s">
        <v>7</v>
      </c>
      <c r="I30" s="322">
        <f t="shared" si="7"/>
        <v>15</v>
      </c>
      <c r="J30" s="321" t="s">
        <v>16</v>
      </c>
      <c r="K30" s="322">
        <f t="shared" si="0"/>
        <v>5</v>
      </c>
      <c r="L30" s="321" t="s">
        <v>16</v>
      </c>
      <c r="M30" s="322">
        <f t="shared" si="1"/>
        <v>5</v>
      </c>
      <c r="N30" s="321" t="s">
        <v>16</v>
      </c>
      <c r="O30" s="322">
        <f t="shared" si="2"/>
        <v>5</v>
      </c>
      <c r="P30" s="321" t="s">
        <v>7</v>
      </c>
      <c r="Q30" s="322">
        <f t="shared" si="3"/>
        <v>15</v>
      </c>
      <c r="R30" s="321" t="s">
        <v>16</v>
      </c>
      <c r="S30" s="322">
        <f t="shared" si="4"/>
        <v>5</v>
      </c>
      <c r="T30" s="321" t="s">
        <v>16</v>
      </c>
      <c r="U30" s="322">
        <f t="shared" si="5"/>
        <v>5</v>
      </c>
      <c r="V30" s="321" t="s">
        <v>16</v>
      </c>
      <c r="W30" s="323">
        <f t="shared" si="6"/>
        <v>5</v>
      </c>
      <c r="X30" s="304" t="s">
        <v>36</v>
      </c>
      <c r="Y30" s="1"/>
      <c r="Z30" s="1"/>
    </row>
    <row r="31" spans="2:26" ht="34.15" customHeight="1">
      <c r="B31" s="16">
        <v>13</v>
      </c>
      <c r="C31" s="17" t="s">
        <v>5</v>
      </c>
      <c r="D31" s="531" t="s">
        <v>52</v>
      </c>
      <c r="E31" s="531"/>
      <c r="F31" s="318"/>
      <c r="G31" s="319"/>
      <c r="H31" s="321" t="s">
        <v>16</v>
      </c>
      <c r="I31" s="322">
        <f t="shared" ref="I31" si="8">IF(OR($C31="",H31=""),"",LOOKUP($C31,$X$6:$X$8,$Z$6:$Z$8)*LOOKUP(H31,$X$11:$X$13,$Z$11:$Z$13))</f>
        <v>5</v>
      </c>
      <c r="J31" s="321" t="s">
        <v>13</v>
      </c>
      <c r="K31" s="322">
        <f t="shared" ref="K31" si="9">IF(OR($C31="",J31=""),"",LOOKUP($C31,$X$6:$X$8,$Z$6:$Z$8)*LOOKUP(J31,$X$11:$X$13,$Z$11:$Z$13))</f>
        <v>15</v>
      </c>
      <c r="L31" s="321" t="s">
        <v>16</v>
      </c>
      <c r="M31" s="322">
        <f t="shared" ref="M31" si="10">IF(OR($C31="",L31=""),"",LOOKUP($C31,$X$6:$X$8,$Z$6:$Z$8)*LOOKUP(L31,$X$11:$X$13,$Z$11:$Z$13))</f>
        <v>5</v>
      </c>
      <c r="N31" s="321" t="s">
        <v>16</v>
      </c>
      <c r="O31" s="322">
        <f t="shared" ref="O31" si="11">IF(OR($C31="",N31=""),"",LOOKUP($C31,$X$6:$X$8,$Z$6:$Z$8)*LOOKUP(N31,$X$11:$X$13,$Z$11:$Z$13))</f>
        <v>5</v>
      </c>
      <c r="P31" s="321" t="s">
        <v>16</v>
      </c>
      <c r="Q31" s="322">
        <f t="shared" ref="Q31" si="12">IF(OR($C31="",P31=""),"",LOOKUP($C31,$X$6:$X$8,$Z$6:$Z$8)*LOOKUP(P31,$X$11:$X$13,$Z$11:$Z$13))</f>
        <v>5</v>
      </c>
      <c r="R31" s="321" t="s">
        <v>13</v>
      </c>
      <c r="S31" s="322">
        <f t="shared" ref="S31" si="13">IF(OR($C31="",R31=""),"",LOOKUP($C31,$X$6:$X$8,$Z$6:$Z$8)*LOOKUP(R31,$X$11:$X$13,$Z$11:$Z$13))</f>
        <v>15</v>
      </c>
      <c r="T31" s="321" t="s">
        <v>7</v>
      </c>
      <c r="U31" s="322">
        <f>IF(OR($C31="",T31=""),"",LOOKUP($C31,$X$6:$X$8,$Z$6:$Z$8)*LOOKUP(T31,$X$11:$X$13,$Z$11:$Z$13))</f>
        <v>15</v>
      </c>
      <c r="V31" s="321" t="s">
        <v>13</v>
      </c>
      <c r="W31" s="323">
        <f t="shared" ref="W31" si="14">IF(OR($C31="",V31=""),"",LOOKUP($C31,$X$6:$X$8,$Z$6:$Z$8)*LOOKUP(V31,$X$11:$X$13,$Z$11:$Z$13))</f>
        <v>15</v>
      </c>
      <c r="X31" s="304" t="s">
        <v>36</v>
      </c>
      <c r="Y31" s="1"/>
      <c r="Z31" s="1"/>
    </row>
    <row r="32" spans="2:26" ht="48" customHeight="1" thickBot="1">
      <c r="B32" s="16">
        <v>14</v>
      </c>
      <c r="C32" s="17" t="s">
        <v>5</v>
      </c>
      <c r="D32" s="531" t="s">
        <v>53</v>
      </c>
      <c r="E32" s="531"/>
      <c r="F32" s="318"/>
      <c r="G32" s="319"/>
      <c r="H32" s="321" t="s">
        <v>16</v>
      </c>
      <c r="I32" s="322">
        <f t="shared" si="7"/>
        <v>5</v>
      </c>
      <c r="J32" s="321" t="s">
        <v>13</v>
      </c>
      <c r="K32" s="322">
        <f t="shared" si="0"/>
        <v>15</v>
      </c>
      <c r="L32" s="321" t="s">
        <v>16</v>
      </c>
      <c r="M32" s="322">
        <f t="shared" si="1"/>
        <v>5</v>
      </c>
      <c r="N32" s="321" t="s">
        <v>16</v>
      </c>
      <c r="O32" s="322">
        <f t="shared" si="2"/>
        <v>5</v>
      </c>
      <c r="P32" s="321" t="s">
        <v>16</v>
      </c>
      <c r="Q32" s="322">
        <f t="shared" si="3"/>
        <v>5</v>
      </c>
      <c r="R32" s="321" t="s">
        <v>13</v>
      </c>
      <c r="S32" s="322">
        <f t="shared" si="4"/>
        <v>15</v>
      </c>
      <c r="T32" s="321" t="s">
        <v>7</v>
      </c>
      <c r="U32" s="322">
        <f>IF(OR($C32="",T32=""),"",LOOKUP($C32,$X$6:$X$8,$Z$6:$Z$8)*LOOKUP(T32,$X$11:$X$13,$Z$11:$Z$13))</f>
        <v>15</v>
      </c>
      <c r="V32" s="321" t="s">
        <v>13</v>
      </c>
      <c r="W32" s="323">
        <f t="shared" si="6"/>
        <v>15</v>
      </c>
      <c r="X32" s="304" t="s">
        <v>36</v>
      </c>
      <c r="Y32" s="1"/>
      <c r="Z32" s="1"/>
    </row>
    <row r="33" spans="2:26" ht="42" customHeight="1" thickBot="1">
      <c r="B33" s="16">
        <v>15</v>
      </c>
      <c r="C33" s="17" t="s">
        <v>7</v>
      </c>
      <c r="D33" s="532" t="s">
        <v>54</v>
      </c>
      <c r="E33" s="532"/>
      <c r="F33" s="318"/>
      <c r="G33" s="319"/>
      <c r="H33" s="309" t="s">
        <v>13</v>
      </c>
      <c r="I33" s="311">
        <f>IF(OR($C33="",H33=""),"",LOOKUP($C33,$X$6:$X$8,$Z$6:$Z$8)*LOOKUP(H33,$X$11:$X$13,$Z$11:$Z$13))</f>
        <v>9</v>
      </c>
      <c r="J33" s="310" t="s">
        <v>13</v>
      </c>
      <c r="K33" s="311">
        <f>IF(OR($C33="",J33=""),"",LOOKUP($C33,$X$6:$X$8,$Z$6:$Z$8)*LOOKUP(J33,$X$11:$X$13,$Z$11:$Z$13))</f>
        <v>9</v>
      </c>
      <c r="L33" s="310" t="s">
        <v>16</v>
      </c>
      <c r="M33" s="311">
        <f>IF(OR($C33="",L33=""),"",LOOKUP($C33,$X$6:$X$8,$Z$6:$Z$8)*LOOKUP(L33,$X$11:$X$13,$Z$11:$Z$13))</f>
        <v>3</v>
      </c>
      <c r="N33" s="310" t="s">
        <v>16</v>
      </c>
      <c r="O33" s="311">
        <f>IF(OR($C33="",N33=""),"",LOOKUP($C33,$X$6:$X$8,$Z$6:$Z$8)*LOOKUP(N33,$X$11:$X$13,$Z$11:$Z$13))</f>
        <v>3</v>
      </c>
      <c r="P33" s="310" t="s">
        <v>16</v>
      </c>
      <c r="Q33" s="311">
        <f>IF(OR($C33="",P33=""),"",LOOKUP($C33,$X$6:$X$8,$Z$6:$Z$8)*LOOKUP(P33,$X$11:$X$13,$Z$11:$Z$13))</f>
        <v>3</v>
      </c>
      <c r="R33" s="310" t="s">
        <v>13</v>
      </c>
      <c r="S33" s="311">
        <f>IF(OR($C33="",R33=""),"",LOOKUP($C33,$X$6:$X$8,$Z$6:$Z$8)*LOOKUP(R33,$X$11:$X$13,$Z$11:$Z$13))</f>
        <v>9</v>
      </c>
      <c r="T33" s="310" t="s">
        <v>7</v>
      </c>
      <c r="U33" s="311">
        <f>IF(OR($C33="",T33=""),"",LOOKUP($C33,$X$6:$X$8,$Z$6:$Z$8)*LOOKUP(T33,$X$11:$X$13,$Z$11:$Z$13))</f>
        <v>9</v>
      </c>
      <c r="V33" s="310" t="s">
        <v>7</v>
      </c>
      <c r="W33" s="312">
        <f>IF(OR($C33="",V33=""),"",LOOKUP($C33,$X$6:$X$8,$Z$6:$Z$8)*LOOKUP(V33,$X$11:$X$13,$Z$11:$Z$13))</f>
        <v>9</v>
      </c>
      <c r="X33" s="305" t="s">
        <v>36</v>
      </c>
      <c r="Y33" s="1"/>
      <c r="Z33" s="1"/>
    </row>
    <row r="34" spans="2:26" ht="45" customHeight="1" thickBot="1">
      <c r="B34" s="16">
        <v>16</v>
      </c>
      <c r="C34" s="17" t="s">
        <v>7</v>
      </c>
      <c r="D34" s="526" t="s">
        <v>55</v>
      </c>
      <c r="E34" s="526"/>
      <c r="F34" s="318"/>
      <c r="G34" s="319"/>
      <c r="H34" s="313" t="s">
        <v>7</v>
      </c>
      <c r="I34" s="311">
        <f t="shared" ref="I34:I37" si="15">IF(OR($C34="",H34=""),"",LOOKUP($C34,$X$6:$X$8,$Z$6:$Z$8)*LOOKUP(H34,$X$11:$X$13,$Z$11:$Z$13))</f>
        <v>9</v>
      </c>
      <c r="J34" s="314" t="s">
        <v>13</v>
      </c>
      <c r="K34" s="311">
        <f t="shared" ref="K34:K37" si="16">IF(OR($C34="",J34=""),"",LOOKUP($C34,$X$6:$X$8,$Z$6:$Z$8)*LOOKUP(J34,$X$11:$X$13,$Z$11:$Z$13))</f>
        <v>9</v>
      </c>
      <c r="L34" s="314" t="s">
        <v>16</v>
      </c>
      <c r="M34" s="311">
        <f t="shared" ref="M34:M36" si="17">IF(OR($C34="",L34=""),"",LOOKUP($C34,$X$6:$X$8,$Z$6:$Z$8)*LOOKUP(L34,$X$11:$X$13,$Z$11:$Z$13))</f>
        <v>3</v>
      </c>
      <c r="N34" s="314" t="s">
        <v>16</v>
      </c>
      <c r="O34" s="311">
        <f t="shared" ref="O34:O37" si="18">IF(OR($C34="",N34=""),"",LOOKUP($C34,$X$6:$X$8,$Z$6:$Z$8)*LOOKUP(N34,$X$11:$X$13,$Z$11:$Z$13))</f>
        <v>3</v>
      </c>
      <c r="P34" s="314" t="s">
        <v>16</v>
      </c>
      <c r="Q34" s="311">
        <f t="shared" ref="Q34:Q37" si="19">IF(OR($C34="",P34=""),"",LOOKUP($C34,$X$6:$X$8,$Z$6:$Z$8)*LOOKUP(P34,$X$11:$X$13,$Z$11:$Z$13))</f>
        <v>3</v>
      </c>
      <c r="R34" s="314" t="s">
        <v>16</v>
      </c>
      <c r="S34" s="311">
        <f t="shared" ref="S34:S37" si="20">IF(OR($C34="",R34=""),"",LOOKUP($C34,$X$6:$X$8,$Z$6:$Z$8)*LOOKUP(R34,$X$11:$X$13,$Z$11:$Z$13))</f>
        <v>3</v>
      </c>
      <c r="T34" s="314" t="s">
        <v>16</v>
      </c>
      <c r="U34" s="311">
        <f t="shared" ref="U34:U37" si="21">IF(OR($C34="",T34=""),"",LOOKUP($C34,$X$6:$X$8,$Z$6:$Z$8)*LOOKUP(T34,$X$11:$X$13,$Z$11:$Z$13))</f>
        <v>3</v>
      </c>
      <c r="V34" s="314" t="s">
        <v>16</v>
      </c>
      <c r="W34" s="312">
        <f t="shared" ref="W34:W37" si="22">IF(OR($C34="",V34=""),"",LOOKUP($C34,$X$6:$X$8,$Z$6:$Z$8)*LOOKUP(V34,$X$11:$X$13,$Z$11:$Z$13))</f>
        <v>3</v>
      </c>
      <c r="X34" s="306" t="s">
        <v>36</v>
      </c>
      <c r="Y34" s="1"/>
      <c r="Z34" s="1"/>
    </row>
    <row r="35" spans="2:26" ht="60" customHeight="1" thickBot="1">
      <c r="B35" s="16">
        <v>17</v>
      </c>
      <c r="C35" s="17" t="s">
        <v>7</v>
      </c>
      <c r="D35" s="526" t="s">
        <v>56</v>
      </c>
      <c r="E35" s="526"/>
      <c r="F35" s="318"/>
      <c r="G35" s="319"/>
      <c r="H35" s="313" t="s">
        <v>7</v>
      </c>
      <c r="I35" s="311">
        <f t="shared" si="15"/>
        <v>9</v>
      </c>
      <c r="J35" s="314" t="s">
        <v>16</v>
      </c>
      <c r="K35" s="311">
        <f t="shared" si="16"/>
        <v>3</v>
      </c>
      <c r="L35" s="314" t="s">
        <v>16</v>
      </c>
      <c r="M35" s="311">
        <f t="shared" si="17"/>
        <v>3</v>
      </c>
      <c r="N35" s="314" t="s">
        <v>16</v>
      </c>
      <c r="O35" s="311">
        <f t="shared" si="18"/>
        <v>3</v>
      </c>
      <c r="P35" s="314" t="s">
        <v>16</v>
      </c>
      <c r="Q35" s="311">
        <f t="shared" si="19"/>
        <v>3</v>
      </c>
      <c r="R35" s="314" t="s">
        <v>7</v>
      </c>
      <c r="S35" s="311">
        <f t="shared" si="20"/>
        <v>9</v>
      </c>
      <c r="T35" s="314" t="s">
        <v>13</v>
      </c>
      <c r="U35" s="311">
        <f t="shared" si="21"/>
        <v>9</v>
      </c>
      <c r="V35" s="314" t="s">
        <v>13</v>
      </c>
      <c r="W35" s="312">
        <f t="shared" si="22"/>
        <v>9</v>
      </c>
      <c r="X35" s="306" t="s">
        <v>36</v>
      </c>
      <c r="Y35" s="1"/>
      <c r="Z35" s="1"/>
    </row>
    <row r="36" spans="2:26" ht="29.45" customHeight="1" thickBot="1">
      <c r="B36" s="16">
        <v>19</v>
      </c>
      <c r="C36" s="17" t="s">
        <v>7</v>
      </c>
      <c r="D36" s="526" t="s">
        <v>57</v>
      </c>
      <c r="E36" s="527"/>
      <c r="F36" s="318"/>
      <c r="G36" s="319"/>
      <c r="H36" s="313" t="s">
        <v>16</v>
      </c>
      <c r="I36" s="311">
        <f t="shared" si="15"/>
        <v>3</v>
      </c>
      <c r="J36" s="314" t="s">
        <v>16</v>
      </c>
      <c r="K36" s="311">
        <f t="shared" si="16"/>
        <v>3</v>
      </c>
      <c r="L36" s="314" t="s">
        <v>16</v>
      </c>
      <c r="M36" s="311">
        <f t="shared" si="17"/>
        <v>3</v>
      </c>
      <c r="N36" s="314" t="s">
        <v>16</v>
      </c>
      <c r="O36" s="311">
        <f t="shared" si="18"/>
        <v>3</v>
      </c>
      <c r="P36" s="314" t="s">
        <v>16</v>
      </c>
      <c r="Q36" s="311">
        <f t="shared" si="19"/>
        <v>3</v>
      </c>
      <c r="R36" s="314" t="s">
        <v>16</v>
      </c>
      <c r="S36" s="311">
        <f t="shared" si="20"/>
        <v>3</v>
      </c>
      <c r="T36" s="314" t="s">
        <v>13</v>
      </c>
      <c r="U36" s="311">
        <f t="shared" si="21"/>
        <v>9</v>
      </c>
      <c r="V36" s="314" t="s">
        <v>16</v>
      </c>
      <c r="W36" s="312">
        <f t="shared" si="22"/>
        <v>3</v>
      </c>
      <c r="X36" s="306" t="s">
        <v>36</v>
      </c>
      <c r="Y36" s="1"/>
      <c r="Z36" s="1"/>
    </row>
    <row r="37" spans="2:26" ht="28.15" customHeight="1" thickBot="1">
      <c r="B37" s="16">
        <v>20</v>
      </c>
      <c r="C37" s="17" t="s">
        <v>7</v>
      </c>
      <c r="D37" s="526" t="s">
        <v>58</v>
      </c>
      <c r="E37" s="527"/>
      <c r="F37" s="318"/>
      <c r="G37" s="319"/>
      <c r="H37" s="313" t="s">
        <v>16</v>
      </c>
      <c r="I37" s="311">
        <f t="shared" si="15"/>
        <v>3</v>
      </c>
      <c r="J37" s="314" t="s">
        <v>16</v>
      </c>
      <c r="K37" s="311">
        <f t="shared" si="16"/>
        <v>3</v>
      </c>
      <c r="L37" s="314" t="s">
        <v>16</v>
      </c>
      <c r="M37" s="311">
        <f>IF(OR($C37="",L37=""),"",LOOKUP($C37,$X$6:$X$8,$Z$6:$Z$8)*LOOKUP(L37,$X$11:$X$13,$Z$11:$Z$13))</f>
        <v>3</v>
      </c>
      <c r="N37" s="314" t="s">
        <v>16</v>
      </c>
      <c r="O37" s="311">
        <f t="shared" si="18"/>
        <v>3</v>
      </c>
      <c r="P37" s="314" t="s">
        <v>16</v>
      </c>
      <c r="Q37" s="311">
        <f t="shared" si="19"/>
        <v>3</v>
      </c>
      <c r="R37" s="314" t="s">
        <v>16</v>
      </c>
      <c r="S37" s="311">
        <f t="shared" si="20"/>
        <v>3</v>
      </c>
      <c r="T37" s="314" t="s">
        <v>16</v>
      </c>
      <c r="U37" s="311">
        <f t="shared" si="21"/>
        <v>3</v>
      </c>
      <c r="V37" s="314" t="s">
        <v>16</v>
      </c>
      <c r="W37" s="312">
        <f t="shared" si="22"/>
        <v>3</v>
      </c>
      <c r="X37" s="307" t="s">
        <v>36</v>
      </c>
      <c r="Y37" s="1"/>
      <c r="Z37" s="1"/>
    </row>
    <row r="38" spans="2:26" ht="14.25" customHeight="1" thickTop="1" thickBot="1">
      <c r="B38" s="1"/>
      <c r="C38" s="1"/>
      <c r="D38" s="551" t="s">
        <v>59</v>
      </c>
      <c r="E38" s="552"/>
      <c r="F38" s="21"/>
      <c r="G38" s="22"/>
      <c r="H38" s="545">
        <f>IF(ISBLANK(H17),"",SUM(I19:I28))</f>
        <v>116</v>
      </c>
      <c r="I38" s="546"/>
      <c r="J38" s="545">
        <f>IF(ISBLANK(J17),"",SUM(K19:K28))</f>
        <v>116</v>
      </c>
      <c r="K38" s="546"/>
      <c r="L38" s="545">
        <f>IF(ISBLANK(L17),"",SUM(M19:M28))</f>
        <v>116</v>
      </c>
      <c r="M38" s="546"/>
      <c r="N38" s="545">
        <f>IF(ISBLANK(N17),"",SUM(O19:O28))</f>
        <v>116</v>
      </c>
      <c r="O38" s="546"/>
      <c r="P38" s="545">
        <f>IF(ISBLANK(P17),"",SUM(Q19:Q28))</f>
        <v>68</v>
      </c>
      <c r="Q38" s="546"/>
      <c r="R38" s="545">
        <f>IF(ISBLANK(R17),"",SUM(S19:S28))</f>
        <v>110</v>
      </c>
      <c r="S38" s="546"/>
      <c r="T38" s="545">
        <f>IF(ISBLANK(T17),"",SUM(U19:U28))</f>
        <v>126</v>
      </c>
      <c r="U38" s="546"/>
      <c r="V38" s="545">
        <f>IF(ISBLANK(V17),"",SUM(W19:W28))</f>
        <v>104</v>
      </c>
      <c r="W38" s="546"/>
      <c r="X38" s="1"/>
      <c r="Y38" s="1"/>
      <c r="Z38" s="1"/>
    </row>
    <row r="39" spans="2:26" ht="56.85" customHeight="1" thickBot="1">
      <c r="B39" s="1"/>
      <c r="C39" s="1"/>
      <c r="D39" s="557" t="s">
        <v>60</v>
      </c>
      <c r="E39" s="558"/>
      <c r="F39" s="23"/>
      <c r="G39" s="24"/>
      <c r="H39" s="555" t="s">
        <v>61</v>
      </c>
      <c r="I39" s="556"/>
      <c r="J39" s="559" t="s">
        <v>62</v>
      </c>
      <c r="K39" s="560"/>
      <c r="L39" s="555" t="s">
        <v>63</v>
      </c>
      <c r="M39" s="556"/>
      <c r="N39" s="555">
        <v>2048</v>
      </c>
      <c r="O39" s="556"/>
      <c r="P39" s="555" t="s">
        <v>64</v>
      </c>
      <c r="Q39" s="556"/>
      <c r="R39" s="555" t="s">
        <v>65</v>
      </c>
      <c r="S39" s="556"/>
      <c r="T39" s="555" t="s">
        <v>66</v>
      </c>
      <c r="U39" s="556"/>
      <c r="V39" s="555" t="s">
        <v>67</v>
      </c>
      <c r="W39" s="556"/>
      <c r="X39" s="1"/>
      <c r="Y39" s="1"/>
      <c r="Z39" s="1"/>
    </row>
    <row r="40" spans="2:26">
      <c r="B40" s="1"/>
      <c r="C40" s="1"/>
      <c r="D40" s="541" t="s">
        <v>68</v>
      </c>
      <c r="E40" s="539"/>
      <c r="F40" s="23"/>
      <c r="G40" s="24"/>
      <c r="H40" s="553">
        <v>5</v>
      </c>
      <c r="I40" s="554"/>
      <c r="J40" s="553">
        <v>7</v>
      </c>
      <c r="K40" s="554"/>
      <c r="L40" s="553">
        <v>7</v>
      </c>
      <c r="M40" s="554"/>
      <c r="N40" s="553">
        <v>4</v>
      </c>
      <c r="O40" s="554"/>
      <c r="P40" s="553">
        <v>5</v>
      </c>
      <c r="Q40" s="554"/>
      <c r="R40" s="553">
        <v>3</v>
      </c>
      <c r="S40" s="554"/>
      <c r="T40" s="553">
        <v>6</v>
      </c>
      <c r="U40" s="554"/>
      <c r="V40" s="553">
        <v>7</v>
      </c>
      <c r="W40" s="554"/>
      <c r="X40" s="1"/>
      <c r="Y40" s="1"/>
      <c r="Z40" s="1"/>
    </row>
    <row r="41" spans="2:26" ht="13.5" thickBot="1">
      <c r="B41" s="1"/>
      <c r="C41" s="1"/>
      <c r="D41" s="541" t="s">
        <v>69</v>
      </c>
      <c r="E41" s="539"/>
      <c r="F41" s="23"/>
      <c r="G41" s="24"/>
      <c r="H41" s="541">
        <f>IF(ISNUMBER(H38),H38*H40,"")</f>
        <v>580</v>
      </c>
      <c r="I41" s="561"/>
      <c r="J41" s="541">
        <f>IF(ISNUMBER(J38),J38*J40,"")</f>
        <v>812</v>
      </c>
      <c r="K41" s="561"/>
      <c r="L41" s="541">
        <f>IF(ISNUMBER(L38),L38*L40,"")</f>
        <v>812</v>
      </c>
      <c r="M41" s="561"/>
      <c r="N41" s="541">
        <f>IF(ISNUMBER(N38),N38*N40,"")</f>
        <v>464</v>
      </c>
      <c r="O41" s="561"/>
      <c r="P41" s="541">
        <f>IF(ISNUMBER(P38),P38*P40,"")</f>
        <v>340</v>
      </c>
      <c r="Q41" s="561"/>
      <c r="R41" s="541">
        <f>IF(ISNUMBER(R38),R38*R40,"")</f>
        <v>330</v>
      </c>
      <c r="S41" s="561"/>
      <c r="T41" s="541">
        <f>IF(ISNUMBER(T38),T38*T40,"")</f>
        <v>756</v>
      </c>
      <c r="U41" s="561"/>
      <c r="V41" s="541">
        <f>IF(ISNUMBER(V38),V38*V40,"")</f>
        <v>728</v>
      </c>
      <c r="W41" s="561"/>
      <c r="X41" s="1"/>
      <c r="Y41" s="1"/>
      <c r="Z41" s="1"/>
    </row>
    <row r="42" spans="2:26" ht="13.5" thickBot="1">
      <c r="B42" s="1"/>
      <c r="C42" s="1"/>
      <c r="D42" s="562" t="s">
        <v>70</v>
      </c>
      <c r="E42" s="563"/>
      <c r="F42" s="25"/>
      <c r="G42" s="26"/>
      <c r="H42" s="562">
        <f>IF(H41="","",RANK(H41,$H$41:$W41))</f>
        <v>5</v>
      </c>
      <c r="I42" s="564"/>
      <c r="J42" s="562">
        <f>IF(J41="","",RANK(J41,$H$41:$W41))</f>
        <v>1</v>
      </c>
      <c r="K42" s="564"/>
      <c r="L42" s="562">
        <f>IF(L41="","",RANK(L41,$H$41:$W41))</f>
        <v>1</v>
      </c>
      <c r="M42" s="564"/>
      <c r="N42" s="562">
        <f>IF(N41="","",RANK(N41,$H$41:$W41))</f>
        <v>6</v>
      </c>
      <c r="O42" s="564"/>
      <c r="P42" s="562">
        <f>IF(P41="","",RANK(P41,$H$41:$W41))</f>
        <v>7</v>
      </c>
      <c r="Q42" s="564"/>
      <c r="R42" s="562">
        <f>IF(R41="","",RANK(R41,$H$41:$W41))</f>
        <v>8</v>
      </c>
      <c r="S42" s="564"/>
      <c r="T42" s="562">
        <f>IF(T41="","",RANK(T41,$H$41:$W41))</f>
        <v>3</v>
      </c>
      <c r="U42" s="564"/>
      <c r="V42" s="562">
        <f>IF(V41="","",RANK(V41,$H$41:$W41))</f>
        <v>4</v>
      </c>
      <c r="W42" s="564"/>
      <c r="X42" s="1"/>
      <c r="Y42" s="1"/>
      <c r="Z42" s="1"/>
    </row>
    <row r="43" spans="2:26" ht="13.5" thickTop="1"/>
  </sheetData>
  <mergeCells count="93">
    <mergeCell ref="P41:Q41"/>
    <mergeCell ref="R41:S41"/>
    <mergeCell ref="T41:U41"/>
    <mergeCell ref="V41:W41"/>
    <mergeCell ref="D42:E42"/>
    <mergeCell ref="H42:I42"/>
    <mergeCell ref="J42:K42"/>
    <mergeCell ref="L42:M42"/>
    <mergeCell ref="N42:O42"/>
    <mergeCell ref="P42:Q42"/>
    <mergeCell ref="R42:S42"/>
    <mergeCell ref="T42:U42"/>
    <mergeCell ref="V42:W42"/>
    <mergeCell ref="D41:E41"/>
    <mergeCell ref="H41:I41"/>
    <mergeCell ref="J41:K41"/>
    <mergeCell ref="L41:M41"/>
    <mergeCell ref="N41:O41"/>
    <mergeCell ref="D40:E40"/>
    <mergeCell ref="H40:I40"/>
    <mergeCell ref="J40:K40"/>
    <mergeCell ref="L40:M40"/>
    <mergeCell ref="N40:O40"/>
    <mergeCell ref="D39:E39"/>
    <mergeCell ref="H39:I39"/>
    <mergeCell ref="J39:K39"/>
    <mergeCell ref="L39:M39"/>
    <mergeCell ref="N39:O39"/>
    <mergeCell ref="P40:Q40"/>
    <mergeCell ref="R40:S40"/>
    <mergeCell ref="T40:U40"/>
    <mergeCell ref="V40:W40"/>
    <mergeCell ref="P39:Q39"/>
    <mergeCell ref="R39:S39"/>
    <mergeCell ref="T39:U39"/>
    <mergeCell ref="V39:W39"/>
    <mergeCell ref="N38:O38"/>
    <mergeCell ref="P38:Q38"/>
    <mergeCell ref="R38:S38"/>
    <mergeCell ref="T38:U38"/>
    <mergeCell ref="V38:W38"/>
    <mergeCell ref="L38:M38"/>
    <mergeCell ref="D19:E19"/>
    <mergeCell ref="F19:F28"/>
    <mergeCell ref="G19:G28"/>
    <mergeCell ref="D20:E20"/>
    <mergeCell ref="D21:E21"/>
    <mergeCell ref="D22:E22"/>
    <mergeCell ref="D23:E23"/>
    <mergeCell ref="D24:E24"/>
    <mergeCell ref="D25:E25"/>
    <mergeCell ref="D26:E26"/>
    <mergeCell ref="D27:E27"/>
    <mergeCell ref="D28:E28"/>
    <mergeCell ref="D38:E38"/>
    <mergeCell ref="H38:I38"/>
    <mergeCell ref="J38:K38"/>
    <mergeCell ref="C11:E11"/>
    <mergeCell ref="J16:K16"/>
    <mergeCell ref="V16:W16"/>
    <mergeCell ref="Z17:Z18"/>
    <mergeCell ref="H17:I18"/>
    <mergeCell ref="J17:K18"/>
    <mergeCell ref="L17:M18"/>
    <mergeCell ref="N17:O18"/>
    <mergeCell ref="P17:Q18"/>
    <mergeCell ref="R17:S18"/>
    <mergeCell ref="T17:U18"/>
    <mergeCell ref="L16:M16"/>
    <mergeCell ref="N16:O16"/>
    <mergeCell ref="P16:Q16"/>
    <mergeCell ref="R16:S16"/>
    <mergeCell ref="T16:U16"/>
    <mergeCell ref="F16:G16"/>
    <mergeCell ref="H16:I16"/>
    <mergeCell ref="Y17:Y18"/>
    <mergeCell ref="X4:Z4"/>
    <mergeCell ref="X5:Z5"/>
    <mergeCell ref="X10:Z10"/>
    <mergeCell ref="V17:W18"/>
    <mergeCell ref="X17:X18"/>
    <mergeCell ref="D35:E35"/>
    <mergeCell ref="D36:E36"/>
    <mergeCell ref="D37:E37"/>
    <mergeCell ref="B16:B18"/>
    <mergeCell ref="C16:C18"/>
    <mergeCell ref="D16:E16"/>
    <mergeCell ref="D29:E29"/>
    <mergeCell ref="D30:E30"/>
    <mergeCell ref="D32:E32"/>
    <mergeCell ref="D31:E31"/>
    <mergeCell ref="D33:E33"/>
    <mergeCell ref="D34:E34"/>
  </mergeCells>
  <dataValidations count="2">
    <dataValidation type="list" allowBlank="1" showInputMessage="1" showErrorMessage="1" sqref="N19:N32 J19:J32 P19:P32 R19:R32 T19:T32 V19:V32 L19:L32 H19:H32" xr:uid="{00000000-0002-0000-0000-000000000000}">
      <formula1>$X$11:$X$14</formula1>
    </dataValidation>
    <dataValidation type="list" allowBlank="1" showInputMessage="1" showErrorMessage="1" sqref="C19:C37" xr:uid="{00000000-0002-0000-0000-000001000000}">
      <formula1>$X$6:$X$9</formula1>
    </dataValidation>
  </dataValidations>
  <pageMargins left="0.7" right="0.7" top="0.75" bottom="0.75" header="0.3" footer="0.3"/>
  <pageSetup scale="53"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workbookViewId="0">
      <pane ySplit="1" topLeftCell="A84" activePane="bottomLeft" state="frozen"/>
      <selection pane="bottomLeft" activeCell="A84" sqref="A84"/>
    </sheetView>
  </sheetViews>
  <sheetFormatPr defaultColWidth="13.42578125" defaultRowHeight="15" customHeight="1"/>
  <cols>
    <col min="1" max="1" width="10.140625" style="28" customWidth="1"/>
    <col min="2" max="2" width="97.140625" style="485" customWidth="1"/>
    <col min="3" max="3" width="13.85546875" style="28" customWidth="1"/>
    <col min="4" max="4" width="54.42578125" style="485" customWidth="1"/>
    <col min="5" max="5" width="26" style="28" customWidth="1"/>
    <col min="6" max="6" width="39.85546875" style="485" customWidth="1"/>
    <col min="7" max="7" width="39" style="485" customWidth="1"/>
    <col min="8" max="26" width="36.28515625" style="28" customWidth="1"/>
    <col min="27" max="16384" width="13.42578125" style="28"/>
  </cols>
  <sheetData>
    <row r="1" spans="1:26" ht="14.25" customHeight="1">
      <c r="B1" s="421" t="s">
        <v>71</v>
      </c>
      <c r="C1"/>
      <c r="D1" s="484"/>
      <c r="E1"/>
      <c r="F1" s="484"/>
      <c r="G1" s="484"/>
      <c r="H1"/>
      <c r="I1" s="27"/>
      <c r="J1" s="27"/>
      <c r="K1" s="27"/>
      <c r="L1" s="27"/>
      <c r="M1" s="27"/>
      <c r="N1" s="27"/>
      <c r="O1" s="27"/>
      <c r="P1" s="27"/>
      <c r="Q1" s="27"/>
      <c r="R1" s="27"/>
      <c r="S1" s="27"/>
      <c r="T1" s="27"/>
      <c r="U1" s="27"/>
      <c r="V1" s="27"/>
      <c r="W1" s="27"/>
      <c r="X1" s="27"/>
      <c r="Y1" s="27"/>
      <c r="Z1" s="27"/>
    </row>
    <row r="2" spans="1:26" ht="14.25" customHeight="1">
      <c r="A2" s="422" t="s">
        <v>72</v>
      </c>
      <c r="B2" s="470" t="s">
        <v>73</v>
      </c>
      <c r="C2" s="423" t="s">
        <v>74</v>
      </c>
      <c r="D2" s="470" t="s">
        <v>75</v>
      </c>
      <c r="E2" s="423" t="s">
        <v>76</v>
      </c>
      <c r="F2" s="470" t="s">
        <v>77</v>
      </c>
      <c r="G2" s="470" t="s">
        <v>78</v>
      </c>
      <c r="H2" s="424" t="s">
        <v>79</v>
      </c>
    </row>
    <row r="3" spans="1:26" ht="15.6">
      <c r="A3" s="425" t="s">
        <v>80</v>
      </c>
      <c r="B3" s="471" t="s">
        <v>81</v>
      </c>
      <c r="C3" s="427" t="s">
        <v>82</v>
      </c>
      <c r="D3" s="486" t="s">
        <v>82</v>
      </c>
      <c r="E3" s="427" t="s">
        <v>83</v>
      </c>
      <c r="F3" s="486" t="s">
        <v>82</v>
      </c>
      <c r="G3" s="486" t="s">
        <v>82</v>
      </c>
      <c r="H3" s="427" t="s">
        <v>82</v>
      </c>
    </row>
    <row r="4" spans="1:26" ht="14.1">
      <c r="A4" s="428" t="s">
        <v>84</v>
      </c>
      <c r="B4" s="472" t="s">
        <v>85</v>
      </c>
      <c r="C4" s="429" t="s">
        <v>86</v>
      </c>
      <c r="D4" s="472" t="s">
        <v>87</v>
      </c>
      <c r="E4" s="430" t="s">
        <v>88</v>
      </c>
      <c r="F4" s="491" t="s">
        <v>89</v>
      </c>
      <c r="G4" s="472" t="s">
        <v>90</v>
      </c>
      <c r="H4" s="430" t="s">
        <v>88</v>
      </c>
    </row>
    <row r="5" spans="1:26" ht="14.1">
      <c r="A5" s="431" t="s">
        <v>91</v>
      </c>
      <c r="B5" s="473" t="s">
        <v>92</v>
      </c>
      <c r="C5" s="432" t="s">
        <v>86</v>
      </c>
      <c r="D5" s="487" t="s">
        <v>87</v>
      </c>
      <c r="E5" s="434" t="s">
        <v>88</v>
      </c>
      <c r="F5" s="473" t="s">
        <v>89</v>
      </c>
      <c r="G5" s="473" t="s">
        <v>93</v>
      </c>
      <c r="H5" s="434" t="s">
        <v>88</v>
      </c>
    </row>
    <row r="6" spans="1:26" ht="14.1">
      <c r="A6" s="428" t="s">
        <v>94</v>
      </c>
      <c r="B6" s="472" t="s">
        <v>95</v>
      </c>
      <c r="C6" s="429" t="s">
        <v>96</v>
      </c>
      <c r="D6" s="472" t="s">
        <v>97</v>
      </c>
      <c r="E6" s="430" t="s">
        <v>88</v>
      </c>
      <c r="F6" s="491" t="s">
        <v>89</v>
      </c>
      <c r="G6" s="472" t="s">
        <v>98</v>
      </c>
      <c r="H6" s="430" t="s">
        <v>88</v>
      </c>
    </row>
    <row r="7" spans="1:26" ht="42">
      <c r="A7" s="431" t="s">
        <v>99</v>
      </c>
      <c r="B7" s="473" t="s">
        <v>100</v>
      </c>
      <c r="C7" s="432" t="s">
        <v>96</v>
      </c>
      <c r="D7" s="473" t="s">
        <v>101</v>
      </c>
      <c r="E7" s="434" t="s">
        <v>88</v>
      </c>
      <c r="F7" s="473" t="s">
        <v>102</v>
      </c>
      <c r="G7" s="473" t="s">
        <v>103</v>
      </c>
      <c r="H7" s="434" t="s">
        <v>88</v>
      </c>
    </row>
    <row r="8" spans="1:26" ht="42">
      <c r="A8" s="431" t="s">
        <v>104</v>
      </c>
      <c r="B8" s="473" t="s">
        <v>105</v>
      </c>
      <c r="C8" s="432" t="s">
        <v>96</v>
      </c>
      <c r="D8" s="473" t="s">
        <v>106</v>
      </c>
      <c r="E8" s="434" t="s">
        <v>88</v>
      </c>
      <c r="F8" s="473" t="s">
        <v>107</v>
      </c>
      <c r="G8" s="473" t="s">
        <v>108</v>
      </c>
      <c r="H8" s="434" t="s">
        <v>88</v>
      </c>
    </row>
    <row r="9" spans="1:26" ht="42">
      <c r="A9" s="431" t="s">
        <v>109</v>
      </c>
      <c r="B9" s="473" t="s">
        <v>110</v>
      </c>
      <c r="C9" s="432" t="s">
        <v>86</v>
      </c>
      <c r="D9" s="473" t="s">
        <v>111</v>
      </c>
      <c r="E9" s="434" t="s">
        <v>88</v>
      </c>
      <c r="F9" s="473" t="s">
        <v>107</v>
      </c>
      <c r="G9" s="473" t="s">
        <v>112</v>
      </c>
      <c r="H9" s="434" t="s">
        <v>88</v>
      </c>
    </row>
    <row r="10" spans="1:26" ht="42">
      <c r="A10" s="517" t="s">
        <v>113</v>
      </c>
      <c r="B10" s="474" t="s">
        <v>114</v>
      </c>
      <c r="C10" s="518" t="s">
        <v>86</v>
      </c>
      <c r="D10" s="481" t="s">
        <v>115</v>
      </c>
      <c r="E10" s="519" t="s">
        <v>88</v>
      </c>
      <c r="F10" s="473" t="s">
        <v>107</v>
      </c>
      <c r="G10" s="481" t="s">
        <v>116</v>
      </c>
      <c r="H10" s="519" t="s">
        <v>88</v>
      </c>
    </row>
    <row r="11" spans="1:26" ht="27.95">
      <c r="A11" s="517" t="s">
        <v>117</v>
      </c>
      <c r="B11" s="475" t="s">
        <v>118</v>
      </c>
      <c r="C11" s="518" t="s">
        <v>86</v>
      </c>
      <c r="D11" s="520" t="s">
        <v>119</v>
      </c>
      <c r="E11" s="519" t="s">
        <v>88</v>
      </c>
      <c r="F11" s="473" t="s">
        <v>107</v>
      </c>
      <c r="G11" s="520" t="s">
        <v>120</v>
      </c>
      <c r="H11" s="519" t="s">
        <v>88</v>
      </c>
    </row>
    <row r="12" spans="1:26" ht="42">
      <c r="A12" s="431" t="s">
        <v>121</v>
      </c>
      <c r="B12" s="473" t="s">
        <v>122</v>
      </c>
      <c r="C12" s="436" t="s">
        <v>123</v>
      </c>
      <c r="D12" s="488" t="s">
        <v>124</v>
      </c>
      <c r="E12" s="437" t="s">
        <v>88</v>
      </c>
      <c r="F12" s="488" t="s">
        <v>125</v>
      </c>
      <c r="G12" s="488" t="s">
        <v>116</v>
      </c>
      <c r="H12" s="437" t="s">
        <v>88</v>
      </c>
    </row>
    <row r="13" spans="1:26" ht="42">
      <c r="A13" s="431" t="s">
        <v>126</v>
      </c>
      <c r="B13" s="473" t="s">
        <v>127</v>
      </c>
      <c r="C13" s="436" t="s">
        <v>123</v>
      </c>
      <c r="D13" s="488" t="s">
        <v>124</v>
      </c>
      <c r="E13" s="437" t="s">
        <v>88</v>
      </c>
      <c r="F13" s="488" t="s">
        <v>125</v>
      </c>
      <c r="G13" s="488" t="s">
        <v>116</v>
      </c>
      <c r="H13" s="437" t="s">
        <v>88</v>
      </c>
    </row>
    <row r="14" spans="1:26" ht="27.95">
      <c r="A14" s="431" t="s">
        <v>128</v>
      </c>
      <c r="B14" s="473" t="s">
        <v>129</v>
      </c>
      <c r="C14" s="436" t="s">
        <v>96</v>
      </c>
      <c r="D14" s="488" t="s">
        <v>130</v>
      </c>
      <c r="E14" s="437" t="s">
        <v>88</v>
      </c>
      <c r="F14" s="488" t="s">
        <v>131</v>
      </c>
      <c r="G14" s="488" t="s">
        <v>132</v>
      </c>
      <c r="H14" s="437" t="s">
        <v>88</v>
      </c>
    </row>
    <row r="15" spans="1:26" ht="14.25" customHeight="1">
      <c r="A15" s="431" t="s">
        <v>133</v>
      </c>
      <c r="B15" s="473" t="s">
        <v>134</v>
      </c>
      <c r="C15" s="436" t="s">
        <v>96</v>
      </c>
      <c r="D15" s="488" t="s">
        <v>130</v>
      </c>
      <c r="E15" s="437" t="s">
        <v>88</v>
      </c>
      <c r="F15" s="488" t="s">
        <v>131</v>
      </c>
      <c r="G15" s="488" t="s">
        <v>132</v>
      </c>
      <c r="H15" s="437" t="s">
        <v>88</v>
      </c>
    </row>
    <row r="16" spans="1:26" ht="27.95">
      <c r="A16" s="431" t="s">
        <v>135</v>
      </c>
      <c r="B16" s="473" t="s">
        <v>136</v>
      </c>
      <c r="C16" s="436" t="s">
        <v>96</v>
      </c>
      <c r="D16" s="488" t="s">
        <v>130</v>
      </c>
      <c r="E16" s="437" t="s">
        <v>88</v>
      </c>
      <c r="F16" s="488" t="s">
        <v>137</v>
      </c>
      <c r="G16" s="488" t="s">
        <v>138</v>
      </c>
      <c r="H16" s="437" t="s">
        <v>88</v>
      </c>
    </row>
    <row r="17" spans="1:8" ht="27.95">
      <c r="A17" s="431" t="s">
        <v>139</v>
      </c>
      <c r="B17" s="473" t="s">
        <v>140</v>
      </c>
      <c r="C17" s="436" t="s">
        <v>86</v>
      </c>
      <c r="D17" s="488" t="s">
        <v>141</v>
      </c>
      <c r="E17" s="437" t="s">
        <v>88</v>
      </c>
      <c r="F17" s="488" t="s">
        <v>137</v>
      </c>
      <c r="G17" s="488" t="s">
        <v>138</v>
      </c>
      <c r="H17" s="437" t="s">
        <v>88</v>
      </c>
    </row>
    <row r="18" spans="1:8" ht="27.95">
      <c r="A18" s="431" t="s">
        <v>142</v>
      </c>
      <c r="B18" s="473" t="s">
        <v>143</v>
      </c>
      <c r="C18" s="436" t="s">
        <v>123</v>
      </c>
      <c r="D18" s="488" t="s">
        <v>144</v>
      </c>
      <c r="E18" s="437" t="s">
        <v>88</v>
      </c>
      <c r="F18" s="488" t="s">
        <v>145</v>
      </c>
      <c r="G18" s="488" t="s">
        <v>116</v>
      </c>
      <c r="H18" s="437" t="s">
        <v>88</v>
      </c>
    </row>
    <row r="19" spans="1:8" ht="14.25" customHeight="1">
      <c r="A19" s="431" t="s">
        <v>146</v>
      </c>
      <c r="B19" s="473" t="s">
        <v>147</v>
      </c>
      <c r="C19" s="436" t="s">
        <v>123</v>
      </c>
      <c r="D19" s="488" t="s">
        <v>148</v>
      </c>
      <c r="E19" s="437" t="s">
        <v>88</v>
      </c>
      <c r="F19" s="488" t="s">
        <v>149</v>
      </c>
      <c r="G19" s="488" t="s">
        <v>150</v>
      </c>
      <c r="H19" s="437" t="s">
        <v>88</v>
      </c>
    </row>
    <row r="20" spans="1:8" ht="42">
      <c r="A20" s="431" t="s">
        <v>151</v>
      </c>
      <c r="B20" s="473" t="s">
        <v>152</v>
      </c>
      <c r="C20" s="436" t="s">
        <v>123</v>
      </c>
      <c r="D20" s="488" t="s">
        <v>153</v>
      </c>
      <c r="E20" s="437" t="s">
        <v>88</v>
      </c>
      <c r="F20" s="488" t="s">
        <v>149</v>
      </c>
      <c r="G20" s="488" t="s">
        <v>150</v>
      </c>
      <c r="H20" s="437" t="s">
        <v>88</v>
      </c>
    </row>
    <row r="21" spans="1:8" ht="27.95">
      <c r="A21" s="431" t="s">
        <v>154</v>
      </c>
      <c r="B21" s="473" t="s">
        <v>155</v>
      </c>
      <c r="C21" s="436" t="s">
        <v>86</v>
      </c>
      <c r="D21" s="488" t="s">
        <v>156</v>
      </c>
      <c r="E21" s="437" t="s">
        <v>88</v>
      </c>
      <c r="F21" s="488" t="s">
        <v>157</v>
      </c>
      <c r="G21" s="488" t="s">
        <v>158</v>
      </c>
      <c r="H21" s="437" t="s">
        <v>88</v>
      </c>
    </row>
    <row r="22" spans="1:8" ht="14.25" customHeight="1">
      <c r="A22" s="428" t="s">
        <v>159</v>
      </c>
      <c r="B22" s="472" t="s">
        <v>160</v>
      </c>
      <c r="C22" s="429" t="s">
        <v>96</v>
      </c>
      <c r="D22" s="472" t="s">
        <v>161</v>
      </c>
      <c r="E22" s="430" t="s">
        <v>88</v>
      </c>
      <c r="F22" s="491" t="s">
        <v>162</v>
      </c>
      <c r="G22" s="472" t="s">
        <v>163</v>
      </c>
      <c r="H22" s="430" t="s">
        <v>88</v>
      </c>
    </row>
    <row r="23" spans="1:8" ht="25.5">
      <c r="A23" s="428" t="s">
        <v>164</v>
      </c>
      <c r="B23" s="472" t="s">
        <v>165</v>
      </c>
      <c r="C23" s="429" t="s">
        <v>96</v>
      </c>
      <c r="D23" s="472" t="s">
        <v>161</v>
      </c>
      <c r="E23" s="430" t="s">
        <v>88</v>
      </c>
      <c r="F23" s="491" t="s">
        <v>162</v>
      </c>
      <c r="G23" s="472" t="s">
        <v>163</v>
      </c>
      <c r="H23" s="430" t="s">
        <v>88</v>
      </c>
    </row>
    <row r="24" spans="1:8" ht="25.5">
      <c r="A24" s="428" t="s">
        <v>166</v>
      </c>
      <c r="B24" s="472" t="s">
        <v>167</v>
      </c>
      <c r="C24" s="429" t="s">
        <v>96</v>
      </c>
      <c r="D24" s="472" t="s">
        <v>161</v>
      </c>
      <c r="E24" s="430" t="s">
        <v>88</v>
      </c>
      <c r="F24" s="491" t="s">
        <v>162</v>
      </c>
      <c r="G24" s="472" t="s">
        <v>163</v>
      </c>
      <c r="H24" s="430" t="s">
        <v>88</v>
      </c>
    </row>
    <row r="25" spans="1:8" ht="14.25" customHeight="1">
      <c r="A25" s="428" t="s">
        <v>168</v>
      </c>
      <c r="B25" s="472" t="s">
        <v>169</v>
      </c>
      <c r="C25" s="429" t="s">
        <v>96</v>
      </c>
      <c r="D25" s="472" t="s">
        <v>161</v>
      </c>
      <c r="E25" s="430" t="s">
        <v>88</v>
      </c>
      <c r="F25" s="491" t="s">
        <v>162</v>
      </c>
      <c r="G25" s="472" t="s">
        <v>163</v>
      </c>
      <c r="H25" s="430" t="s">
        <v>88</v>
      </c>
    </row>
    <row r="26" spans="1:8" ht="25.5">
      <c r="A26" s="428" t="s">
        <v>170</v>
      </c>
      <c r="B26" s="472" t="s">
        <v>171</v>
      </c>
      <c r="C26" s="429" t="s">
        <v>96</v>
      </c>
      <c r="D26" s="472" t="s">
        <v>161</v>
      </c>
      <c r="E26" s="430" t="s">
        <v>88</v>
      </c>
      <c r="F26" s="491" t="s">
        <v>162</v>
      </c>
      <c r="G26" s="472" t="s">
        <v>163</v>
      </c>
      <c r="H26" s="430" t="s">
        <v>88</v>
      </c>
    </row>
    <row r="27" spans="1:8" ht="25.5">
      <c r="A27" s="428" t="s">
        <v>172</v>
      </c>
      <c r="B27" s="472" t="s">
        <v>173</v>
      </c>
      <c r="C27" s="429" t="s">
        <v>96</v>
      </c>
      <c r="D27" s="472" t="s">
        <v>97</v>
      </c>
      <c r="E27" s="430" t="s">
        <v>88</v>
      </c>
      <c r="F27" s="491" t="s">
        <v>174</v>
      </c>
      <c r="G27" s="472" t="s">
        <v>175</v>
      </c>
      <c r="H27" s="430" t="s">
        <v>88</v>
      </c>
    </row>
    <row r="28" spans="1:8" ht="14.25" customHeight="1">
      <c r="A28" s="428" t="s">
        <v>176</v>
      </c>
      <c r="B28" s="472" t="s">
        <v>177</v>
      </c>
      <c r="C28" s="429" t="s">
        <v>96</v>
      </c>
      <c r="D28" s="472" t="s">
        <v>97</v>
      </c>
      <c r="E28" s="430" t="s">
        <v>88</v>
      </c>
      <c r="F28" s="491" t="s">
        <v>178</v>
      </c>
      <c r="G28" s="472" t="s">
        <v>175</v>
      </c>
      <c r="H28" s="430" t="s">
        <v>88</v>
      </c>
    </row>
    <row r="29" spans="1:8" ht="38.1">
      <c r="A29" s="428" t="s">
        <v>179</v>
      </c>
      <c r="B29" s="472" t="s">
        <v>180</v>
      </c>
      <c r="C29" s="429" t="s">
        <v>181</v>
      </c>
      <c r="D29" s="472" t="s">
        <v>182</v>
      </c>
      <c r="E29" s="438" t="s">
        <v>183</v>
      </c>
      <c r="F29" s="491" t="s">
        <v>184</v>
      </c>
      <c r="G29" s="472" t="s">
        <v>185</v>
      </c>
      <c r="H29" s="430" t="s">
        <v>88</v>
      </c>
    </row>
    <row r="30" spans="1:8" ht="44.25" customHeight="1">
      <c r="A30" s="439" t="s">
        <v>186</v>
      </c>
      <c r="B30" s="476" t="s">
        <v>187</v>
      </c>
      <c r="C30" s="440" t="s">
        <v>181</v>
      </c>
      <c r="D30" s="489" t="s">
        <v>182</v>
      </c>
      <c r="E30" s="442" t="s">
        <v>88</v>
      </c>
      <c r="F30" s="482" t="s">
        <v>188</v>
      </c>
      <c r="G30" s="482" t="s">
        <v>189</v>
      </c>
      <c r="H30" s="442" t="s">
        <v>88</v>
      </c>
    </row>
    <row r="31" spans="1:8" ht="14.25" customHeight="1">
      <c r="A31" s="386"/>
      <c r="B31" s="477"/>
      <c r="C31" s="444"/>
      <c r="D31" s="473" t="s">
        <v>83</v>
      </c>
      <c r="E31" s="445"/>
      <c r="F31" s="477"/>
      <c r="G31" s="477"/>
      <c r="H31" s="445"/>
    </row>
    <row r="32" spans="1:8" ht="27.95">
      <c r="A32" s="439" t="s">
        <v>190</v>
      </c>
      <c r="B32" s="476" t="s">
        <v>191</v>
      </c>
      <c r="C32" s="440" t="s">
        <v>181</v>
      </c>
      <c r="D32" s="489" t="s">
        <v>182</v>
      </c>
      <c r="E32" s="442" t="s">
        <v>88</v>
      </c>
      <c r="F32" s="482" t="s">
        <v>188</v>
      </c>
      <c r="G32" s="482" t="s">
        <v>189</v>
      </c>
      <c r="H32" s="442" t="s">
        <v>88</v>
      </c>
    </row>
    <row r="33" spans="1:8" ht="14.25" customHeight="1">
      <c r="A33" s="386"/>
      <c r="B33" s="477"/>
      <c r="C33" s="444"/>
      <c r="D33" s="473" t="s">
        <v>83</v>
      </c>
      <c r="E33" s="445"/>
      <c r="F33" s="477"/>
      <c r="G33" s="477"/>
      <c r="H33" s="445"/>
    </row>
    <row r="34" spans="1:8" ht="25.5">
      <c r="A34" s="428" t="s">
        <v>192</v>
      </c>
      <c r="B34" s="472" t="s">
        <v>193</v>
      </c>
      <c r="C34" s="429" t="s">
        <v>194</v>
      </c>
      <c r="D34" s="472" t="s">
        <v>97</v>
      </c>
      <c r="E34" s="446" t="s">
        <v>195</v>
      </c>
      <c r="F34" s="491" t="s">
        <v>196</v>
      </c>
      <c r="G34" s="472" t="s">
        <v>197</v>
      </c>
      <c r="H34" s="446" t="s">
        <v>195</v>
      </c>
    </row>
    <row r="35" spans="1:8" ht="25.5">
      <c r="A35" s="428" t="s">
        <v>198</v>
      </c>
      <c r="B35" s="472" t="s">
        <v>199</v>
      </c>
      <c r="C35" s="429" t="s">
        <v>194</v>
      </c>
      <c r="D35" s="472" t="s">
        <v>97</v>
      </c>
      <c r="E35" s="430" t="s">
        <v>88</v>
      </c>
      <c r="F35" s="492" t="s">
        <v>200</v>
      </c>
      <c r="G35" s="472" t="s">
        <v>201</v>
      </c>
      <c r="H35" s="430" t="s">
        <v>88</v>
      </c>
    </row>
    <row r="36" spans="1:8" ht="14.25" customHeight="1">
      <c r="A36" s="425" t="s">
        <v>80</v>
      </c>
      <c r="B36" s="478" t="s">
        <v>202</v>
      </c>
      <c r="C36" s="427" t="s">
        <v>82</v>
      </c>
      <c r="D36" s="486" t="s">
        <v>82</v>
      </c>
      <c r="E36" s="427" t="s">
        <v>83</v>
      </c>
      <c r="F36" s="486" t="s">
        <v>82</v>
      </c>
      <c r="G36" s="486" t="s">
        <v>82</v>
      </c>
      <c r="H36" s="427" t="s">
        <v>82</v>
      </c>
    </row>
    <row r="37" spans="1:8" ht="27.95">
      <c r="A37" s="431" t="s">
        <v>203</v>
      </c>
      <c r="B37" s="473" t="s">
        <v>204</v>
      </c>
      <c r="C37" s="447" t="s">
        <v>86</v>
      </c>
      <c r="D37" s="490" t="s">
        <v>205</v>
      </c>
      <c r="E37" s="448" t="s">
        <v>195</v>
      </c>
      <c r="F37" s="490" t="s">
        <v>206</v>
      </c>
      <c r="G37" s="490" t="s">
        <v>207</v>
      </c>
      <c r="H37" s="448" t="s">
        <v>195</v>
      </c>
    </row>
    <row r="38" spans="1:8" ht="38.1">
      <c r="A38" s="428" t="s">
        <v>208</v>
      </c>
      <c r="B38" s="472" t="s">
        <v>209</v>
      </c>
      <c r="C38" s="429" t="s">
        <v>86</v>
      </c>
      <c r="D38" s="472" t="s">
        <v>161</v>
      </c>
      <c r="E38" s="446" t="s">
        <v>195</v>
      </c>
      <c r="F38" s="472" t="s">
        <v>210</v>
      </c>
      <c r="G38" s="472" t="s">
        <v>211</v>
      </c>
      <c r="H38" s="446" t="s">
        <v>195</v>
      </c>
    </row>
    <row r="39" spans="1:8" ht="14.25" customHeight="1">
      <c r="A39" s="431" t="s">
        <v>212</v>
      </c>
      <c r="B39" s="473" t="s">
        <v>213</v>
      </c>
      <c r="C39" s="447" t="s">
        <v>86</v>
      </c>
      <c r="D39" s="490" t="s">
        <v>214</v>
      </c>
      <c r="E39" s="448" t="s">
        <v>195</v>
      </c>
      <c r="F39" s="490" t="s">
        <v>215</v>
      </c>
      <c r="G39" s="490" t="s">
        <v>216</v>
      </c>
      <c r="H39" s="448" t="s">
        <v>195</v>
      </c>
    </row>
    <row r="40" spans="1:8" ht="27.95">
      <c r="A40" s="431" t="s">
        <v>217</v>
      </c>
      <c r="B40" s="473" t="s">
        <v>218</v>
      </c>
      <c r="C40" s="447" t="s">
        <v>86</v>
      </c>
      <c r="D40" s="490" t="s">
        <v>219</v>
      </c>
      <c r="E40" s="448" t="s">
        <v>195</v>
      </c>
      <c r="F40" s="490" t="s">
        <v>220</v>
      </c>
      <c r="G40" s="490" t="s">
        <v>221</v>
      </c>
      <c r="H40" s="448" t="s">
        <v>195</v>
      </c>
    </row>
    <row r="41" spans="1:8" ht="14.25" customHeight="1">
      <c r="A41" s="428" t="s">
        <v>222</v>
      </c>
      <c r="B41" s="472" t="s">
        <v>223</v>
      </c>
      <c r="C41" s="429" t="s">
        <v>86</v>
      </c>
      <c r="D41" s="472" t="s">
        <v>97</v>
      </c>
      <c r="E41" s="430" t="s">
        <v>88</v>
      </c>
      <c r="F41" s="472" t="s">
        <v>224</v>
      </c>
      <c r="G41" s="472" t="s">
        <v>225</v>
      </c>
      <c r="H41" s="430" t="s">
        <v>88</v>
      </c>
    </row>
    <row r="42" spans="1:8" ht="42">
      <c r="A42" s="431" t="s">
        <v>226</v>
      </c>
      <c r="B42" s="473" t="s">
        <v>227</v>
      </c>
      <c r="C42" s="447" t="s">
        <v>86</v>
      </c>
      <c r="D42" s="490" t="s">
        <v>228</v>
      </c>
      <c r="E42" s="449" t="s">
        <v>88</v>
      </c>
      <c r="F42" s="490" t="s">
        <v>229</v>
      </c>
      <c r="G42" s="490" t="s">
        <v>230</v>
      </c>
      <c r="H42" s="449" t="s">
        <v>195</v>
      </c>
    </row>
    <row r="43" spans="1:8" ht="25.5">
      <c r="A43" s="450" t="s">
        <v>231</v>
      </c>
      <c r="B43" s="479" t="s">
        <v>232</v>
      </c>
      <c r="C43" s="451" t="s">
        <v>194</v>
      </c>
      <c r="D43" s="479" t="s">
        <v>97</v>
      </c>
      <c r="E43" s="452" t="s">
        <v>88</v>
      </c>
      <c r="F43" s="493" t="s">
        <v>233</v>
      </c>
      <c r="G43" s="479" t="s">
        <v>225</v>
      </c>
      <c r="H43" s="452" t="s">
        <v>88</v>
      </c>
    </row>
    <row r="44" spans="1:8" ht="26.1">
      <c r="A44" s="386"/>
      <c r="B44" s="477"/>
      <c r="C44" s="444"/>
      <c r="D44" s="477"/>
      <c r="E44" s="445"/>
      <c r="F44" s="491" t="s">
        <v>234</v>
      </c>
      <c r="G44" s="477"/>
      <c r="H44" s="445"/>
    </row>
    <row r="45" spans="1:8" ht="27.95">
      <c r="A45" s="431" t="s">
        <v>235</v>
      </c>
      <c r="B45" s="473" t="s">
        <v>236</v>
      </c>
      <c r="C45" s="447" t="s">
        <v>86</v>
      </c>
      <c r="D45" s="490" t="s">
        <v>237</v>
      </c>
      <c r="E45" s="449" t="s">
        <v>183</v>
      </c>
      <c r="F45" s="490" t="s">
        <v>238</v>
      </c>
      <c r="G45" s="490" t="s">
        <v>239</v>
      </c>
      <c r="H45" s="449" t="s">
        <v>195</v>
      </c>
    </row>
    <row r="46" spans="1:8" ht="14.25" customHeight="1">
      <c r="A46" s="431" t="s">
        <v>240</v>
      </c>
      <c r="B46" s="473" t="s">
        <v>241</v>
      </c>
      <c r="C46" s="447" t="s">
        <v>86</v>
      </c>
      <c r="D46" s="490" t="s">
        <v>242</v>
      </c>
      <c r="E46" s="449" t="s">
        <v>195</v>
      </c>
      <c r="F46" s="490" t="s">
        <v>243</v>
      </c>
      <c r="G46" s="490" t="s">
        <v>244</v>
      </c>
      <c r="H46" s="449" t="s">
        <v>195</v>
      </c>
    </row>
    <row r="47" spans="1:8" ht="14.25" customHeight="1">
      <c r="A47" s="521" t="s">
        <v>83</v>
      </c>
      <c r="B47" s="478" t="s">
        <v>245</v>
      </c>
      <c r="C47" s="522" t="s">
        <v>83</v>
      </c>
      <c r="D47" s="523" t="s">
        <v>83</v>
      </c>
      <c r="E47" s="522" t="s">
        <v>83</v>
      </c>
      <c r="F47" s="523" t="s">
        <v>83</v>
      </c>
      <c r="G47" s="523" t="s">
        <v>83</v>
      </c>
      <c r="H47" s="522" t="s">
        <v>83</v>
      </c>
    </row>
    <row r="48" spans="1:8" ht="14.25" customHeight="1">
      <c r="A48" s="431" t="s">
        <v>246</v>
      </c>
      <c r="B48" s="480" t="s">
        <v>247</v>
      </c>
      <c r="C48" s="435" t="s">
        <v>86</v>
      </c>
      <c r="D48" s="481" t="s">
        <v>248</v>
      </c>
      <c r="E48" s="453" t="s">
        <v>88</v>
      </c>
      <c r="F48" s="481" t="s">
        <v>249</v>
      </c>
      <c r="G48" s="481" t="s">
        <v>250</v>
      </c>
      <c r="H48" s="453" t="s">
        <v>88</v>
      </c>
    </row>
    <row r="49" spans="1:8" ht="14.25" customHeight="1">
      <c r="A49" s="439" t="s">
        <v>251</v>
      </c>
      <c r="B49" s="476" t="s">
        <v>252</v>
      </c>
      <c r="C49" s="443" t="s">
        <v>253</v>
      </c>
      <c r="D49" s="482" t="s">
        <v>254</v>
      </c>
      <c r="E49" s="454" t="s">
        <v>195</v>
      </c>
      <c r="F49" s="482" t="s">
        <v>255</v>
      </c>
      <c r="G49" s="482" t="s">
        <v>256</v>
      </c>
      <c r="H49" s="454" t="s">
        <v>195</v>
      </c>
    </row>
    <row r="50" spans="1:8" ht="14.25" customHeight="1">
      <c r="A50" s="386"/>
      <c r="B50" s="477"/>
      <c r="C50" s="518" t="s">
        <v>83</v>
      </c>
      <c r="D50" s="477"/>
      <c r="E50" s="455"/>
      <c r="F50" s="477"/>
      <c r="G50" s="477"/>
      <c r="H50" s="455"/>
    </row>
    <row r="51" spans="1:8" ht="14.25" customHeight="1">
      <c r="A51" s="425" t="s">
        <v>80</v>
      </c>
      <c r="B51" s="478" t="s">
        <v>257</v>
      </c>
      <c r="C51" s="427" t="s">
        <v>82</v>
      </c>
      <c r="D51" s="486" t="s">
        <v>82</v>
      </c>
      <c r="E51" s="427" t="s">
        <v>83</v>
      </c>
      <c r="F51" s="486" t="s">
        <v>82</v>
      </c>
      <c r="G51" s="486" t="s">
        <v>82</v>
      </c>
      <c r="H51" s="427" t="s">
        <v>82</v>
      </c>
    </row>
    <row r="52" spans="1:8" ht="14.25" customHeight="1">
      <c r="A52" s="428" t="s">
        <v>258</v>
      </c>
      <c r="B52" s="472" t="s">
        <v>259</v>
      </c>
      <c r="C52" s="429" t="s">
        <v>194</v>
      </c>
      <c r="D52" s="472" t="s">
        <v>161</v>
      </c>
      <c r="E52" s="438" t="s">
        <v>183</v>
      </c>
      <c r="F52" s="472" t="s">
        <v>260</v>
      </c>
      <c r="G52" s="472" t="s">
        <v>261</v>
      </c>
      <c r="H52" s="430" t="s">
        <v>88</v>
      </c>
    </row>
    <row r="53" spans="1:8" ht="14.25" customHeight="1">
      <c r="A53" s="428" t="s">
        <v>262</v>
      </c>
      <c r="B53" s="472" t="s">
        <v>263</v>
      </c>
      <c r="C53" s="429" t="s">
        <v>96</v>
      </c>
      <c r="D53" s="472" t="s">
        <v>264</v>
      </c>
      <c r="E53" s="456" t="s">
        <v>183</v>
      </c>
      <c r="F53" s="472" t="s">
        <v>260</v>
      </c>
      <c r="G53" s="472" t="s">
        <v>265</v>
      </c>
      <c r="H53" s="430" t="s">
        <v>88</v>
      </c>
    </row>
    <row r="54" spans="1:8" ht="14.25" customHeight="1">
      <c r="A54" s="431" t="s">
        <v>266</v>
      </c>
      <c r="B54" s="473" t="s">
        <v>267</v>
      </c>
      <c r="C54" s="433" t="s">
        <v>194</v>
      </c>
      <c r="D54" s="487" t="s">
        <v>161</v>
      </c>
      <c r="E54" s="456" t="s">
        <v>183</v>
      </c>
      <c r="F54" s="487" t="s">
        <v>260</v>
      </c>
      <c r="G54" s="487" t="s">
        <v>261</v>
      </c>
      <c r="H54" s="457" t="s">
        <v>88</v>
      </c>
    </row>
    <row r="55" spans="1:8" ht="14.25" customHeight="1">
      <c r="A55" s="425" t="s">
        <v>80</v>
      </c>
      <c r="B55" s="478" t="s">
        <v>268</v>
      </c>
      <c r="C55" s="427" t="s">
        <v>82</v>
      </c>
      <c r="D55" s="486" t="s">
        <v>82</v>
      </c>
      <c r="E55" s="427" t="s">
        <v>83</v>
      </c>
      <c r="F55" s="486" t="s">
        <v>82</v>
      </c>
      <c r="G55" s="486" t="s">
        <v>82</v>
      </c>
      <c r="H55" s="427" t="s">
        <v>82</v>
      </c>
    </row>
    <row r="56" spans="1:8" ht="14.25" customHeight="1">
      <c r="A56" s="428" t="s">
        <v>269</v>
      </c>
      <c r="B56" s="472" t="s">
        <v>270</v>
      </c>
      <c r="C56" s="429" t="s">
        <v>86</v>
      </c>
      <c r="D56" s="472" t="s">
        <v>271</v>
      </c>
      <c r="E56" s="446" t="s">
        <v>195</v>
      </c>
      <c r="F56" s="472" t="s">
        <v>272</v>
      </c>
      <c r="G56" s="472" t="s">
        <v>273</v>
      </c>
      <c r="H56" s="446" t="s">
        <v>195</v>
      </c>
    </row>
    <row r="57" spans="1:8" ht="14.25" customHeight="1">
      <c r="A57" s="431" t="s">
        <v>274</v>
      </c>
      <c r="B57" s="473" t="s">
        <v>275</v>
      </c>
      <c r="C57" s="429" t="s">
        <v>86</v>
      </c>
      <c r="D57" s="472" t="s">
        <v>271</v>
      </c>
      <c r="E57" s="446" t="s">
        <v>195</v>
      </c>
      <c r="F57" s="472" t="s">
        <v>272</v>
      </c>
      <c r="G57" s="472" t="s">
        <v>273</v>
      </c>
      <c r="H57" s="446" t="s">
        <v>195</v>
      </c>
    </row>
    <row r="58" spans="1:8" ht="14.25" customHeight="1">
      <c r="A58" s="431" t="s">
        <v>276</v>
      </c>
      <c r="B58" s="473" t="s">
        <v>277</v>
      </c>
      <c r="C58" s="429" t="s">
        <v>86</v>
      </c>
      <c r="D58" s="472" t="s">
        <v>271</v>
      </c>
      <c r="E58" s="446" t="s">
        <v>195</v>
      </c>
      <c r="F58" s="472" t="s">
        <v>272</v>
      </c>
      <c r="G58" s="472" t="s">
        <v>273</v>
      </c>
      <c r="H58" s="446" t="s">
        <v>195</v>
      </c>
    </row>
    <row r="59" spans="1:8" ht="14.25" customHeight="1">
      <c r="A59" s="431" t="s">
        <v>278</v>
      </c>
      <c r="B59" s="473" t="s">
        <v>279</v>
      </c>
      <c r="C59" s="429" t="s">
        <v>86</v>
      </c>
      <c r="D59" s="472" t="s">
        <v>271</v>
      </c>
      <c r="E59" s="446" t="s">
        <v>195</v>
      </c>
      <c r="F59" s="472" t="s">
        <v>272</v>
      </c>
      <c r="G59" s="472" t="s">
        <v>273</v>
      </c>
      <c r="H59" s="446" t="s">
        <v>195</v>
      </c>
    </row>
    <row r="60" spans="1:8" ht="14.25" customHeight="1">
      <c r="A60" s="431" t="s">
        <v>280</v>
      </c>
      <c r="B60" s="473" t="s">
        <v>281</v>
      </c>
      <c r="C60" s="429" t="s">
        <v>86</v>
      </c>
      <c r="D60" s="472" t="s">
        <v>271</v>
      </c>
      <c r="E60" s="446" t="s">
        <v>195</v>
      </c>
      <c r="F60" s="472" t="s">
        <v>272</v>
      </c>
      <c r="G60" s="472" t="s">
        <v>273</v>
      </c>
      <c r="H60" s="446" t="s">
        <v>195</v>
      </c>
    </row>
    <row r="61" spans="1:8" ht="14.25" customHeight="1">
      <c r="A61" s="431" t="s">
        <v>282</v>
      </c>
      <c r="B61" s="473" t="s">
        <v>283</v>
      </c>
      <c r="C61" s="429" t="s">
        <v>86</v>
      </c>
      <c r="D61" s="472" t="s">
        <v>271</v>
      </c>
      <c r="E61" s="446" t="s">
        <v>195</v>
      </c>
      <c r="F61" s="472" t="s">
        <v>272</v>
      </c>
      <c r="G61" s="472" t="s">
        <v>273</v>
      </c>
      <c r="H61" s="446" t="s">
        <v>195</v>
      </c>
    </row>
    <row r="62" spans="1:8" ht="14.25" customHeight="1">
      <c r="A62" s="431" t="s">
        <v>284</v>
      </c>
      <c r="B62" s="473" t="s">
        <v>285</v>
      </c>
      <c r="C62" s="429" t="s">
        <v>86</v>
      </c>
      <c r="D62" s="472" t="s">
        <v>271</v>
      </c>
      <c r="E62" s="446" t="s">
        <v>195</v>
      </c>
      <c r="F62" s="472" t="s">
        <v>272</v>
      </c>
      <c r="G62" s="472" t="s">
        <v>273</v>
      </c>
      <c r="H62" s="446" t="s">
        <v>195</v>
      </c>
    </row>
    <row r="63" spans="1:8" ht="14.25" customHeight="1">
      <c r="A63" s="431" t="s">
        <v>286</v>
      </c>
      <c r="B63" s="473" t="s">
        <v>287</v>
      </c>
      <c r="C63" s="429" t="s">
        <v>86</v>
      </c>
      <c r="D63" s="472" t="s">
        <v>271</v>
      </c>
      <c r="E63" s="446" t="s">
        <v>195</v>
      </c>
      <c r="F63" s="472" t="s">
        <v>272</v>
      </c>
      <c r="G63" s="472" t="s">
        <v>273</v>
      </c>
      <c r="H63" s="446" t="s">
        <v>195</v>
      </c>
    </row>
    <row r="64" spans="1:8" ht="14.25" customHeight="1">
      <c r="A64" s="431" t="s">
        <v>288</v>
      </c>
      <c r="B64" s="473" t="s">
        <v>289</v>
      </c>
      <c r="C64" s="429" t="s">
        <v>86</v>
      </c>
      <c r="D64" s="472" t="s">
        <v>271</v>
      </c>
      <c r="E64" s="446" t="s">
        <v>195</v>
      </c>
      <c r="F64" s="472" t="s">
        <v>272</v>
      </c>
      <c r="G64" s="472" t="s">
        <v>273</v>
      </c>
      <c r="H64" s="446" t="s">
        <v>195</v>
      </c>
    </row>
    <row r="65" spans="1:8" ht="14.25" customHeight="1">
      <c r="A65" s="428" t="s">
        <v>290</v>
      </c>
      <c r="B65" s="472" t="s">
        <v>291</v>
      </c>
      <c r="C65" s="429" t="s">
        <v>292</v>
      </c>
      <c r="D65" s="472" t="s">
        <v>293</v>
      </c>
      <c r="E65" s="446" t="s">
        <v>195</v>
      </c>
      <c r="F65" s="472" t="s">
        <v>294</v>
      </c>
      <c r="G65" s="472" t="s">
        <v>295</v>
      </c>
      <c r="H65" s="446" t="s">
        <v>195</v>
      </c>
    </row>
    <row r="66" spans="1:8" ht="14.25" customHeight="1">
      <c r="A66" s="425" t="s">
        <v>80</v>
      </c>
      <c r="B66" s="478" t="s">
        <v>296</v>
      </c>
      <c r="C66" s="427" t="s">
        <v>82</v>
      </c>
      <c r="D66" s="486" t="s">
        <v>82</v>
      </c>
      <c r="E66" s="427" t="s">
        <v>83</v>
      </c>
      <c r="F66" s="486" t="s">
        <v>82</v>
      </c>
      <c r="G66" s="486" t="s">
        <v>82</v>
      </c>
      <c r="H66" s="427" t="s">
        <v>82</v>
      </c>
    </row>
    <row r="67" spans="1:8" ht="14.25" customHeight="1">
      <c r="A67" s="428" t="s">
        <v>297</v>
      </c>
      <c r="B67" s="472" t="s">
        <v>298</v>
      </c>
      <c r="C67" s="429" t="s">
        <v>86</v>
      </c>
      <c r="D67" s="472" t="s">
        <v>299</v>
      </c>
      <c r="E67" s="430" t="s">
        <v>88</v>
      </c>
      <c r="F67" s="472" t="s">
        <v>300</v>
      </c>
      <c r="G67" s="472" t="s">
        <v>301</v>
      </c>
      <c r="H67" s="430" t="s">
        <v>88</v>
      </c>
    </row>
    <row r="68" spans="1:8" ht="14.25" customHeight="1">
      <c r="A68" s="428" t="s">
        <v>302</v>
      </c>
      <c r="B68" s="472" t="s">
        <v>303</v>
      </c>
      <c r="C68" s="429" t="s">
        <v>86</v>
      </c>
      <c r="D68" s="472" t="s">
        <v>299</v>
      </c>
      <c r="E68" s="446" t="s">
        <v>195</v>
      </c>
      <c r="F68" s="472" t="s">
        <v>304</v>
      </c>
      <c r="G68" s="472" t="s">
        <v>305</v>
      </c>
      <c r="H68" s="446" t="s">
        <v>195</v>
      </c>
    </row>
    <row r="69" spans="1:8" ht="14.25" customHeight="1">
      <c r="A69" s="431" t="s">
        <v>306</v>
      </c>
      <c r="B69" s="473" t="s">
        <v>307</v>
      </c>
      <c r="C69" s="435" t="s">
        <v>96</v>
      </c>
      <c r="D69" s="481" t="s">
        <v>308</v>
      </c>
      <c r="E69" s="458" t="s">
        <v>195</v>
      </c>
      <c r="F69" s="481" t="s">
        <v>309</v>
      </c>
      <c r="G69" s="481" t="s">
        <v>310</v>
      </c>
      <c r="H69" s="458" t="s">
        <v>195</v>
      </c>
    </row>
    <row r="70" spans="1:8" ht="14.25" customHeight="1">
      <c r="A70" s="425" t="s">
        <v>80</v>
      </c>
      <c r="B70" s="478" t="s">
        <v>311</v>
      </c>
      <c r="C70" s="427" t="s">
        <v>82</v>
      </c>
      <c r="D70" s="486" t="s">
        <v>82</v>
      </c>
      <c r="E70" s="427" t="s">
        <v>83</v>
      </c>
      <c r="F70" s="486" t="s">
        <v>82</v>
      </c>
      <c r="G70" s="486" t="s">
        <v>82</v>
      </c>
      <c r="H70" s="427" t="s">
        <v>82</v>
      </c>
    </row>
    <row r="71" spans="1:8" ht="14.25" customHeight="1">
      <c r="A71" s="428" t="s">
        <v>312</v>
      </c>
      <c r="B71" s="472" t="s">
        <v>313</v>
      </c>
      <c r="C71" s="429" t="s">
        <v>96</v>
      </c>
      <c r="D71" s="472" t="s">
        <v>314</v>
      </c>
      <c r="E71" s="438" t="s">
        <v>183</v>
      </c>
      <c r="F71" s="472" t="s">
        <v>315</v>
      </c>
      <c r="G71" s="472" t="s">
        <v>316</v>
      </c>
      <c r="H71" s="430" t="s">
        <v>88</v>
      </c>
    </row>
    <row r="72" spans="1:8" ht="14.25" customHeight="1">
      <c r="A72" s="428" t="s">
        <v>317</v>
      </c>
      <c r="B72" s="472" t="s">
        <v>318</v>
      </c>
      <c r="C72" s="429" t="s">
        <v>194</v>
      </c>
      <c r="D72" s="472" t="s">
        <v>319</v>
      </c>
      <c r="E72" s="438" t="s">
        <v>183</v>
      </c>
      <c r="F72" s="472" t="s">
        <v>320</v>
      </c>
      <c r="G72" s="472" t="s">
        <v>321</v>
      </c>
      <c r="H72" s="430" t="s">
        <v>88</v>
      </c>
    </row>
    <row r="73" spans="1:8" ht="14.25" customHeight="1">
      <c r="A73" s="425" t="s">
        <v>80</v>
      </c>
      <c r="B73" s="478" t="s">
        <v>322</v>
      </c>
      <c r="C73" s="426" t="s">
        <v>323</v>
      </c>
      <c r="D73" s="471" t="s">
        <v>323</v>
      </c>
      <c r="E73" s="427" t="s">
        <v>83</v>
      </c>
      <c r="F73" s="471" t="s">
        <v>323</v>
      </c>
      <c r="G73" s="471" t="s">
        <v>323</v>
      </c>
      <c r="H73" s="426" t="s">
        <v>323</v>
      </c>
    </row>
    <row r="74" spans="1:8" ht="14.25" customHeight="1">
      <c r="A74" s="431" t="s">
        <v>324</v>
      </c>
      <c r="B74" s="473" t="s">
        <v>325</v>
      </c>
      <c r="C74" s="435" t="s">
        <v>86</v>
      </c>
      <c r="D74" s="481" t="s">
        <v>326</v>
      </c>
      <c r="E74" s="453" t="s">
        <v>88</v>
      </c>
      <c r="F74" s="481" t="s">
        <v>327</v>
      </c>
      <c r="G74" s="481" t="s">
        <v>328</v>
      </c>
      <c r="H74" s="453" t="s">
        <v>88</v>
      </c>
    </row>
    <row r="75" spans="1:8" ht="14.25" customHeight="1">
      <c r="A75" s="428" t="s">
        <v>329</v>
      </c>
      <c r="B75" s="472" t="s">
        <v>330</v>
      </c>
      <c r="C75" s="429" t="s">
        <v>331</v>
      </c>
      <c r="D75" s="472" t="s">
        <v>332</v>
      </c>
      <c r="E75" s="459" t="s">
        <v>88</v>
      </c>
      <c r="F75" s="472" t="s">
        <v>333</v>
      </c>
      <c r="G75" s="472" t="s">
        <v>334</v>
      </c>
      <c r="H75" s="430" t="s">
        <v>88</v>
      </c>
    </row>
    <row r="76" spans="1:8" ht="14.25" customHeight="1">
      <c r="A76" s="425" t="s">
        <v>80</v>
      </c>
      <c r="B76" s="478" t="s">
        <v>335</v>
      </c>
      <c r="C76" s="426" t="s">
        <v>323</v>
      </c>
      <c r="D76" s="471" t="s">
        <v>323</v>
      </c>
      <c r="E76" s="427" t="s">
        <v>83</v>
      </c>
      <c r="F76" s="471" t="s">
        <v>323</v>
      </c>
      <c r="G76" s="471" t="s">
        <v>323</v>
      </c>
      <c r="H76" s="426" t="s">
        <v>323</v>
      </c>
    </row>
    <row r="77" spans="1:8" ht="14.25" customHeight="1">
      <c r="A77" s="428" t="s">
        <v>336</v>
      </c>
      <c r="B77" s="472" t="s">
        <v>337</v>
      </c>
      <c r="C77" s="429" t="s">
        <v>86</v>
      </c>
      <c r="D77" s="472" t="s">
        <v>338</v>
      </c>
      <c r="E77" s="460" t="s">
        <v>195</v>
      </c>
      <c r="F77" s="472" t="s">
        <v>339</v>
      </c>
      <c r="G77" s="472" t="s">
        <v>340</v>
      </c>
      <c r="H77" s="446" t="s">
        <v>195</v>
      </c>
    </row>
    <row r="78" spans="1:8" ht="14.25" customHeight="1">
      <c r="A78" s="461" t="s">
        <v>341</v>
      </c>
      <c r="B78" s="481" t="s">
        <v>342</v>
      </c>
      <c r="C78" s="435" t="s">
        <v>86</v>
      </c>
      <c r="D78" s="481" t="s">
        <v>343</v>
      </c>
      <c r="E78" s="458" t="s">
        <v>195</v>
      </c>
      <c r="F78" s="481" t="s">
        <v>344</v>
      </c>
      <c r="G78" s="481" t="s">
        <v>345</v>
      </c>
      <c r="H78" s="458" t="s">
        <v>195</v>
      </c>
    </row>
    <row r="79" spans="1:8" ht="14.25" customHeight="1">
      <c r="A79" s="462" t="s">
        <v>346</v>
      </c>
      <c r="B79" s="482" t="s">
        <v>347</v>
      </c>
      <c r="C79" s="443" t="s">
        <v>86</v>
      </c>
      <c r="D79" s="482" t="s">
        <v>338</v>
      </c>
      <c r="E79" s="454" t="s">
        <v>195</v>
      </c>
      <c r="F79" s="482" t="s">
        <v>348</v>
      </c>
      <c r="G79" s="482" t="s">
        <v>345</v>
      </c>
      <c r="H79" s="454" t="s">
        <v>195</v>
      </c>
    </row>
    <row r="80" spans="1:8" ht="14.25" customHeight="1">
      <c r="A80" s="428" t="s">
        <v>349</v>
      </c>
      <c r="B80" s="472" t="s">
        <v>350</v>
      </c>
      <c r="C80" s="429" t="s">
        <v>86</v>
      </c>
      <c r="D80" s="472" t="s">
        <v>351</v>
      </c>
      <c r="E80" s="459" t="s">
        <v>88</v>
      </c>
      <c r="F80" s="472" t="s">
        <v>352</v>
      </c>
      <c r="G80" s="472" t="s">
        <v>353</v>
      </c>
      <c r="H80" s="430" t="s">
        <v>88</v>
      </c>
    </row>
    <row r="81" spans="1:8" ht="14.25" customHeight="1">
      <c r="A81" s="425" t="s">
        <v>80</v>
      </c>
      <c r="B81" s="478" t="s">
        <v>354</v>
      </c>
      <c r="C81" s="427" t="s">
        <v>82</v>
      </c>
      <c r="D81" s="486" t="s">
        <v>82</v>
      </c>
      <c r="E81" s="427" t="s">
        <v>83</v>
      </c>
      <c r="F81" s="486" t="s">
        <v>82</v>
      </c>
      <c r="G81" s="486" t="s">
        <v>82</v>
      </c>
      <c r="H81" s="427" t="s">
        <v>82</v>
      </c>
    </row>
    <row r="82" spans="1:8" ht="14.25" customHeight="1">
      <c r="A82" s="428" t="s">
        <v>355</v>
      </c>
      <c r="B82" s="472" t="s">
        <v>356</v>
      </c>
      <c r="C82" s="429" t="s">
        <v>96</v>
      </c>
      <c r="D82" s="472" t="s">
        <v>357</v>
      </c>
      <c r="E82" s="459" t="s">
        <v>88</v>
      </c>
      <c r="F82" s="472" t="s">
        <v>358</v>
      </c>
      <c r="G82" s="472" t="s">
        <v>359</v>
      </c>
      <c r="H82" s="430" t="s">
        <v>88</v>
      </c>
    </row>
    <row r="83" spans="1:8" ht="14.25" customHeight="1">
      <c r="A83" s="462" t="s">
        <v>360</v>
      </c>
      <c r="B83" s="482" t="s">
        <v>361</v>
      </c>
      <c r="C83" s="443" t="s">
        <v>86</v>
      </c>
      <c r="D83" s="482" t="s">
        <v>362</v>
      </c>
      <c r="E83" s="463" t="s">
        <v>88</v>
      </c>
      <c r="F83" s="482" t="s">
        <v>363</v>
      </c>
      <c r="G83" s="482" t="s">
        <v>362</v>
      </c>
      <c r="H83" s="463" t="s">
        <v>88</v>
      </c>
    </row>
    <row r="84" spans="1:8" ht="14.25" customHeight="1">
      <c r="A84" s="428" t="s">
        <v>364</v>
      </c>
      <c r="B84" s="472" t="s">
        <v>365</v>
      </c>
      <c r="C84" s="429" t="s">
        <v>86</v>
      </c>
      <c r="D84" s="472" t="s">
        <v>366</v>
      </c>
      <c r="E84" s="459" t="s">
        <v>88</v>
      </c>
      <c r="F84" s="472" t="s">
        <v>367</v>
      </c>
      <c r="G84" s="472" t="s">
        <v>368</v>
      </c>
      <c r="H84" s="430" t="s">
        <v>88</v>
      </c>
    </row>
    <row r="85" spans="1:8" ht="14.25" customHeight="1">
      <c r="A85" s="425" t="s">
        <v>80</v>
      </c>
      <c r="B85" s="478" t="s">
        <v>369</v>
      </c>
      <c r="C85" s="426" t="s">
        <v>323</v>
      </c>
      <c r="D85" s="471" t="s">
        <v>323</v>
      </c>
      <c r="E85" s="427" t="s">
        <v>83</v>
      </c>
      <c r="F85" s="471" t="s">
        <v>323</v>
      </c>
      <c r="G85" s="471" t="s">
        <v>323</v>
      </c>
      <c r="H85" s="426" t="s">
        <v>323</v>
      </c>
    </row>
    <row r="86" spans="1:8" ht="14.25" customHeight="1">
      <c r="A86" s="428" t="s">
        <v>370</v>
      </c>
      <c r="B86" s="472" t="s">
        <v>371</v>
      </c>
      <c r="C86" s="429" t="s">
        <v>331</v>
      </c>
      <c r="D86" s="472" t="s">
        <v>372</v>
      </c>
      <c r="E86" s="464" t="s">
        <v>183</v>
      </c>
      <c r="F86" s="472" t="s">
        <v>373</v>
      </c>
      <c r="G86" s="472" t="s">
        <v>374</v>
      </c>
      <c r="H86" s="430" t="s">
        <v>88</v>
      </c>
    </row>
    <row r="87" spans="1:8" ht="14.25" customHeight="1">
      <c r="A87" s="431" t="s">
        <v>375</v>
      </c>
      <c r="B87" s="473" t="s">
        <v>376</v>
      </c>
      <c r="C87" s="433" t="s">
        <v>331</v>
      </c>
      <c r="D87" s="487" t="s">
        <v>372</v>
      </c>
      <c r="E87" s="465" t="s">
        <v>183</v>
      </c>
      <c r="F87" s="487" t="s">
        <v>373</v>
      </c>
      <c r="G87" s="487" t="s">
        <v>374</v>
      </c>
      <c r="H87" s="457" t="s">
        <v>88</v>
      </c>
    </row>
    <row r="88" spans="1:8" ht="14.25" customHeight="1">
      <c r="A88" s="431" t="s">
        <v>377</v>
      </c>
      <c r="B88" s="473" t="s">
        <v>378</v>
      </c>
      <c r="C88" s="433" t="s">
        <v>331</v>
      </c>
      <c r="D88" s="487" t="s">
        <v>372</v>
      </c>
      <c r="E88" s="465" t="s">
        <v>183</v>
      </c>
      <c r="F88" s="487" t="s">
        <v>373</v>
      </c>
      <c r="G88" s="487" t="s">
        <v>374</v>
      </c>
      <c r="H88" s="457" t="s">
        <v>88</v>
      </c>
    </row>
    <row r="89" spans="1:8" ht="14.25" customHeight="1">
      <c r="A89" s="431" t="s">
        <v>379</v>
      </c>
      <c r="B89" s="473" t="s">
        <v>380</v>
      </c>
      <c r="C89" s="433" t="s">
        <v>331</v>
      </c>
      <c r="D89" s="487" t="s">
        <v>372</v>
      </c>
      <c r="E89" s="465" t="s">
        <v>183</v>
      </c>
      <c r="F89" s="487" t="s">
        <v>381</v>
      </c>
      <c r="G89" s="487" t="s">
        <v>374</v>
      </c>
      <c r="H89" s="457" t="s">
        <v>88</v>
      </c>
    </row>
    <row r="90" spans="1:8" ht="14.25" customHeight="1">
      <c r="A90" s="425" t="s">
        <v>80</v>
      </c>
      <c r="B90" s="478" t="s">
        <v>382</v>
      </c>
      <c r="C90" s="427" t="s">
        <v>82</v>
      </c>
      <c r="D90" s="486" t="s">
        <v>82</v>
      </c>
      <c r="E90" s="427" t="s">
        <v>83</v>
      </c>
      <c r="F90" s="486" t="s">
        <v>82</v>
      </c>
      <c r="G90" s="486" t="s">
        <v>82</v>
      </c>
      <c r="H90" s="427" t="s">
        <v>82</v>
      </c>
    </row>
    <row r="91" spans="1:8" ht="14.25" customHeight="1">
      <c r="A91" s="439" t="s">
        <v>383</v>
      </c>
      <c r="B91" s="476" t="s">
        <v>384</v>
      </c>
      <c r="C91" s="441" t="s">
        <v>331</v>
      </c>
      <c r="D91" s="489" t="s">
        <v>385</v>
      </c>
      <c r="E91" s="466" t="s">
        <v>88</v>
      </c>
      <c r="F91" s="489" t="s">
        <v>386</v>
      </c>
      <c r="G91" s="489" t="s">
        <v>387</v>
      </c>
      <c r="H91" s="467" t="s">
        <v>88</v>
      </c>
    </row>
    <row r="92" spans="1:8" ht="14.25" customHeight="1">
      <c r="A92" s="386"/>
      <c r="B92" s="477"/>
      <c r="C92" s="432" t="s">
        <v>83</v>
      </c>
      <c r="D92" s="477"/>
      <c r="E92" s="445"/>
      <c r="F92" s="477"/>
      <c r="G92" s="477"/>
      <c r="H92" s="445"/>
    </row>
    <row r="93" spans="1:8" ht="14.25" customHeight="1">
      <c r="A93" s="439" t="s">
        <v>388</v>
      </c>
      <c r="B93" s="476" t="s">
        <v>389</v>
      </c>
      <c r="C93" s="441" t="s">
        <v>331</v>
      </c>
      <c r="D93" s="489" t="s">
        <v>385</v>
      </c>
      <c r="E93" s="466" t="s">
        <v>88</v>
      </c>
      <c r="F93" s="489" t="s">
        <v>390</v>
      </c>
      <c r="G93" s="489" t="s">
        <v>391</v>
      </c>
      <c r="H93" s="467" t="s">
        <v>88</v>
      </c>
    </row>
    <row r="94" spans="1:8" ht="14.25" customHeight="1">
      <c r="A94" s="386"/>
      <c r="B94" s="477"/>
      <c r="C94" s="432" t="s">
        <v>83</v>
      </c>
      <c r="D94" s="477"/>
      <c r="E94" s="445"/>
      <c r="F94" s="477"/>
      <c r="G94" s="477"/>
      <c r="H94" s="445"/>
    </row>
    <row r="95" spans="1:8" ht="14.25" customHeight="1">
      <c r="A95" s="439" t="s">
        <v>392</v>
      </c>
      <c r="B95" s="476" t="s">
        <v>393</v>
      </c>
      <c r="C95" s="441" t="s">
        <v>331</v>
      </c>
      <c r="D95" s="489" t="s">
        <v>385</v>
      </c>
      <c r="E95" s="466" t="s">
        <v>88</v>
      </c>
      <c r="F95" s="489" t="s">
        <v>394</v>
      </c>
      <c r="G95" s="489" t="s">
        <v>395</v>
      </c>
      <c r="H95" s="467" t="s">
        <v>88</v>
      </c>
    </row>
    <row r="96" spans="1:8" ht="14.25" customHeight="1">
      <c r="A96" s="386"/>
      <c r="B96" s="477"/>
      <c r="C96" s="432" t="s">
        <v>83</v>
      </c>
      <c r="D96" s="477"/>
      <c r="E96" s="445"/>
      <c r="F96" s="477"/>
      <c r="G96" s="477"/>
      <c r="H96" s="445"/>
    </row>
    <row r="97" spans="1:8" ht="14.25" customHeight="1">
      <c r="A97" s="439" t="s">
        <v>396</v>
      </c>
      <c r="B97" s="483" t="s">
        <v>397</v>
      </c>
      <c r="C97" s="441" t="s">
        <v>331</v>
      </c>
      <c r="D97" s="476" t="s">
        <v>398</v>
      </c>
      <c r="E97" s="468" t="s">
        <v>183</v>
      </c>
      <c r="F97" s="476" t="s">
        <v>399</v>
      </c>
      <c r="G97" s="476" t="s">
        <v>400</v>
      </c>
      <c r="H97" s="442" t="s">
        <v>88</v>
      </c>
    </row>
    <row r="98" spans="1:8" ht="14.25" customHeight="1">
      <c r="A98" s="386"/>
      <c r="B98" s="477"/>
      <c r="C98" s="432" t="s">
        <v>83</v>
      </c>
      <c r="D98" s="477"/>
      <c r="E98" s="469"/>
      <c r="F98" s="477"/>
      <c r="G98" s="477"/>
      <c r="H98" s="445"/>
    </row>
    <row r="99" spans="1:8" ht="14.25" customHeight="1">
      <c r="A99" s="439" t="s">
        <v>401</v>
      </c>
      <c r="B99" s="476" t="s">
        <v>402</v>
      </c>
      <c r="C99" s="441" t="s">
        <v>331</v>
      </c>
      <c r="D99" s="476" t="s">
        <v>403</v>
      </c>
      <c r="E99" s="442" t="s">
        <v>88</v>
      </c>
      <c r="F99" s="476" t="s">
        <v>404</v>
      </c>
      <c r="G99" s="476" t="s">
        <v>405</v>
      </c>
      <c r="H99" s="442" t="s">
        <v>88</v>
      </c>
    </row>
    <row r="100" spans="1:8" ht="14.25" customHeight="1">
      <c r="A100" s="386"/>
      <c r="B100" s="477"/>
      <c r="C100" s="432" t="s">
        <v>83</v>
      </c>
      <c r="D100" s="477"/>
      <c r="E100" s="445"/>
      <c r="F100" s="477"/>
      <c r="G100" s="477"/>
      <c r="H100" s="445"/>
    </row>
    <row r="101" spans="1:8" ht="14.25" customHeight="1">
      <c r="A101" s="428" t="s">
        <v>406</v>
      </c>
      <c r="B101" s="472" t="s">
        <v>407</v>
      </c>
      <c r="C101" s="429" t="s">
        <v>331</v>
      </c>
      <c r="D101" s="472" t="s">
        <v>385</v>
      </c>
      <c r="E101" s="459" t="s">
        <v>88</v>
      </c>
      <c r="F101" s="472" t="s">
        <v>386</v>
      </c>
      <c r="G101" s="472" t="s">
        <v>387</v>
      </c>
      <c r="H101" s="430" t="s">
        <v>88</v>
      </c>
    </row>
    <row r="102" spans="1:8" ht="14.25" customHeight="1">
      <c r="A102" s="428" t="s">
        <v>408</v>
      </c>
      <c r="B102" s="472" t="s">
        <v>409</v>
      </c>
      <c r="C102" s="429" t="s">
        <v>331</v>
      </c>
      <c r="D102" s="472" t="s">
        <v>410</v>
      </c>
      <c r="E102" s="459" t="s">
        <v>88</v>
      </c>
      <c r="F102" s="472" t="s">
        <v>411</v>
      </c>
      <c r="G102" s="472" t="s">
        <v>412</v>
      </c>
      <c r="H102" s="430" t="s">
        <v>88</v>
      </c>
    </row>
    <row r="103" spans="1:8" ht="14.25" customHeight="1">
      <c r="A103" s="428" t="s">
        <v>413</v>
      </c>
      <c r="B103" s="472" t="s">
        <v>414</v>
      </c>
      <c r="C103" s="429" t="s">
        <v>331</v>
      </c>
      <c r="D103" s="472" t="s">
        <v>415</v>
      </c>
      <c r="E103" s="459" t="s">
        <v>88</v>
      </c>
      <c r="F103" s="472" t="s">
        <v>416</v>
      </c>
      <c r="G103" s="472" t="s">
        <v>412</v>
      </c>
      <c r="H103" s="430" t="s">
        <v>88</v>
      </c>
    </row>
    <row r="104" spans="1:8" ht="14.25" customHeight="1">
      <c r="A104" s="428" t="s">
        <v>417</v>
      </c>
      <c r="B104" s="472" t="s">
        <v>418</v>
      </c>
      <c r="C104" s="429" t="s">
        <v>331</v>
      </c>
      <c r="D104" s="472" t="s">
        <v>419</v>
      </c>
      <c r="E104" s="459" t="s">
        <v>88</v>
      </c>
      <c r="F104" s="472" t="s">
        <v>420</v>
      </c>
      <c r="G104" s="487" t="s">
        <v>421</v>
      </c>
      <c r="H104" s="457" t="s">
        <v>88</v>
      </c>
    </row>
    <row r="105" spans="1:8" ht="14.25" customHeight="1">
      <c r="A105" s="431" t="s">
        <v>422</v>
      </c>
      <c r="B105" s="473" t="s">
        <v>423</v>
      </c>
      <c r="C105" s="432" t="s">
        <v>331</v>
      </c>
      <c r="D105" s="473" t="s">
        <v>419</v>
      </c>
      <c r="E105" s="434" t="s">
        <v>88</v>
      </c>
      <c r="F105" s="473" t="s">
        <v>424</v>
      </c>
      <c r="G105" s="487" t="s">
        <v>421</v>
      </c>
      <c r="H105" s="434" t="s">
        <v>88</v>
      </c>
    </row>
    <row r="106" spans="1:8" ht="14.25" customHeight="1">
      <c r="A106" s="389" t="s">
        <v>83</v>
      </c>
      <c r="B106" s="484"/>
      <c r="C106"/>
      <c r="D106" s="484"/>
      <c r="E106"/>
      <c r="F106" s="484"/>
      <c r="G106" s="484"/>
      <c r="H106"/>
    </row>
    <row r="107" spans="1:8" ht="14.25" customHeight="1"/>
    <row r="108" spans="1:8" ht="14.25" customHeight="1"/>
    <row r="109" spans="1:8" ht="14.25" customHeight="1"/>
    <row r="110" spans="1:8" ht="14.25" customHeight="1"/>
    <row r="111" spans="1:8" ht="14.25" customHeight="1"/>
    <row r="112" spans="1:8"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19F1A-37ED-4D85-94A3-43856F78C9F4}">
  <dimension ref="A1:L20"/>
  <sheetViews>
    <sheetView workbookViewId="0"/>
  </sheetViews>
  <sheetFormatPr defaultRowHeight="14.45"/>
  <cols>
    <col min="1" max="1" width="11.28515625" bestFit="1" customWidth="1"/>
    <col min="3" max="3" width="32.42578125" bestFit="1" customWidth="1"/>
    <col min="4" max="4" width="15.85546875" bestFit="1" customWidth="1"/>
    <col min="10" max="10" width="17.28515625" bestFit="1" customWidth="1"/>
  </cols>
  <sheetData>
    <row r="1" spans="1:12" ht="15" thickBot="1">
      <c r="A1" s="393" t="s">
        <v>83</v>
      </c>
      <c r="B1" s="394" t="s">
        <v>425</v>
      </c>
      <c r="C1" s="395"/>
      <c r="D1" s="395"/>
      <c r="E1" s="395"/>
      <c r="F1" s="395"/>
      <c r="G1" s="395"/>
      <c r="H1" s="395"/>
      <c r="I1" s="395"/>
      <c r="J1" s="395"/>
      <c r="K1" s="395"/>
      <c r="L1" s="395"/>
    </row>
    <row r="2" spans="1:12" ht="15" thickBot="1">
      <c r="A2" s="396" t="s">
        <v>426</v>
      </c>
      <c r="B2" s="397">
        <v>0.2</v>
      </c>
      <c r="C2" s="395"/>
      <c r="D2" s="398" t="s">
        <v>427</v>
      </c>
      <c r="E2" s="395"/>
      <c r="F2" s="395"/>
      <c r="G2" s="395"/>
      <c r="H2" s="395"/>
      <c r="I2" s="395"/>
      <c r="J2" s="398" t="s">
        <v>428</v>
      </c>
      <c r="K2" s="395"/>
      <c r="L2" s="395"/>
    </row>
    <row r="3" spans="1:12" ht="15" thickBot="1">
      <c r="A3" s="399" t="s">
        <v>429</v>
      </c>
      <c r="B3" s="400">
        <v>1E-3</v>
      </c>
      <c r="C3" s="395"/>
      <c r="D3" s="395"/>
      <c r="E3" s="395"/>
      <c r="F3" s="395"/>
      <c r="G3" s="395"/>
      <c r="H3" s="395"/>
      <c r="I3" s="395"/>
      <c r="J3" s="395"/>
      <c r="K3" s="395"/>
      <c r="L3" s="395"/>
    </row>
    <row r="4" spans="1:12" ht="15" thickBot="1">
      <c r="A4" s="395"/>
      <c r="B4" s="395"/>
      <c r="C4" s="393" t="s">
        <v>430</v>
      </c>
      <c r="D4" s="394">
        <v>0.50800000000000001</v>
      </c>
      <c r="E4" s="395"/>
      <c r="F4" s="395"/>
      <c r="G4" s="395"/>
      <c r="H4" s="395"/>
      <c r="I4" s="395"/>
      <c r="J4" s="395"/>
      <c r="K4" s="395"/>
      <c r="L4" s="395"/>
    </row>
    <row r="5" spans="1:12" ht="15" thickBot="1">
      <c r="A5" s="395"/>
      <c r="B5" s="395"/>
      <c r="C5" s="396" t="s">
        <v>431</v>
      </c>
      <c r="D5" s="397">
        <v>1.22</v>
      </c>
      <c r="E5" s="395"/>
      <c r="F5" s="395"/>
      <c r="G5" s="395"/>
      <c r="H5" s="395"/>
      <c r="I5" s="401" t="s">
        <v>432</v>
      </c>
      <c r="J5" s="402">
        <v>1</v>
      </c>
      <c r="K5" s="395"/>
      <c r="L5" s="395"/>
    </row>
    <row r="6" spans="1:12">
      <c r="A6" s="395"/>
      <c r="B6" s="395"/>
      <c r="C6" s="396" t="s">
        <v>433</v>
      </c>
      <c r="D6" s="397">
        <v>4.9999999999999998E-7</v>
      </c>
      <c r="E6" s="395"/>
      <c r="F6" s="395"/>
      <c r="G6" s="395"/>
      <c r="H6" s="395"/>
      <c r="I6" s="395"/>
      <c r="J6" s="395"/>
      <c r="K6" s="395"/>
      <c r="L6" s="395"/>
    </row>
    <row r="7" spans="1:12" ht="15" thickBot="1">
      <c r="A7" s="395"/>
      <c r="B7" s="395"/>
      <c r="C7" s="399" t="s">
        <v>434</v>
      </c>
      <c r="D7" s="400">
        <v>9.5000000000000005E-6</v>
      </c>
      <c r="E7" s="395"/>
      <c r="F7" s="395"/>
      <c r="G7" s="395"/>
      <c r="H7" s="395"/>
      <c r="I7" s="395"/>
      <c r="J7" s="395"/>
      <c r="K7" s="395"/>
      <c r="L7" s="395"/>
    </row>
    <row r="8" spans="1:12" ht="15" thickBot="1">
      <c r="A8" s="395"/>
      <c r="B8" s="395"/>
      <c r="C8" s="395"/>
      <c r="D8" s="395"/>
      <c r="E8" s="395"/>
      <c r="F8" s="395"/>
      <c r="G8" s="403" t="s">
        <v>435</v>
      </c>
      <c r="H8" s="395"/>
      <c r="I8" s="395"/>
      <c r="J8" s="395"/>
      <c r="K8" s="395"/>
      <c r="L8" s="404" t="s">
        <v>435</v>
      </c>
    </row>
    <row r="9" spans="1:12">
      <c r="A9" s="395"/>
      <c r="B9" s="395"/>
      <c r="C9" s="393" t="s">
        <v>436</v>
      </c>
      <c r="D9" s="405">
        <v>0.1</v>
      </c>
      <c r="E9" s="406">
        <v>0.15</v>
      </c>
      <c r="F9" s="407">
        <v>0.2</v>
      </c>
      <c r="G9" s="408">
        <v>0.50800000000000001</v>
      </c>
      <c r="H9" s="395"/>
      <c r="I9" s="405">
        <v>0.1</v>
      </c>
      <c r="J9" s="406">
        <v>0.15</v>
      </c>
      <c r="K9" s="407">
        <v>0.2</v>
      </c>
      <c r="L9" s="404">
        <v>0.50800000000000001</v>
      </c>
    </row>
    <row r="10" spans="1:12">
      <c r="A10" s="395"/>
      <c r="B10" s="395"/>
      <c r="C10" s="396" t="s">
        <v>83</v>
      </c>
      <c r="D10" s="409" t="s">
        <v>83</v>
      </c>
      <c r="E10" s="410" t="s">
        <v>83</v>
      </c>
      <c r="F10" s="411" t="s">
        <v>83</v>
      </c>
      <c r="G10" s="408" t="s">
        <v>83</v>
      </c>
      <c r="H10" s="395"/>
      <c r="I10" s="409" t="s">
        <v>83</v>
      </c>
      <c r="J10" s="410" t="s">
        <v>83</v>
      </c>
      <c r="K10" s="411" t="s">
        <v>83</v>
      </c>
      <c r="L10" s="408" t="s">
        <v>83</v>
      </c>
    </row>
    <row r="11" spans="1:12" ht="15" thickBot="1">
      <c r="A11" s="395"/>
      <c r="B11" s="395"/>
      <c r="C11" s="396" t="s">
        <v>437</v>
      </c>
      <c r="D11" s="412" t="s">
        <v>83</v>
      </c>
      <c r="E11" s="413" t="s">
        <v>83</v>
      </c>
      <c r="F11" s="414" t="s">
        <v>83</v>
      </c>
      <c r="G11" s="415" t="s">
        <v>83</v>
      </c>
      <c r="H11" s="395"/>
      <c r="I11" s="412" t="s">
        <v>83</v>
      </c>
      <c r="J11" s="413" t="s">
        <v>83</v>
      </c>
      <c r="K11" s="414" t="s">
        <v>83</v>
      </c>
      <c r="L11" s="415" t="s">
        <v>83</v>
      </c>
    </row>
    <row r="12" spans="1:12">
      <c r="A12" s="395"/>
      <c r="B12" s="395"/>
      <c r="C12" s="396">
        <v>9543</v>
      </c>
      <c r="D12" s="409">
        <v>5.8212300000000002E-2</v>
      </c>
      <c r="E12" s="410">
        <v>3.8808000000000002E-2</v>
      </c>
      <c r="F12" s="411">
        <v>2.9106150000000001E-2</v>
      </c>
      <c r="G12" s="408">
        <v>1.1459E-2</v>
      </c>
      <c r="H12" s="395"/>
      <c r="I12" s="409">
        <v>4.7715E-2</v>
      </c>
      <c r="J12" s="410">
        <v>3.1809999999999998E-2</v>
      </c>
      <c r="K12" s="416">
        <v>2.3858000000000001E-2</v>
      </c>
      <c r="L12" s="417">
        <v>1.1459E-2</v>
      </c>
    </row>
    <row r="13" spans="1:12">
      <c r="A13" s="395"/>
      <c r="B13" s="395"/>
      <c r="C13" s="396">
        <v>1500</v>
      </c>
      <c r="D13" s="409">
        <v>9.1500000000000001E-3</v>
      </c>
      <c r="E13" s="410">
        <v>6.1000000000000004E-3</v>
      </c>
      <c r="F13" s="411">
        <v>4.5750000000000001E-3</v>
      </c>
      <c r="G13" s="408">
        <v>1.8010000000000001E-3</v>
      </c>
      <c r="H13" s="395"/>
      <c r="I13" s="409">
        <v>7.4999999999999997E-3</v>
      </c>
      <c r="J13" s="410">
        <v>5.0000000000000001E-3</v>
      </c>
      <c r="K13" s="416">
        <v>3.7499999999999999E-3</v>
      </c>
      <c r="L13" s="417">
        <v>1.8010000000000001E-3</v>
      </c>
    </row>
    <row r="14" spans="1:12">
      <c r="A14" s="395"/>
      <c r="B14" s="395"/>
      <c r="C14" s="396" t="s">
        <v>83</v>
      </c>
      <c r="D14" s="409" t="s">
        <v>83</v>
      </c>
      <c r="E14" s="410" t="s">
        <v>83</v>
      </c>
      <c r="F14" s="411" t="s">
        <v>83</v>
      </c>
      <c r="G14" s="408" t="s">
        <v>83</v>
      </c>
      <c r="H14" s="395"/>
      <c r="I14" s="409" t="s">
        <v>83</v>
      </c>
      <c r="J14" s="410" t="s">
        <v>83</v>
      </c>
      <c r="K14" s="416" t="s">
        <v>83</v>
      </c>
      <c r="L14" s="417" t="s">
        <v>83</v>
      </c>
    </row>
    <row r="15" spans="1:12">
      <c r="A15" s="395"/>
      <c r="B15" s="395"/>
      <c r="C15" s="396" t="s">
        <v>438</v>
      </c>
      <c r="D15" s="409" t="s">
        <v>83</v>
      </c>
      <c r="E15" s="410" t="s">
        <v>83</v>
      </c>
      <c r="F15" s="411" t="s">
        <v>83</v>
      </c>
      <c r="G15" s="408" t="s">
        <v>83</v>
      </c>
      <c r="H15" s="395"/>
      <c r="I15" s="409" t="s">
        <v>83</v>
      </c>
      <c r="J15" s="410" t="s">
        <v>83</v>
      </c>
      <c r="K15" s="416" t="s">
        <v>83</v>
      </c>
      <c r="L15" s="417" t="s">
        <v>83</v>
      </c>
    </row>
    <row r="16" spans="1:12">
      <c r="A16" s="395"/>
      <c r="B16" s="395"/>
      <c r="C16" s="396">
        <v>1500</v>
      </c>
      <c r="D16" s="409">
        <v>0.17385</v>
      </c>
      <c r="E16" s="410">
        <v>0.1159</v>
      </c>
      <c r="F16" s="411">
        <v>8.6925000000000002E-2</v>
      </c>
      <c r="G16" s="408">
        <v>3.4222000000000002E-2</v>
      </c>
      <c r="H16" s="395"/>
      <c r="I16" s="409">
        <v>0.14249999999999999</v>
      </c>
      <c r="J16" s="410">
        <v>9.5000000000000001E-2</v>
      </c>
      <c r="K16" s="416">
        <v>7.1249999999999994E-2</v>
      </c>
      <c r="L16" s="417">
        <v>3.4222000000000002E-2</v>
      </c>
    </row>
    <row r="17" spans="1:12">
      <c r="A17" s="395"/>
      <c r="B17" s="395"/>
      <c r="C17" s="396">
        <v>250</v>
      </c>
      <c r="D17" s="409">
        <v>2.8975000000000001E-2</v>
      </c>
      <c r="E17" s="410">
        <v>1.9317000000000001E-2</v>
      </c>
      <c r="F17" s="411">
        <v>1.44875E-2</v>
      </c>
      <c r="G17" s="408">
        <v>5.7039999999999999E-3</v>
      </c>
      <c r="H17" s="395"/>
      <c r="I17" s="409">
        <v>2.375E-2</v>
      </c>
      <c r="J17" s="410">
        <v>1.5833333000000002E-2</v>
      </c>
      <c r="K17" s="416">
        <v>1.1875E-2</v>
      </c>
      <c r="L17" s="417">
        <v>5.7039999999999999E-3</v>
      </c>
    </row>
    <row r="18" spans="1:12">
      <c r="A18" s="395"/>
      <c r="B18" s="395"/>
      <c r="C18" s="396" t="s">
        <v>83</v>
      </c>
      <c r="D18" s="409" t="s">
        <v>83</v>
      </c>
      <c r="E18" s="410" t="s">
        <v>83</v>
      </c>
      <c r="F18" s="411" t="s">
        <v>83</v>
      </c>
      <c r="G18" s="408" t="s">
        <v>83</v>
      </c>
      <c r="H18" s="395"/>
      <c r="I18" s="409" t="s">
        <v>83</v>
      </c>
      <c r="J18" s="410" t="s">
        <v>83</v>
      </c>
      <c r="K18" s="416" t="s">
        <v>83</v>
      </c>
      <c r="L18" s="417" t="s">
        <v>83</v>
      </c>
    </row>
    <row r="19" spans="1:12">
      <c r="A19" s="395"/>
      <c r="B19" s="395"/>
      <c r="C19" s="396" t="s">
        <v>439</v>
      </c>
      <c r="D19" s="409" t="s">
        <v>83</v>
      </c>
      <c r="E19" s="410" t="s">
        <v>83</v>
      </c>
      <c r="F19" s="411" t="s">
        <v>83</v>
      </c>
      <c r="G19" s="408" t="s">
        <v>83</v>
      </c>
      <c r="H19" s="395"/>
      <c r="I19" s="409" t="s">
        <v>83</v>
      </c>
      <c r="J19" s="410" t="s">
        <v>83</v>
      </c>
      <c r="K19" s="416" t="s">
        <v>83</v>
      </c>
      <c r="L19" s="417" t="s">
        <v>83</v>
      </c>
    </row>
    <row r="20" spans="1:12" ht="15" thickBot="1">
      <c r="A20" s="395"/>
      <c r="B20" s="395"/>
      <c r="C20" s="399">
        <v>1500</v>
      </c>
      <c r="D20" s="412">
        <v>0.17385</v>
      </c>
      <c r="E20" s="413">
        <v>0.1159</v>
      </c>
      <c r="F20" s="414">
        <v>8.6925000000000002E-2</v>
      </c>
      <c r="G20" s="415">
        <v>3.4222000000000002E-2</v>
      </c>
      <c r="H20" s="395"/>
      <c r="I20" s="412">
        <v>0.14249999999999999</v>
      </c>
      <c r="J20" s="413">
        <v>9.5000000000000001E-2</v>
      </c>
      <c r="K20" s="418">
        <v>7.1249999999999994E-2</v>
      </c>
      <c r="L20" s="419">
        <v>3.4222000000000002E-2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topLeftCell="C1" workbookViewId="0">
      <selection activeCell="B21" sqref="B21"/>
    </sheetView>
  </sheetViews>
  <sheetFormatPr defaultRowHeight="14.45"/>
  <cols>
    <col min="1" max="1" width="32.85546875" bestFit="1" customWidth="1"/>
    <col min="2" max="2" width="20" bestFit="1" customWidth="1"/>
    <col min="3" max="3" width="16.7109375" bestFit="1" customWidth="1"/>
    <col min="4" max="4" width="51.42578125" bestFit="1" customWidth="1"/>
    <col min="5" max="5" width="11.28515625" bestFit="1" customWidth="1"/>
    <col min="6" max="6" width="15.140625" style="252" bestFit="1" customWidth="1"/>
    <col min="7" max="7" width="27.28515625" bestFit="1" customWidth="1"/>
  </cols>
  <sheetData>
    <row r="1" spans="1:7">
      <c r="A1" t="s">
        <v>440</v>
      </c>
      <c r="B1" t="s">
        <v>441</v>
      </c>
      <c r="C1" t="s">
        <v>442</v>
      </c>
      <c r="D1" t="s">
        <v>443</v>
      </c>
      <c r="E1" t="s">
        <v>444</v>
      </c>
      <c r="F1" s="252" t="s">
        <v>445</v>
      </c>
      <c r="G1" t="s">
        <v>446</v>
      </c>
    </row>
    <row r="2" spans="1:7">
      <c r="A2" t="s">
        <v>447</v>
      </c>
    </row>
    <row r="3" spans="1:7">
      <c r="A3" t="s">
        <v>448</v>
      </c>
    </row>
    <row r="4" spans="1:7">
      <c r="A4" t="s">
        <v>449</v>
      </c>
    </row>
    <row r="5" spans="1:7">
      <c r="A5" t="s">
        <v>450</v>
      </c>
    </row>
    <row r="6" spans="1:7">
      <c r="A6" t="s">
        <v>451</v>
      </c>
      <c r="D6" t="s">
        <v>452</v>
      </c>
    </row>
    <row r="7" spans="1:7">
      <c r="A7" t="s">
        <v>453</v>
      </c>
      <c r="C7" t="s">
        <v>454</v>
      </c>
    </row>
    <row r="8" spans="1:7">
      <c r="A8" t="s">
        <v>455</v>
      </c>
      <c r="C8" t="s">
        <v>454</v>
      </c>
      <c r="D8" t="s">
        <v>456</v>
      </c>
    </row>
    <row r="9" spans="1:7">
      <c r="A9" t="s">
        <v>457</v>
      </c>
      <c r="B9" t="s">
        <v>458</v>
      </c>
      <c r="C9" t="s">
        <v>459</v>
      </c>
      <c r="D9" t="s">
        <v>460</v>
      </c>
    </row>
    <row r="10" spans="1:7">
      <c r="A10" t="s">
        <v>461</v>
      </c>
      <c r="B10" t="s">
        <v>458</v>
      </c>
      <c r="C10" t="s">
        <v>459</v>
      </c>
      <c r="D10" t="s">
        <v>462</v>
      </c>
    </row>
    <row r="11" spans="1:7">
      <c r="A11" t="s">
        <v>463</v>
      </c>
      <c r="B11" t="s">
        <v>464</v>
      </c>
      <c r="C11" t="s">
        <v>465</v>
      </c>
    </row>
    <row r="12" spans="1:7">
      <c r="A12" t="s">
        <v>466</v>
      </c>
    </row>
    <row r="13" spans="1:7">
      <c r="A13" t="s">
        <v>467</v>
      </c>
      <c r="C13" t="s">
        <v>468</v>
      </c>
      <c r="D13" t="s">
        <v>469</v>
      </c>
      <c r="E13">
        <v>30</v>
      </c>
    </row>
    <row r="14" spans="1:7">
      <c r="A14" t="s">
        <v>470</v>
      </c>
      <c r="C14" t="s">
        <v>468</v>
      </c>
      <c r="D14" t="s">
        <v>469</v>
      </c>
      <c r="E14">
        <v>5</v>
      </c>
    </row>
    <row r="15" spans="1:7">
      <c r="A15" t="s">
        <v>471</v>
      </c>
      <c r="C15" t="s">
        <v>472</v>
      </c>
      <c r="D15" t="s">
        <v>473</v>
      </c>
      <c r="E15">
        <v>-40</v>
      </c>
      <c r="F15" s="252">
        <v>48.9</v>
      </c>
    </row>
    <row r="16" spans="1:7">
      <c r="A16" t="s">
        <v>474</v>
      </c>
      <c r="C16" t="s">
        <v>475</v>
      </c>
      <c r="D16" t="s">
        <v>476</v>
      </c>
      <c r="E16">
        <v>-9</v>
      </c>
      <c r="F16" s="252">
        <v>0</v>
      </c>
    </row>
    <row r="17" spans="1:7">
      <c r="A17" t="s">
        <v>477</v>
      </c>
      <c r="C17" t="s">
        <v>468</v>
      </c>
      <c r="D17" t="s">
        <v>478</v>
      </c>
      <c r="E17">
        <v>1</v>
      </c>
    </row>
    <row r="18" spans="1:7">
      <c r="A18" t="s">
        <v>479</v>
      </c>
      <c r="C18" t="s">
        <v>480</v>
      </c>
      <c r="D18" t="s">
        <v>481</v>
      </c>
      <c r="E18">
        <v>90</v>
      </c>
    </row>
    <row r="19" spans="1:7">
      <c r="A19" t="s">
        <v>482</v>
      </c>
      <c r="C19" t="s">
        <v>483</v>
      </c>
    </row>
    <row r="20" spans="1:7">
      <c r="A20" t="s">
        <v>484</v>
      </c>
      <c r="B20" t="s">
        <v>485</v>
      </c>
      <c r="C20" t="s">
        <v>468</v>
      </c>
      <c r="F20" s="252" t="s">
        <v>486</v>
      </c>
      <c r="G20" t="s">
        <v>487</v>
      </c>
    </row>
    <row r="21" spans="1:7">
      <c r="A21" t="s">
        <v>488</v>
      </c>
      <c r="B21" t="s">
        <v>489</v>
      </c>
      <c r="C21" t="s">
        <v>490</v>
      </c>
      <c r="D21" t="s">
        <v>491</v>
      </c>
      <c r="F21" s="252">
        <v>150</v>
      </c>
    </row>
    <row r="22" spans="1:7">
      <c r="A22" t="s">
        <v>492</v>
      </c>
      <c r="C22" t="s">
        <v>493</v>
      </c>
      <c r="F22" s="252">
        <v>360</v>
      </c>
    </row>
    <row r="23" spans="1:7">
      <c r="A23" t="s">
        <v>494</v>
      </c>
      <c r="C23" t="s">
        <v>493</v>
      </c>
      <c r="F23" s="252" t="s">
        <v>495</v>
      </c>
    </row>
    <row r="24" spans="1:7">
      <c r="A24" t="s">
        <v>496</v>
      </c>
      <c r="C24" t="s">
        <v>497</v>
      </c>
      <c r="F24" s="252">
        <v>295</v>
      </c>
    </row>
    <row r="25" spans="1:7">
      <c r="A25" t="s">
        <v>498</v>
      </c>
      <c r="C25" t="s">
        <v>499</v>
      </c>
      <c r="F25" s="252" t="s">
        <v>500</v>
      </c>
    </row>
    <row r="26" spans="1:7">
      <c r="A26" t="s">
        <v>501</v>
      </c>
      <c r="C26" t="s">
        <v>502</v>
      </c>
      <c r="F26" s="252" t="s">
        <v>503</v>
      </c>
    </row>
    <row r="27" spans="1:7">
      <c r="A27" t="s">
        <v>504</v>
      </c>
      <c r="C27" t="s">
        <v>425</v>
      </c>
      <c r="F27" s="252">
        <v>8046.72</v>
      </c>
    </row>
    <row r="28" spans="1:7">
      <c r="A28" t="s">
        <v>505</v>
      </c>
      <c r="C28" t="s">
        <v>425</v>
      </c>
      <c r="F28" s="252">
        <v>8046.72</v>
      </c>
    </row>
    <row r="29" spans="1:7">
      <c r="A29" t="s">
        <v>506</v>
      </c>
      <c r="B29" t="s">
        <v>507</v>
      </c>
      <c r="C29" t="s">
        <v>425</v>
      </c>
      <c r="D29" t="s">
        <v>508</v>
      </c>
    </row>
    <row r="30" spans="1:7">
      <c r="A30" t="s">
        <v>509</v>
      </c>
      <c r="C30" t="s">
        <v>510</v>
      </c>
    </row>
    <row r="31" spans="1:7">
      <c r="A31" t="s">
        <v>511</v>
      </c>
    </row>
    <row r="32" spans="1:7">
      <c r="A32" t="s">
        <v>512</v>
      </c>
      <c r="C32" t="s">
        <v>513</v>
      </c>
      <c r="F32" s="252" t="s">
        <v>514</v>
      </c>
    </row>
    <row r="33" spans="1:6">
      <c r="A33" t="s">
        <v>515</v>
      </c>
      <c r="C33" t="s">
        <v>513</v>
      </c>
      <c r="F33" s="252">
        <v>9.5429999999999993</v>
      </c>
    </row>
    <row r="34" spans="1:6">
      <c r="A34" t="s">
        <v>516</v>
      </c>
      <c r="C34" t="s">
        <v>480</v>
      </c>
      <c r="F34" s="252">
        <v>98</v>
      </c>
    </row>
    <row r="35" spans="1:6">
      <c r="A35" t="s">
        <v>517</v>
      </c>
      <c r="C35" t="s">
        <v>518</v>
      </c>
      <c r="F35" s="252">
        <v>8</v>
      </c>
    </row>
    <row r="36" spans="1:6">
      <c r="A36" t="s">
        <v>519</v>
      </c>
      <c r="C36" t="s">
        <v>520</v>
      </c>
    </row>
    <row r="37" spans="1:6">
      <c r="A37" t="s">
        <v>521</v>
      </c>
      <c r="B37">
        <v>0</v>
      </c>
      <c r="C37" t="s">
        <v>520</v>
      </c>
      <c r="F37" s="252">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
  <sheetViews>
    <sheetView topLeftCell="A13" zoomScale="130" zoomScaleNormal="130" workbookViewId="0">
      <selection activeCell="C29" sqref="C29"/>
    </sheetView>
  </sheetViews>
  <sheetFormatPr defaultColWidth="13.42578125" defaultRowHeight="14.1"/>
  <cols>
    <col min="1" max="1" width="10.28515625" style="28" customWidth="1"/>
    <col min="2" max="2" width="40.85546875" style="28" customWidth="1"/>
    <col min="3" max="3" width="16.42578125" style="28" customWidth="1"/>
    <col min="4" max="4" width="22.7109375" style="28" customWidth="1"/>
    <col min="5" max="5" width="39.7109375" style="28" customWidth="1"/>
    <col min="6" max="6" width="18" style="28" customWidth="1"/>
    <col min="7" max="26" width="36.28515625" style="28" customWidth="1"/>
    <col min="27" max="16384" width="13.42578125" style="28"/>
  </cols>
  <sheetData>
    <row r="1" spans="1:20" ht="15.6">
      <c r="A1" s="567" t="s">
        <v>522</v>
      </c>
      <c r="B1" s="569" t="s">
        <v>523</v>
      </c>
      <c r="C1" s="571" t="s">
        <v>524</v>
      </c>
      <c r="D1" s="571" t="s">
        <v>525</v>
      </c>
      <c r="E1" s="571" t="s">
        <v>526</v>
      </c>
      <c r="F1" s="571" t="s">
        <v>527</v>
      </c>
      <c r="G1" s="565" t="s">
        <v>528</v>
      </c>
      <c r="H1" s="27"/>
      <c r="I1" s="27"/>
      <c r="J1" s="27"/>
      <c r="K1" s="27"/>
      <c r="L1" s="27"/>
      <c r="M1" s="27"/>
      <c r="N1" s="27"/>
      <c r="O1" s="27"/>
      <c r="P1" s="27"/>
      <c r="Q1" s="27"/>
      <c r="R1" s="27"/>
      <c r="S1" s="27"/>
      <c r="T1" s="27"/>
    </row>
    <row r="2" spans="1:20" ht="14.45" thickBot="1">
      <c r="A2" s="568"/>
      <c r="B2" s="570"/>
      <c r="C2" s="572"/>
      <c r="D2" s="572"/>
      <c r="E2" s="572"/>
      <c r="F2" s="572"/>
      <c r="G2" s="566"/>
    </row>
    <row r="3" spans="1:20" ht="48">
      <c r="A3" s="239">
        <v>1</v>
      </c>
      <c r="B3" s="240" t="s">
        <v>529</v>
      </c>
      <c r="C3" s="241" t="s">
        <v>530</v>
      </c>
      <c r="D3" s="241" t="s">
        <v>531</v>
      </c>
      <c r="E3" s="241" t="s">
        <v>532</v>
      </c>
      <c r="F3" s="241" t="s">
        <v>533</v>
      </c>
      <c r="G3" s="242" t="s">
        <v>6</v>
      </c>
    </row>
    <row r="4" spans="1:20" ht="48">
      <c r="A4" s="243">
        <v>2</v>
      </c>
      <c r="B4" s="244" t="s">
        <v>534</v>
      </c>
      <c r="C4" s="245" t="s">
        <v>530</v>
      </c>
      <c r="D4" s="245" t="s">
        <v>535</v>
      </c>
      <c r="E4" s="245" t="s">
        <v>532</v>
      </c>
      <c r="F4" s="245" t="s">
        <v>536</v>
      </c>
      <c r="G4" s="246" t="s">
        <v>6</v>
      </c>
    </row>
    <row r="5" spans="1:20" ht="24">
      <c r="A5" s="247">
        <v>3</v>
      </c>
      <c r="B5" s="248" t="s">
        <v>537</v>
      </c>
      <c r="C5" s="249" t="s">
        <v>538</v>
      </c>
      <c r="D5" s="249" t="s">
        <v>539</v>
      </c>
      <c r="E5" s="249" t="s">
        <v>540</v>
      </c>
      <c r="F5" s="249" t="s">
        <v>536</v>
      </c>
      <c r="G5" s="250" t="s">
        <v>8</v>
      </c>
    </row>
    <row r="6" spans="1:20" ht="36">
      <c r="A6" s="243">
        <v>4</v>
      </c>
      <c r="B6" s="244" t="s">
        <v>541</v>
      </c>
      <c r="C6" s="245" t="s">
        <v>542</v>
      </c>
      <c r="D6" s="245" t="s">
        <v>539</v>
      </c>
      <c r="E6" s="245" t="s">
        <v>543</v>
      </c>
      <c r="F6" s="245" t="s">
        <v>536</v>
      </c>
      <c r="G6" s="246" t="s">
        <v>6</v>
      </c>
    </row>
    <row r="7" spans="1:20" ht="24">
      <c r="A7" s="243">
        <v>5</v>
      </c>
      <c r="B7" s="244" t="s">
        <v>544</v>
      </c>
      <c r="C7" s="245" t="s">
        <v>530</v>
      </c>
      <c r="D7" s="245" t="s">
        <v>545</v>
      </c>
      <c r="E7" s="245" t="s">
        <v>532</v>
      </c>
      <c r="F7" s="245" t="s">
        <v>546</v>
      </c>
      <c r="G7" s="251" t="s">
        <v>10</v>
      </c>
    </row>
    <row r="8" spans="1:20" ht="36">
      <c r="A8" s="243">
        <v>6</v>
      </c>
      <c r="B8" s="244" t="s">
        <v>547</v>
      </c>
      <c r="C8" s="245" t="s">
        <v>538</v>
      </c>
      <c r="D8" s="245" t="s">
        <v>548</v>
      </c>
      <c r="E8" s="245" t="s">
        <v>549</v>
      </c>
      <c r="F8" s="245" t="s">
        <v>550</v>
      </c>
      <c r="G8" s="251" t="s">
        <v>10</v>
      </c>
    </row>
    <row r="9" spans="1:20" ht="24">
      <c r="A9" s="243">
        <v>7</v>
      </c>
      <c r="B9" s="244" t="s">
        <v>551</v>
      </c>
      <c r="C9" s="245" t="s">
        <v>538</v>
      </c>
      <c r="D9" s="245" t="s">
        <v>552</v>
      </c>
      <c r="E9" s="245" t="s">
        <v>549</v>
      </c>
      <c r="F9" s="245" t="s">
        <v>552</v>
      </c>
      <c r="G9" s="250" t="s">
        <v>8</v>
      </c>
    </row>
    <row r="10" spans="1:20" ht="36">
      <c r="A10" s="243">
        <v>8</v>
      </c>
      <c r="B10" s="244" t="s">
        <v>553</v>
      </c>
      <c r="C10" s="245" t="s">
        <v>530</v>
      </c>
      <c r="D10" s="245" t="s">
        <v>554</v>
      </c>
      <c r="E10" s="245" t="s">
        <v>555</v>
      </c>
      <c r="F10" s="245" t="s">
        <v>556</v>
      </c>
      <c r="G10" s="251" t="s">
        <v>10</v>
      </c>
    </row>
    <row r="11" spans="1:20" ht="24">
      <c r="A11" s="243">
        <v>9</v>
      </c>
      <c r="B11" s="244" t="s">
        <v>557</v>
      </c>
      <c r="C11" s="245" t="s">
        <v>538</v>
      </c>
      <c r="D11" s="245" t="s">
        <v>558</v>
      </c>
      <c r="E11" s="245" t="s">
        <v>549</v>
      </c>
      <c r="F11" s="245" t="s">
        <v>559</v>
      </c>
      <c r="G11" s="251" t="s">
        <v>10</v>
      </c>
    </row>
    <row r="12" spans="1:20" ht="36">
      <c r="A12" s="243">
        <v>10</v>
      </c>
      <c r="B12" s="244" t="s">
        <v>560</v>
      </c>
      <c r="C12" s="245" t="s">
        <v>538</v>
      </c>
      <c r="D12" s="245" t="s">
        <v>558</v>
      </c>
      <c r="E12" s="245" t="s">
        <v>561</v>
      </c>
      <c r="F12" s="245" t="s">
        <v>556</v>
      </c>
      <c r="G12" s="251" t="s">
        <v>10</v>
      </c>
    </row>
    <row r="13" spans="1:20" ht="36">
      <c r="A13" s="243">
        <v>11</v>
      </c>
      <c r="B13" s="244" t="s">
        <v>562</v>
      </c>
      <c r="C13" s="245" t="s">
        <v>538</v>
      </c>
      <c r="D13" s="245" t="s">
        <v>558</v>
      </c>
      <c r="E13" s="245" t="s">
        <v>561</v>
      </c>
      <c r="F13" s="245" t="s">
        <v>556</v>
      </c>
      <c r="G13" s="251" t="s">
        <v>10</v>
      </c>
    </row>
    <row r="14" spans="1:20" ht="24">
      <c r="A14" s="243">
        <v>12</v>
      </c>
      <c r="B14" s="244" t="s">
        <v>563</v>
      </c>
      <c r="C14" s="245" t="s">
        <v>538</v>
      </c>
      <c r="D14" s="245" t="s">
        <v>558</v>
      </c>
      <c r="E14" s="245" t="s">
        <v>564</v>
      </c>
      <c r="F14" s="245" t="s">
        <v>559</v>
      </c>
      <c r="G14" s="250" t="s">
        <v>8</v>
      </c>
    </row>
    <row r="15" spans="1:20" ht="36">
      <c r="A15" s="243">
        <v>13</v>
      </c>
      <c r="B15" s="244" t="s">
        <v>565</v>
      </c>
      <c r="C15" s="245" t="s">
        <v>530</v>
      </c>
      <c r="D15" s="241" t="s">
        <v>531</v>
      </c>
      <c r="E15" s="245" t="s">
        <v>561</v>
      </c>
      <c r="F15" s="241" t="s">
        <v>533</v>
      </c>
      <c r="G15" s="251" t="s">
        <v>10</v>
      </c>
    </row>
    <row r="16" spans="1:20" ht="36">
      <c r="A16" s="243">
        <v>14</v>
      </c>
      <c r="B16" s="244" t="s">
        <v>566</v>
      </c>
      <c r="C16" s="245" t="s">
        <v>530</v>
      </c>
      <c r="D16" s="241" t="s">
        <v>531</v>
      </c>
      <c r="E16" s="245" t="s">
        <v>532</v>
      </c>
      <c r="F16" s="241" t="s">
        <v>533</v>
      </c>
      <c r="G16" s="250" t="s">
        <v>8</v>
      </c>
    </row>
    <row r="17" spans="1:7" ht="36">
      <c r="A17" s="243">
        <v>15</v>
      </c>
      <c r="B17" s="244" t="s">
        <v>567</v>
      </c>
      <c r="C17" s="245" t="s">
        <v>530</v>
      </c>
      <c r="D17" s="241" t="s">
        <v>531</v>
      </c>
      <c r="E17" s="245" t="s">
        <v>532</v>
      </c>
      <c r="F17" s="241" t="s">
        <v>533</v>
      </c>
      <c r="G17" s="250" t="s">
        <v>8</v>
      </c>
    </row>
  </sheetData>
  <mergeCells count="7">
    <mergeCell ref="G1:G2"/>
    <mergeCell ref="A1:A2"/>
    <mergeCell ref="B1:B2"/>
    <mergeCell ref="C1:C2"/>
    <mergeCell ref="D1:D2"/>
    <mergeCell ref="E1:E2"/>
    <mergeCell ref="F1:F2"/>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223"/>
  <sheetViews>
    <sheetView showGridLines="0" zoomScaleNormal="100" workbookViewId="0"/>
  </sheetViews>
  <sheetFormatPr defaultColWidth="9" defaultRowHeight="12"/>
  <cols>
    <col min="1" max="1" width="19" style="1" customWidth="1"/>
    <col min="2" max="2" width="9.7109375" style="1" customWidth="1"/>
    <col min="3" max="3" width="19.28515625" style="1" customWidth="1"/>
    <col min="4" max="4" width="18" style="1" customWidth="1"/>
    <col min="5" max="5" width="37.140625" style="1" customWidth="1"/>
    <col min="6" max="8" width="4.42578125" style="1" customWidth="1"/>
    <col min="9" max="9" width="44" style="1" customWidth="1"/>
    <col min="10" max="14" width="4.42578125" style="1" customWidth="1"/>
    <col min="15" max="16384" width="9" style="1"/>
  </cols>
  <sheetData>
    <row r="1" spans="1:12" ht="12.6" thickBot="1"/>
    <row r="2" spans="1:12" ht="12.95" thickTop="1" thickBot="1">
      <c r="A2" s="29" t="s">
        <v>568</v>
      </c>
      <c r="H2" s="668" t="s">
        <v>569</v>
      </c>
      <c r="I2" s="668"/>
    </row>
    <row r="3" spans="1:12" ht="12.95" thickTop="1" thickBot="1">
      <c r="A3" s="1" t="s">
        <v>570</v>
      </c>
      <c r="B3" s="685" t="s">
        <v>571</v>
      </c>
      <c r="C3" s="685"/>
      <c r="H3" s="31"/>
      <c r="I3" s="32" t="s">
        <v>572</v>
      </c>
    </row>
    <row r="4" spans="1:12" ht="12.6" thickBot="1">
      <c r="A4" s="1" t="s">
        <v>573</v>
      </c>
      <c r="B4" s="33">
        <v>8</v>
      </c>
      <c r="C4" s="30"/>
      <c r="H4" s="34"/>
      <c r="I4" s="35" t="s">
        <v>574</v>
      </c>
    </row>
    <row r="5" spans="1:12" ht="12.6" thickBot="1">
      <c r="B5" s="33"/>
      <c r="C5" s="30"/>
      <c r="H5" s="36"/>
      <c r="I5" s="37" t="s">
        <v>575</v>
      </c>
    </row>
    <row r="6" spans="1:12" ht="12.6" thickTop="1">
      <c r="B6" s="33"/>
      <c r="C6" s="30"/>
    </row>
    <row r="7" spans="1:12" ht="12.6" thickBot="1"/>
    <row r="8" spans="1:12" ht="12.6" thickBot="1">
      <c r="A8" s="665" t="s">
        <v>523</v>
      </c>
      <c r="B8" s="665" t="s">
        <v>576</v>
      </c>
      <c r="C8" s="665" t="s">
        <v>577</v>
      </c>
      <c r="D8" s="665" t="s">
        <v>578</v>
      </c>
      <c r="E8" s="665" t="s">
        <v>579</v>
      </c>
      <c r="F8" s="667" t="s">
        <v>580</v>
      </c>
      <c r="G8" s="667"/>
      <c r="H8" s="667"/>
      <c r="I8" s="665" t="s">
        <v>581</v>
      </c>
      <c r="J8" s="667" t="s">
        <v>582</v>
      </c>
      <c r="K8" s="667"/>
      <c r="L8" s="667"/>
    </row>
    <row r="9" spans="1:12" ht="42.6" thickBot="1">
      <c r="A9" s="666"/>
      <c r="B9" s="666"/>
      <c r="C9" s="666"/>
      <c r="D9" s="666"/>
      <c r="E9" s="666"/>
      <c r="F9" s="38" t="s">
        <v>583</v>
      </c>
      <c r="G9" s="38" t="s">
        <v>584</v>
      </c>
      <c r="H9" s="38" t="s">
        <v>585</v>
      </c>
      <c r="I9" s="666"/>
      <c r="J9" s="38" t="s">
        <v>583</v>
      </c>
      <c r="K9" s="38" t="s">
        <v>584</v>
      </c>
      <c r="L9" s="38" t="s">
        <v>585</v>
      </c>
    </row>
    <row r="10" spans="1:12" ht="25.5" customHeight="1" thickTop="1" thickBot="1">
      <c r="A10" s="585" t="s">
        <v>586</v>
      </c>
      <c r="B10" s="588" t="s">
        <v>587</v>
      </c>
      <c r="C10" s="591" t="s">
        <v>588</v>
      </c>
      <c r="D10" s="588" t="s">
        <v>589</v>
      </c>
      <c r="E10" s="39" t="s">
        <v>590</v>
      </c>
      <c r="F10" s="40">
        <v>0.4</v>
      </c>
      <c r="G10" s="40">
        <v>0.7</v>
      </c>
      <c r="H10" s="40">
        <f>F10*G10</f>
        <v>0.27999999999999997</v>
      </c>
      <c r="I10" s="39" t="s">
        <v>591</v>
      </c>
      <c r="J10" s="40">
        <v>0.2</v>
      </c>
      <c r="K10" s="40">
        <v>0.5</v>
      </c>
      <c r="L10" s="40">
        <f t="shared" ref="L10:L73" si="0">J10*K10</f>
        <v>0.1</v>
      </c>
    </row>
    <row r="11" spans="1:12" ht="25.5" customHeight="1" thickTop="1" thickBot="1">
      <c r="A11" s="586"/>
      <c r="B11" s="589"/>
      <c r="C11" s="592"/>
      <c r="D11" s="589"/>
      <c r="E11" s="41" t="s">
        <v>592</v>
      </c>
      <c r="F11" s="42">
        <v>0.3</v>
      </c>
      <c r="G11" s="42">
        <v>0.3</v>
      </c>
      <c r="H11" s="40">
        <f t="shared" ref="H11:H73" si="1">F11*G11</f>
        <v>0.09</v>
      </c>
      <c r="I11" s="41" t="s">
        <v>593</v>
      </c>
      <c r="J11" s="42">
        <v>0.1</v>
      </c>
      <c r="K11" s="42">
        <v>0.3</v>
      </c>
      <c r="L11" s="40">
        <f t="shared" si="0"/>
        <v>0.03</v>
      </c>
    </row>
    <row r="12" spans="1:12" ht="25.5" customHeight="1" thickTop="1" thickBot="1">
      <c r="A12" s="586"/>
      <c r="B12" s="589"/>
      <c r="C12" s="592"/>
      <c r="D12" s="589"/>
      <c r="E12" s="43" t="s">
        <v>594</v>
      </c>
      <c r="F12" s="42">
        <v>0.4</v>
      </c>
      <c r="G12" s="42">
        <v>0.9</v>
      </c>
      <c r="H12" s="40">
        <f t="shared" si="1"/>
        <v>0.36000000000000004</v>
      </c>
      <c r="I12" s="41" t="s">
        <v>595</v>
      </c>
      <c r="J12" s="42">
        <v>0.2</v>
      </c>
      <c r="K12" s="42">
        <v>0.6</v>
      </c>
      <c r="L12" s="40">
        <f t="shared" si="0"/>
        <v>0.12</v>
      </c>
    </row>
    <row r="13" spans="1:12" ht="25.5" customHeight="1" thickTop="1" thickBot="1">
      <c r="A13" s="586"/>
      <c r="B13" s="589" t="s">
        <v>596</v>
      </c>
      <c r="C13" s="592" t="s">
        <v>597</v>
      </c>
      <c r="D13" s="589" t="s">
        <v>598</v>
      </c>
      <c r="E13" s="44" t="s">
        <v>590</v>
      </c>
      <c r="F13" s="42">
        <v>0.4</v>
      </c>
      <c r="G13" s="42">
        <v>0.7</v>
      </c>
      <c r="H13" s="40">
        <f t="shared" si="1"/>
        <v>0.27999999999999997</v>
      </c>
      <c r="I13" s="41" t="s">
        <v>599</v>
      </c>
      <c r="J13" s="42">
        <v>0.1</v>
      </c>
      <c r="K13" s="42">
        <v>0.5</v>
      </c>
      <c r="L13" s="40">
        <f t="shared" si="0"/>
        <v>0.05</v>
      </c>
    </row>
    <row r="14" spans="1:12" ht="25.5" customHeight="1" thickTop="1" thickBot="1">
      <c r="A14" s="586"/>
      <c r="B14" s="589"/>
      <c r="C14" s="592"/>
      <c r="D14" s="589"/>
      <c r="E14" s="41" t="s">
        <v>600</v>
      </c>
      <c r="F14" s="42">
        <v>0.3</v>
      </c>
      <c r="G14" s="42">
        <v>0.3</v>
      </c>
      <c r="H14" s="40">
        <f t="shared" si="1"/>
        <v>0.09</v>
      </c>
      <c r="I14" s="41" t="s">
        <v>601</v>
      </c>
      <c r="J14" s="42">
        <v>0.1</v>
      </c>
      <c r="K14" s="42">
        <v>0.3</v>
      </c>
      <c r="L14" s="40">
        <f t="shared" si="0"/>
        <v>0.03</v>
      </c>
    </row>
    <row r="15" spans="1:12" ht="25.5" customHeight="1" thickTop="1" thickBot="1">
      <c r="A15" s="587"/>
      <c r="B15" s="590"/>
      <c r="C15" s="593"/>
      <c r="D15" s="590"/>
      <c r="E15" s="43" t="s">
        <v>602</v>
      </c>
      <c r="F15" s="45">
        <v>0.4</v>
      </c>
      <c r="G15" s="45">
        <v>0.9</v>
      </c>
      <c r="H15" s="40">
        <f t="shared" si="1"/>
        <v>0.36000000000000004</v>
      </c>
      <c r="I15" s="46" t="s">
        <v>595</v>
      </c>
      <c r="J15" s="45">
        <v>0.2</v>
      </c>
      <c r="K15" s="45">
        <v>0.6</v>
      </c>
      <c r="L15" s="40">
        <f t="shared" si="0"/>
        <v>0.12</v>
      </c>
    </row>
    <row r="16" spans="1:12" ht="25.5" customHeight="1" thickTop="1" thickBot="1">
      <c r="A16" s="623" t="s">
        <v>603</v>
      </c>
      <c r="B16" s="626" t="s">
        <v>604</v>
      </c>
      <c r="C16" s="629" t="s">
        <v>605</v>
      </c>
      <c r="D16" s="632" t="s">
        <v>589</v>
      </c>
      <c r="E16" s="47" t="s">
        <v>606</v>
      </c>
      <c r="F16" s="48">
        <v>0.3</v>
      </c>
      <c r="G16" s="48">
        <v>0.7</v>
      </c>
      <c r="H16" s="40">
        <f t="shared" si="1"/>
        <v>0.21</v>
      </c>
      <c r="I16" s="47" t="s">
        <v>607</v>
      </c>
      <c r="J16" s="48">
        <v>0.1</v>
      </c>
      <c r="K16" s="48">
        <v>0.7</v>
      </c>
      <c r="L16" s="40">
        <f t="shared" si="0"/>
        <v>6.9999999999999993E-2</v>
      </c>
    </row>
    <row r="17" spans="1:14" ht="36" customHeight="1" thickTop="1" thickBot="1">
      <c r="A17" s="625"/>
      <c r="B17" s="635"/>
      <c r="C17" s="637"/>
      <c r="D17" s="633"/>
      <c r="E17" s="49" t="s">
        <v>608</v>
      </c>
      <c r="F17" s="50">
        <v>0.4</v>
      </c>
      <c r="G17" s="50">
        <v>0.6</v>
      </c>
      <c r="H17" s="40">
        <f t="shared" si="1"/>
        <v>0.24</v>
      </c>
      <c r="I17" s="51" t="s">
        <v>595</v>
      </c>
      <c r="J17" s="52">
        <v>0.2</v>
      </c>
      <c r="K17" s="52">
        <v>0.6</v>
      </c>
      <c r="L17" s="40">
        <f t="shared" si="0"/>
        <v>0.12</v>
      </c>
    </row>
    <row r="18" spans="1:14" ht="60.75" customHeight="1" thickTop="1" thickBot="1">
      <c r="A18" s="676" t="s">
        <v>609</v>
      </c>
      <c r="B18" s="686" t="s">
        <v>610</v>
      </c>
      <c r="C18" s="680" t="s">
        <v>611</v>
      </c>
      <c r="D18" s="686" t="s">
        <v>598</v>
      </c>
      <c r="E18" s="39" t="s">
        <v>590</v>
      </c>
      <c r="F18" s="40">
        <v>0.4</v>
      </c>
      <c r="G18" s="40">
        <v>0.7</v>
      </c>
      <c r="H18" s="40">
        <f t="shared" si="1"/>
        <v>0.27999999999999997</v>
      </c>
      <c r="I18" s="53" t="s">
        <v>612</v>
      </c>
      <c r="J18" s="40">
        <v>0.2</v>
      </c>
      <c r="K18" s="40">
        <v>0.7</v>
      </c>
      <c r="L18" s="40">
        <f t="shared" si="0"/>
        <v>0.13999999999999999</v>
      </c>
    </row>
    <row r="19" spans="1:14" ht="25.5" customHeight="1" thickTop="1" thickBot="1">
      <c r="A19" s="682"/>
      <c r="B19" s="687"/>
      <c r="C19" s="689"/>
      <c r="D19" s="687"/>
      <c r="E19" s="54" t="s">
        <v>613</v>
      </c>
      <c r="F19" s="42">
        <v>0.5</v>
      </c>
      <c r="G19" s="42">
        <v>0.6</v>
      </c>
      <c r="H19" s="40">
        <f t="shared" si="1"/>
        <v>0.3</v>
      </c>
      <c r="I19" s="55" t="s">
        <v>614</v>
      </c>
      <c r="J19" s="42">
        <v>0.1</v>
      </c>
      <c r="K19" s="42">
        <v>0.6</v>
      </c>
      <c r="L19" s="40">
        <f t="shared" si="0"/>
        <v>0.06</v>
      </c>
    </row>
    <row r="20" spans="1:14" ht="38.25" customHeight="1" thickTop="1" thickBot="1">
      <c r="A20" s="677"/>
      <c r="B20" s="688"/>
      <c r="C20" s="681"/>
      <c r="D20" s="688"/>
      <c r="E20" s="56" t="s">
        <v>615</v>
      </c>
      <c r="F20" s="45">
        <v>0.5</v>
      </c>
      <c r="G20" s="45">
        <v>0.7</v>
      </c>
      <c r="H20" s="40">
        <f t="shared" si="1"/>
        <v>0.35</v>
      </c>
      <c r="I20" s="56" t="s">
        <v>616</v>
      </c>
      <c r="J20" s="45">
        <v>0.4</v>
      </c>
      <c r="K20" s="45">
        <v>0.7</v>
      </c>
      <c r="L20" s="40">
        <f t="shared" si="0"/>
        <v>0.27999999999999997</v>
      </c>
    </row>
    <row r="21" spans="1:14" ht="40.5" customHeight="1" thickTop="1" thickBot="1">
      <c r="A21" s="623" t="s">
        <v>617</v>
      </c>
      <c r="B21" s="627" t="s">
        <v>618</v>
      </c>
      <c r="C21" s="630" t="s">
        <v>597</v>
      </c>
      <c r="D21" s="627" t="s">
        <v>598</v>
      </c>
      <c r="E21" s="47" t="s">
        <v>606</v>
      </c>
      <c r="F21" s="57">
        <v>0.3</v>
      </c>
      <c r="G21" s="57">
        <v>0.7</v>
      </c>
      <c r="H21" s="40">
        <f t="shared" si="1"/>
        <v>0.21</v>
      </c>
      <c r="I21" s="58" t="s">
        <v>619</v>
      </c>
      <c r="J21" s="57">
        <v>0.2</v>
      </c>
      <c r="K21" s="57">
        <v>0.7</v>
      </c>
      <c r="L21" s="40">
        <f t="shared" si="0"/>
        <v>0.13999999999999999</v>
      </c>
    </row>
    <row r="22" spans="1:14" ht="25.5" customHeight="1" thickTop="1" thickBot="1">
      <c r="A22" s="624"/>
      <c r="B22" s="627"/>
      <c r="C22" s="630"/>
      <c r="D22" s="627"/>
      <c r="E22" s="59" t="s">
        <v>600</v>
      </c>
      <c r="F22" s="60">
        <v>0.6</v>
      </c>
      <c r="G22" s="60">
        <v>0.3</v>
      </c>
      <c r="H22" s="40">
        <f t="shared" si="1"/>
        <v>0.18</v>
      </c>
      <c r="I22" s="59" t="s">
        <v>620</v>
      </c>
      <c r="J22" s="60">
        <v>0.1</v>
      </c>
      <c r="K22" s="60">
        <v>0.3</v>
      </c>
      <c r="L22" s="40">
        <f t="shared" si="0"/>
        <v>0.03</v>
      </c>
    </row>
    <row r="23" spans="1:14" ht="25.5" customHeight="1" thickTop="1" thickBot="1">
      <c r="A23" s="625"/>
      <c r="B23" s="635"/>
      <c r="C23" s="637"/>
      <c r="D23" s="635"/>
      <c r="E23" s="49" t="s">
        <v>621</v>
      </c>
      <c r="F23" s="52">
        <v>0.5</v>
      </c>
      <c r="G23" s="52">
        <v>0.7</v>
      </c>
      <c r="H23" s="40">
        <f t="shared" si="1"/>
        <v>0.35</v>
      </c>
      <c r="I23" s="51" t="s">
        <v>616</v>
      </c>
      <c r="J23" s="52">
        <v>0.4</v>
      </c>
      <c r="K23" s="52">
        <v>0.7</v>
      </c>
      <c r="L23" s="40">
        <f t="shared" si="0"/>
        <v>0.27999999999999997</v>
      </c>
    </row>
    <row r="24" spans="1:14" ht="25.5" customHeight="1" thickTop="1" thickBot="1">
      <c r="A24" s="676" t="s">
        <v>622</v>
      </c>
      <c r="B24" s="686" t="s">
        <v>623</v>
      </c>
      <c r="C24" s="680" t="s">
        <v>624</v>
      </c>
      <c r="D24" s="686" t="s">
        <v>598</v>
      </c>
      <c r="E24" s="39" t="s">
        <v>590</v>
      </c>
      <c r="F24" s="40">
        <v>0.4</v>
      </c>
      <c r="G24" s="40">
        <v>0.7</v>
      </c>
      <c r="H24" s="40">
        <f t="shared" si="1"/>
        <v>0.27999999999999997</v>
      </c>
      <c r="I24" s="53" t="s">
        <v>625</v>
      </c>
      <c r="J24" s="40">
        <v>0.3</v>
      </c>
      <c r="K24" s="40">
        <v>0.7</v>
      </c>
      <c r="L24" s="40">
        <f t="shared" si="0"/>
        <v>0.21</v>
      </c>
    </row>
    <row r="25" spans="1:14" ht="24.95" thickTop="1" thickBot="1">
      <c r="A25" s="682"/>
      <c r="B25" s="687"/>
      <c r="C25" s="689"/>
      <c r="D25" s="687"/>
      <c r="E25" s="54" t="s">
        <v>600</v>
      </c>
      <c r="F25" s="42">
        <v>0.3</v>
      </c>
      <c r="G25" s="42">
        <v>0.3</v>
      </c>
      <c r="H25" s="40">
        <f t="shared" si="1"/>
        <v>0.09</v>
      </c>
      <c r="I25" s="55" t="s">
        <v>614</v>
      </c>
      <c r="J25" s="42">
        <v>0.1</v>
      </c>
      <c r="K25" s="42">
        <v>0.3</v>
      </c>
      <c r="L25" s="40">
        <f t="shared" si="0"/>
        <v>0.03</v>
      </c>
    </row>
    <row r="26" spans="1:14" ht="39.6" customHeight="1" thickTop="1" thickBot="1">
      <c r="A26" s="677"/>
      <c r="B26" s="688"/>
      <c r="C26" s="681"/>
      <c r="D26" s="688"/>
      <c r="E26" s="56" t="s">
        <v>626</v>
      </c>
      <c r="F26" s="45">
        <v>0.4</v>
      </c>
      <c r="G26" s="45">
        <v>0.9</v>
      </c>
      <c r="H26" s="40">
        <f t="shared" si="1"/>
        <v>0.36000000000000004</v>
      </c>
      <c r="I26" s="61" t="s">
        <v>627</v>
      </c>
      <c r="J26" s="45">
        <v>0.3</v>
      </c>
      <c r="K26" s="45">
        <v>0.9</v>
      </c>
      <c r="L26" s="40">
        <f t="shared" si="0"/>
        <v>0.27</v>
      </c>
    </row>
    <row r="27" spans="1:14" ht="25.5" customHeight="1" thickTop="1" thickBot="1">
      <c r="A27" s="623" t="s">
        <v>628</v>
      </c>
      <c r="B27" s="626" t="s">
        <v>629</v>
      </c>
      <c r="C27" s="629" t="s">
        <v>630</v>
      </c>
      <c r="D27" s="632" t="s">
        <v>589</v>
      </c>
      <c r="E27" s="47" t="s">
        <v>606</v>
      </c>
      <c r="F27" s="48">
        <v>0.3</v>
      </c>
      <c r="G27" s="48">
        <v>0.7</v>
      </c>
      <c r="H27" s="40">
        <f t="shared" si="1"/>
        <v>0.21</v>
      </c>
      <c r="I27" s="47" t="s">
        <v>631</v>
      </c>
      <c r="J27" s="48">
        <v>0.1</v>
      </c>
      <c r="K27" s="48">
        <v>0.7</v>
      </c>
      <c r="L27" s="40">
        <f t="shared" si="0"/>
        <v>6.9999999999999993E-2</v>
      </c>
    </row>
    <row r="28" spans="1:14" ht="25.5" customHeight="1" thickTop="1" thickBot="1">
      <c r="A28" s="624"/>
      <c r="B28" s="627"/>
      <c r="C28" s="630"/>
      <c r="D28" s="628"/>
      <c r="E28" s="59" t="s">
        <v>632</v>
      </c>
      <c r="F28" s="57">
        <v>0.5</v>
      </c>
      <c r="G28" s="57">
        <v>0.5</v>
      </c>
      <c r="H28" s="40">
        <f t="shared" si="1"/>
        <v>0.25</v>
      </c>
      <c r="I28" s="59" t="s">
        <v>593</v>
      </c>
      <c r="J28" s="60">
        <v>0.1</v>
      </c>
      <c r="K28" s="60">
        <v>0.7</v>
      </c>
      <c r="L28" s="40">
        <f t="shared" si="0"/>
        <v>6.9999999999999993E-2</v>
      </c>
    </row>
    <row r="29" spans="1:14" ht="25.5" customHeight="1" thickTop="1" thickBot="1">
      <c r="A29" s="624"/>
      <c r="B29" s="628"/>
      <c r="C29" s="631"/>
      <c r="D29" s="633"/>
      <c r="E29" s="62" t="s">
        <v>633</v>
      </c>
      <c r="F29" s="60">
        <v>0.2</v>
      </c>
      <c r="G29" s="60">
        <v>0.7</v>
      </c>
      <c r="H29" s="40">
        <f t="shared" si="1"/>
        <v>0.13999999999999999</v>
      </c>
      <c r="I29" s="51" t="s">
        <v>634</v>
      </c>
      <c r="J29" s="57">
        <v>0.1</v>
      </c>
      <c r="K29" s="57">
        <v>0.7</v>
      </c>
      <c r="L29" s="40">
        <f t="shared" si="0"/>
        <v>6.9999999999999993E-2</v>
      </c>
    </row>
    <row r="30" spans="1:14" ht="24.75" customHeight="1" thickTop="1" thickBot="1">
      <c r="A30" s="624"/>
      <c r="B30" s="627" t="s">
        <v>635</v>
      </c>
      <c r="C30" s="630" t="s">
        <v>636</v>
      </c>
      <c r="D30" s="627" t="s">
        <v>598</v>
      </c>
      <c r="E30" s="63" t="s">
        <v>606</v>
      </c>
      <c r="F30" s="57">
        <v>0.3</v>
      </c>
      <c r="G30" s="57">
        <v>0.7</v>
      </c>
      <c r="H30" s="40">
        <f t="shared" si="1"/>
        <v>0.21</v>
      </c>
      <c r="I30" s="58" t="s">
        <v>619</v>
      </c>
      <c r="J30" s="57">
        <v>0.1</v>
      </c>
      <c r="K30" s="57">
        <v>0.7</v>
      </c>
      <c r="L30" s="40">
        <f t="shared" si="0"/>
        <v>6.9999999999999993E-2</v>
      </c>
    </row>
    <row r="31" spans="1:14" ht="23.1" customHeight="1" thickTop="1" thickBot="1">
      <c r="A31" s="624"/>
      <c r="B31" s="627"/>
      <c r="C31" s="630"/>
      <c r="D31" s="627"/>
      <c r="E31" s="59" t="s">
        <v>637</v>
      </c>
      <c r="F31" s="60">
        <v>0.4</v>
      </c>
      <c r="G31" s="60">
        <v>0.5</v>
      </c>
      <c r="H31" s="40">
        <f t="shared" si="1"/>
        <v>0.2</v>
      </c>
      <c r="I31" s="59" t="s">
        <v>638</v>
      </c>
      <c r="J31" s="60">
        <v>0.1</v>
      </c>
      <c r="K31" s="60">
        <v>0.5</v>
      </c>
      <c r="L31" s="40">
        <f t="shared" si="0"/>
        <v>0.05</v>
      </c>
    </row>
    <row r="32" spans="1:14" ht="23.85" customHeight="1" thickTop="1" thickBot="1">
      <c r="A32" s="625"/>
      <c r="B32" s="635"/>
      <c r="C32" s="637"/>
      <c r="D32" s="635"/>
      <c r="E32" s="62" t="s">
        <v>633</v>
      </c>
      <c r="F32" s="52">
        <v>0.2</v>
      </c>
      <c r="G32" s="52">
        <v>0.7</v>
      </c>
      <c r="H32" s="40">
        <f t="shared" si="1"/>
        <v>0.13999999999999999</v>
      </c>
      <c r="I32" s="51" t="s">
        <v>595</v>
      </c>
      <c r="J32" s="52">
        <v>0.1</v>
      </c>
      <c r="K32" s="52">
        <v>0.7</v>
      </c>
      <c r="L32" s="40">
        <f t="shared" si="0"/>
        <v>6.9999999999999993E-2</v>
      </c>
      <c r="N32" s="64"/>
    </row>
    <row r="33" spans="1:14" ht="36.75" customHeight="1" thickTop="1" thickBot="1">
      <c r="A33" s="585" t="s">
        <v>639</v>
      </c>
      <c r="B33" s="588" t="s">
        <v>640</v>
      </c>
      <c r="C33" s="591" t="s">
        <v>641</v>
      </c>
      <c r="D33" s="588" t="s">
        <v>589</v>
      </c>
      <c r="E33" s="39" t="s">
        <v>606</v>
      </c>
      <c r="F33" s="40">
        <v>0.3</v>
      </c>
      <c r="G33" s="40">
        <v>0.7</v>
      </c>
      <c r="H33" s="40">
        <f t="shared" si="1"/>
        <v>0.21</v>
      </c>
      <c r="I33" s="39" t="s">
        <v>642</v>
      </c>
      <c r="J33" s="40">
        <v>0.1</v>
      </c>
      <c r="K33" s="40">
        <v>0.5</v>
      </c>
      <c r="L33" s="40">
        <f t="shared" si="0"/>
        <v>0.05</v>
      </c>
      <c r="N33" s="65"/>
    </row>
    <row r="34" spans="1:14" ht="25.5" customHeight="1" thickTop="1" thickBot="1">
      <c r="A34" s="586"/>
      <c r="B34" s="589"/>
      <c r="C34" s="592"/>
      <c r="D34" s="589"/>
      <c r="E34" s="41" t="s">
        <v>643</v>
      </c>
      <c r="F34" s="42">
        <v>0.5</v>
      </c>
      <c r="G34" s="42">
        <v>0.6</v>
      </c>
      <c r="H34" s="40">
        <f t="shared" si="1"/>
        <v>0.3</v>
      </c>
      <c r="I34" s="41" t="s">
        <v>593</v>
      </c>
      <c r="J34" s="42">
        <v>0.1</v>
      </c>
      <c r="K34" s="42">
        <v>0.5</v>
      </c>
      <c r="L34" s="40">
        <f t="shared" si="0"/>
        <v>0.05</v>
      </c>
    </row>
    <row r="35" spans="1:14" ht="25.5" customHeight="1" thickTop="1" thickBot="1">
      <c r="A35" s="586"/>
      <c r="B35" s="589"/>
      <c r="C35" s="592"/>
      <c r="D35" s="589"/>
      <c r="E35" s="66" t="s">
        <v>644</v>
      </c>
      <c r="F35" s="42">
        <v>0.4</v>
      </c>
      <c r="G35" s="42">
        <v>0.7</v>
      </c>
      <c r="H35" s="40">
        <f t="shared" si="1"/>
        <v>0.27999999999999997</v>
      </c>
      <c r="I35" s="41" t="s">
        <v>595</v>
      </c>
      <c r="J35" s="42">
        <v>0.4</v>
      </c>
      <c r="K35" s="42">
        <v>0.5</v>
      </c>
      <c r="L35" s="40">
        <f t="shared" si="0"/>
        <v>0.2</v>
      </c>
    </row>
    <row r="36" spans="1:14" ht="27.6" customHeight="1" thickTop="1" thickBot="1">
      <c r="A36" s="586"/>
      <c r="B36" s="589" t="s">
        <v>645</v>
      </c>
      <c r="C36" s="592" t="s">
        <v>646</v>
      </c>
      <c r="D36" s="589" t="s">
        <v>598</v>
      </c>
      <c r="E36" s="43" t="s">
        <v>606</v>
      </c>
      <c r="F36" s="42">
        <v>0.3</v>
      </c>
      <c r="G36" s="42">
        <v>0.8</v>
      </c>
      <c r="H36" s="40">
        <f t="shared" si="1"/>
        <v>0.24</v>
      </c>
      <c r="I36" s="41" t="s">
        <v>647</v>
      </c>
      <c r="J36" s="42">
        <v>0.2</v>
      </c>
      <c r="K36" s="42">
        <v>0.6</v>
      </c>
      <c r="L36" s="40">
        <f t="shared" si="0"/>
        <v>0.12</v>
      </c>
    </row>
    <row r="37" spans="1:14" ht="24.95" thickTop="1" thickBot="1">
      <c r="A37" s="586"/>
      <c r="B37" s="589"/>
      <c r="C37" s="592"/>
      <c r="D37" s="589"/>
      <c r="E37" s="41" t="s">
        <v>637</v>
      </c>
      <c r="F37" s="42">
        <v>0.4</v>
      </c>
      <c r="G37" s="42">
        <v>0.5</v>
      </c>
      <c r="H37" s="40">
        <f t="shared" si="1"/>
        <v>0.2</v>
      </c>
      <c r="I37" s="41" t="s">
        <v>648</v>
      </c>
      <c r="J37" s="42">
        <v>0.1</v>
      </c>
      <c r="K37" s="42">
        <v>0.5</v>
      </c>
      <c r="L37" s="40">
        <f t="shared" si="0"/>
        <v>0.05</v>
      </c>
    </row>
    <row r="38" spans="1:14" ht="36.950000000000003" thickTop="1" thickBot="1">
      <c r="A38" s="587"/>
      <c r="B38" s="590"/>
      <c r="C38" s="593"/>
      <c r="D38" s="590"/>
      <c r="E38" s="67" t="s">
        <v>649</v>
      </c>
      <c r="F38" s="45">
        <v>0.2</v>
      </c>
      <c r="G38" s="45">
        <v>0.7</v>
      </c>
      <c r="H38" s="40">
        <f t="shared" si="1"/>
        <v>0.13999999999999999</v>
      </c>
      <c r="I38" s="46" t="s">
        <v>595</v>
      </c>
      <c r="J38" s="45">
        <v>0.2</v>
      </c>
      <c r="K38" s="45">
        <v>0.5</v>
      </c>
      <c r="L38" s="40">
        <f t="shared" si="0"/>
        <v>0.1</v>
      </c>
    </row>
    <row r="39" spans="1:14" ht="25.5" customHeight="1" thickTop="1" thickBot="1">
      <c r="A39" s="623" t="s">
        <v>650</v>
      </c>
      <c r="B39" s="626" t="s">
        <v>651</v>
      </c>
      <c r="C39" s="629" t="s">
        <v>652</v>
      </c>
      <c r="D39" s="632" t="s">
        <v>589</v>
      </c>
      <c r="E39" s="47" t="s">
        <v>653</v>
      </c>
      <c r="F39" s="48">
        <v>0.5</v>
      </c>
      <c r="G39" s="48">
        <v>0.7</v>
      </c>
      <c r="H39" s="40">
        <f t="shared" si="1"/>
        <v>0.35</v>
      </c>
      <c r="I39" s="47" t="s">
        <v>654</v>
      </c>
      <c r="J39" s="48">
        <v>0.4</v>
      </c>
      <c r="K39" s="48">
        <v>0.6</v>
      </c>
      <c r="L39" s="40">
        <f t="shared" si="0"/>
        <v>0.24</v>
      </c>
      <c r="N39" s="65"/>
    </row>
    <row r="40" spans="1:14" ht="25.5" customHeight="1" thickTop="1" thickBot="1">
      <c r="A40" s="624"/>
      <c r="B40" s="627"/>
      <c r="C40" s="630"/>
      <c r="D40" s="628"/>
      <c r="E40" s="59" t="s">
        <v>643</v>
      </c>
      <c r="F40" s="57">
        <v>0.6</v>
      </c>
      <c r="G40" s="57">
        <v>0.6</v>
      </c>
      <c r="H40" s="40">
        <f t="shared" si="1"/>
        <v>0.36</v>
      </c>
      <c r="I40" s="59" t="s">
        <v>593</v>
      </c>
      <c r="J40" s="60">
        <v>0.3</v>
      </c>
      <c r="K40" s="60">
        <v>0.7</v>
      </c>
      <c r="L40" s="40">
        <f t="shared" si="0"/>
        <v>0.21</v>
      </c>
    </row>
    <row r="41" spans="1:14" ht="25.5" customHeight="1" thickTop="1" thickBot="1">
      <c r="A41" s="624"/>
      <c r="B41" s="628"/>
      <c r="C41" s="631"/>
      <c r="D41" s="633"/>
      <c r="E41" s="62" t="s">
        <v>655</v>
      </c>
      <c r="F41" s="60">
        <v>0.2</v>
      </c>
      <c r="G41" s="60">
        <v>0.8</v>
      </c>
      <c r="H41" s="40">
        <f t="shared" si="1"/>
        <v>0.16000000000000003</v>
      </c>
      <c r="I41" s="59" t="s">
        <v>595</v>
      </c>
      <c r="J41" s="57">
        <v>0.2</v>
      </c>
      <c r="K41" s="57">
        <v>0.5</v>
      </c>
      <c r="L41" s="40">
        <f t="shared" si="0"/>
        <v>0.1</v>
      </c>
    </row>
    <row r="42" spans="1:14" ht="25.5" customHeight="1" thickTop="1" thickBot="1">
      <c r="A42" s="624"/>
      <c r="B42" s="627" t="s">
        <v>656</v>
      </c>
      <c r="C42" s="630" t="s">
        <v>657</v>
      </c>
      <c r="D42" s="627" t="s">
        <v>598</v>
      </c>
      <c r="E42" s="68" t="s">
        <v>653</v>
      </c>
      <c r="F42" s="57">
        <v>0.5</v>
      </c>
      <c r="G42" s="57">
        <v>0.7</v>
      </c>
      <c r="H42" s="40">
        <f t="shared" si="1"/>
        <v>0.35</v>
      </c>
      <c r="I42" s="58" t="s">
        <v>647</v>
      </c>
      <c r="J42" s="57">
        <v>0.3</v>
      </c>
      <c r="K42" s="57">
        <v>0.7</v>
      </c>
      <c r="L42" s="40">
        <f t="shared" si="0"/>
        <v>0.21</v>
      </c>
    </row>
    <row r="43" spans="1:14" ht="25.5" customHeight="1" thickTop="1" thickBot="1">
      <c r="A43" s="624"/>
      <c r="B43" s="627"/>
      <c r="C43" s="630"/>
      <c r="D43" s="627"/>
      <c r="E43" s="59" t="s">
        <v>643</v>
      </c>
      <c r="F43" s="60">
        <v>0.6</v>
      </c>
      <c r="G43" s="60">
        <v>0.7</v>
      </c>
      <c r="H43" s="40">
        <f t="shared" si="1"/>
        <v>0.42</v>
      </c>
      <c r="I43" s="59" t="s">
        <v>648</v>
      </c>
      <c r="J43" s="60">
        <v>0.1</v>
      </c>
      <c r="K43" s="60">
        <v>0.7</v>
      </c>
      <c r="L43" s="40">
        <f t="shared" si="0"/>
        <v>6.9999999999999993E-2</v>
      </c>
    </row>
    <row r="44" spans="1:14" ht="25.5" customHeight="1" thickTop="1" thickBot="1">
      <c r="A44" s="625"/>
      <c r="B44" s="635"/>
      <c r="C44" s="637"/>
      <c r="D44" s="635"/>
      <c r="E44" s="62" t="s">
        <v>655</v>
      </c>
      <c r="F44" s="52">
        <v>0.2</v>
      </c>
      <c r="G44" s="52">
        <v>0.8</v>
      </c>
      <c r="H44" s="40">
        <f t="shared" si="1"/>
        <v>0.16000000000000003</v>
      </c>
      <c r="I44" s="51" t="s">
        <v>595</v>
      </c>
      <c r="J44" s="52">
        <v>0.2</v>
      </c>
      <c r="K44" s="52">
        <v>0.6</v>
      </c>
      <c r="L44" s="40">
        <f t="shared" si="0"/>
        <v>0.12</v>
      </c>
    </row>
    <row r="45" spans="1:14" ht="26.85" customHeight="1" thickTop="1" thickBot="1">
      <c r="A45" s="676" t="s">
        <v>658</v>
      </c>
      <c r="B45" s="678" t="s">
        <v>659</v>
      </c>
      <c r="C45" s="690" t="s">
        <v>660</v>
      </c>
      <c r="D45" s="588" t="s">
        <v>589</v>
      </c>
      <c r="E45" s="39" t="s">
        <v>661</v>
      </c>
      <c r="F45" s="40">
        <v>0.4</v>
      </c>
      <c r="G45" s="40">
        <v>0.8</v>
      </c>
      <c r="H45" s="40">
        <f t="shared" si="1"/>
        <v>0.32000000000000006</v>
      </c>
      <c r="I45" s="39" t="s">
        <v>662</v>
      </c>
      <c r="J45" s="40">
        <v>0.2</v>
      </c>
      <c r="K45" s="40">
        <v>0.8</v>
      </c>
      <c r="L45" s="40">
        <f t="shared" si="0"/>
        <v>0.16000000000000003</v>
      </c>
    </row>
    <row r="46" spans="1:14" ht="37.5" customHeight="1" thickTop="1" thickBot="1">
      <c r="A46" s="682"/>
      <c r="B46" s="683"/>
      <c r="C46" s="691"/>
      <c r="D46" s="642"/>
      <c r="E46" s="41" t="s">
        <v>663</v>
      </c>
      <c r="F46" s="69">
        <v>0.6</v>
      </c>
      <c r="G46" s="69">
        <v>0.6</v>
      </c>
      <c r="H46" s="40">
        <f t="shared" si="1"/>
        <v>0.36</v>
      </c>
      <c r="I46" s="41" t="s">
        <v>664</v>
      </c>
      <c r="J46" s="42">
        <v>0.3</v>
      </c>
      <c r="K46" s="42">
        <v>0.8</v>
      </c>
      <c r="L46" s="40">
        <f t="shared" si="0"/>
        <v>0.24</v>
      </c>
    </row>
    <row r="47" spans="1:14" ht="24.95" thickTop="1" thickBot="1">
      <c r="A47" s="682"/>
      <c r="B47" s="642"/>
      <c r="C47" s="643"/>
      <c r="D47" s="589"/>
      <c r="E47" s="43" t="s">
        <v>665</v>
      </c>
      <c r="F47" s="42">
        <v>0.4</v>
      </c>
      <c r="G47" s="42">
        <v>0.8</v>
      </c>
      <c r="H47" s="40">
        <f t="shared" si="1"/>
        <v>0.32000000000000006</v>
      </c>
      <c r="I47" s="70" t="s">
        <v>595</v>
      </c>
      <c r="J47" s="69">
        <v>0.1</v>
      </c>
      <c r="K47" s="69">
        <v>0.8</v>
      </c>
      <c r="L47" s="40">
        <f t="shared" si="0"/>
        <v>8.0000000000000016E-2</v>
      </c>
    </row>
    <row r="48" spans="1:14" ht="25.5" customHeight="1" thickTop="1" thickBot="1">
      <c r="A48" s="682"/>
      <c r="B48" s="683" t="s">
        <v>666</v>
      </c>
      <c r="C48" s="691" t="s">
        <v>667</v>
      </c>
      <c r="D48" s="683" t="s">
        <v>598</v>
      </c>
      <c r="E48" s="71" t="s">
        <v>668</v>
      </c>
      <c r="F48" s="69">
        <v>0.5</v>
      </c>
      <c r="G48" s="69">
        <v>0.8</v>
      </c>
      <c r="H48" s="40">
        <f t="shared" si="1"/>
        <v>0.4</v>
      </c>
      <c r="I48" s="70" t="s">
        <v>669</v>
      </c>
      <c r="J48" s="69">
        <v>0.2</v>
      </c>
      <c r="K48" s="69">
        <v>0.8</v>
      </c>
      <c r="L48" s="40">
        <f t="shared" si="0"/>
        <v>0.16000000000000003</v>
      </c>
    </row>
    <row r="49" spans="1:12" ht="24.95" thickTop="1" thickBot="1">
      <c r="A49" s="682"/>
      <c r="B49" s="683"/>
      <c r="C49" s="691"/>
      <c r="D49" s="683"/>
      <c r="E49" s="41" t="s">
        <v>670</v>
      </c>
      <c r="F49" s="42">
        <v>0.6</v>
      </c>
      <c r="G49" s="42">
        <v>0.6</v>
      </c>
      <c r="H49" s="40">
        <f t="shared" si="1"/>
        <v>0.36</v>
      </c>
      <c r="I49" s="41" t="s">
        <v>671</v>
      </c>
      <c r="J49" s="42">
        <v>0</v>
      </c>
      <c r="K49" s="42">
        <v>0</v>
      </c>
      <c r="L49" s="40">
        <f t="shared" si="0"/>
        <v>0</v>
      </c>
    </row>
    <row r="50" spans="1:12" ht="24.95" thickTop="1" thickBot="1">
      <c r="A50" s="677"/>
      <c r="B50" s="679"/>
      <c r="C50" s="692"/>
      <c r="D50" s="679"/>
      <c r="E50" s="43" t="s">
        <v>665</v>
      </c>
      <c r="F50" s="72">
        <v>0.4</v>
      </c>
      <c r="G50" s="72">
        <v>0.8</v>
      </c>
      <c r="H50" s="40">
        <f t="shared" si="1"/>
        <v>0.32000000000000006</v>
      </c>
      <c r="I50" s="73" t="s">
        <v>595</v>
      </c>
      <c r="J50" s="72">
        <v>0.4</v>
      </c>
      <c r="K50" s="72">
        <v>0.6</v>
      </c>
      <c r="L50" s="40">
        <f t="shared" si="0"/>
        <v>0.24</v>
      </c>
    </row>
    <row r="51" spans="1:12" ht="26.85" customHeight="1" thickTop="1" thickBot="1">
      <c r="A51" s="623" t="s">
        <v>672</v>
      </c>
      <c r="B51" s="626" t="s">
        <v>673</v>
      </c>
      <c r="C51" s="629" t="s">
        <v>674</v>
      </c>
      <c r="D51" s="632" t="s">
        <v>589</v>
      </c>
      <c r="E51" s="47" t="s">
        <v>675</v>
      </c>
      <c r="F51" s="48">
        <v>0.4</v>
      </c>
      <c r="G51" s="48">
        <v>0.7</v>
      </c>
      <c r="H51" s="40">
        <f t="shared" si="1"/>
        <v>0.27999999999999997</v>
      </c>
      <c r="I51" s="47" t="s">
        <v>676</v>
      </c>
      <c r="J51" s="48">
        <v>0.2</v>
      </c>
      <c r="K51" s="48">
        <v>0.7</v>
      </c>
      <c r="L51" s="40">
        <f t="shared" si="0"/>
        <v>0.13999999999999999</v>
      </c>
    </row>
    <row r="52" spans="1:12" ht="25.5" customHeight="1" thickTop="1" thickBot="1">
      <c r="A52" s="624"/>
      <c r="B52" s="627"/>
      <c r="C52" s="630"/>
      <c r="D52" s="628"/>
      <c r="E52" s="59" t="s">
        <v>677</v>
      </c>
      <c r="F52" s="57">
        <v>0.5</v>
      </c>
      <c r="G52" s="57">
        <v>0.5</v>
      </c>
      <c r="H52" s="40">
        <f t="shared" si="1"/>
        <v>0.25</v>
      </c>
      <c r="I52" s="59" t="s">
        <v>593</v>
      </c>
      <c r="J52" s="60">
        <v>0.4</v>
      </c>
      <c r="K52" s="60">
        <v>0.5</v>
      </c>
      <c r="L52" s="40">
        <f t="shared" si="0"/>
        <v>0.2</v>
      </c>
    </row>
    <row r="53" spans="1:12" ht="36.950000000000003" thickTop="1" thickBot="1">
      <c r="A53" s="625"/>
      <c r="B53" s="628"/>
      <c r="C53" s="631"/>
      <c r="D53" s="633"/>
      <c r="E53" s="62" t="s">
        <v>678</v>
      </c>
      <c r="F53" s="60">
        <v>0.4</v>
      </c>
      <c r="G53" s="60">
        <v>0.8</v>
      </c>
      <c r="H53" s="40">
        <f t="shared" si="1"/>
        <v>0.32000000000000006</v>
      </c>
      <c r="I53" s="58" t="s">
        <v>679</v>
      </c>
      <c r="J53" s="57">
        <v>0.4</v>
      </c>
      <c r="K53" s="57">
        <v>0.6</v>
      </c>
      <c r="L53" s="40">
        <f t="shared" si="0"/>
        <v>0.24</v>
      </c>
    </row>
    <row r="54" spans="1:12" ht="36.950000000000003" thickTop="1" thickBot="1">
      <c r="A54" s="676" t="s">
        <v>680</v>
      </c>
      <c r="B54" s="678" t="s">
        <v>681</v>
      </c>
      <c r="C54" s="690" t="s">
        <v>682</v>
      </c>
      <c r="D54" s="588" t="s">
        <v>683</v>
      </c>
      <c r="E54" s="39" t="s">
        <v>684</v>
      </c>
      <c r="F54" s="40">
        <v>0.5</v>
      </c>
      <c r="G54" s="40">
        <v>0.7</v>
      </c>
      <c r="H54" s="40">
        <f t="shared" si="1"/>
        <v>0.35</v>
      </c>
      <c r="I54" s="39" t="s">
        <v>685</v>
      </c>
      <c r="J54" s="40">
        <v>0.2</v>
      </c>
      <c r="K54" s="40">
        <v>0.7</v>
      </c>
      <c r="L54" s="40">
        <f t="shared" si="0"/>
        <v>0.13999999999999999</v>
      </c>
    </row>
    <row r="55" spans="1:12" ht="24.95" thickTop="1" thickBot="1">
      <c r="A55" s="682"/>
      <c r="B55" s="683"/>
      <c r="C55" s="691"/>
      <c r="D55" s="642"/>
      <c r="E55" s="41" t="s">
        <v>686</v>
      </c>
      <c r="F55" s="69">
        <v>0.4</v>
      </c>
      <c r="G55" s="69">
        <v>0.7</v>
      </c>
      <c r="H55" s="40">
        <f t="shared" si="1"/>
        <v>0.27999999999999997</v>
      </c>
      <c r="I55" s="41" t="s">
        <v>687</v>
      </c>
      <c r="J55" s="42">
        <v>0.1</v>
      </c>
      <c r="K55" s="42">
        <v>0.7</v>
      </c>
      <c r="L55" s="40">
        <f t="shared" si="0"/>
        <v>6.9999999999999993E-2</v>
      </c>
    </row>
    <row r="56" spans="1:12" ht="36.950000000000003" thickTop="1" thickBot="1">
      <c r="A56" s="677"/>
      <c r="B56" s="679"/>
      <c r="C56" s="692"/>
      <c r="D56" s="590"/>
      <c r="E56" s="67" t="s">
        <v>688</v>
      </c>
      <c r="F56" s="45">
        <v>0.4</v>
      </c>
      <c r="G56" s="45">
        <v>0.7</v>
      </c>
      <c r="H56" s="40">
        <f t="shared" si="1"/>
        <v>0.27999999999999997</v>
      </c>
      <c r="I56" s="73" t="s">
        <v>689</v>
      </c>
      <c r="J56" s="72">
        <v>0.2</v>
      </c>
      <c r="K56" s="72">
        <v>0.7</v>
      </c>
      <c r="L56" s="40">
        <f t="shared" si="0"/>
        <v>0.13999999999999999</v>
      </c>
    </row>
    <row r="57" spans="1:12" ht="48">
      <c r="A57" s="623" t="s">
        <v>690</v>
      </c>
      <c r="B57" s="626" t="s">
        <v>691</v>
      </c>
      <c r="C57" s="629" t="s">
        <v>692</v>
      </c>
      <c r="D57" s="632" t="s">
        <v>589</v>
      </c>
      <c r="E57" s="47" t="s">
        <v>693</v>
      </c>
      <c r="F57" s="48">
        <v>0.4</v>
      </c>
      <c r="G57" s="48">
        <v>0.8</v>
      </c>
      <c r="H57" s="40">
        <f t="shared" si="1"/>
        <v>0.32000000000000006</v>
      </c>
      <c r="I57" s="47" t="s">
        <v>676</v>
      </c>
      <c r="J57" s="48">
        <v>0.2</v>
      </c>
      <c r="K57" s="48">
        <v>0.8</v>
      </c>
      <c r="L57" s="40">
        <f t="shared" si="0"/>
        <v>0.16000000000000003</v>
      </c>
    </row>
    <row r="58" spans="1:12" ht="24.95" thickTop="1" thickBot="1">
      <c r="A58" s="624"/>
      <c r="B58" s="627"/>
      <c r="C58" s="630"/>
      <c r="D58" s="628"/>
      <c r="E58" s="59" t="s">
        <v>663</v>
      </c>
      <c r="F58" s="57">
        <v>0.6</v>
      </c>
      <c r="G58" s="57">
        <v>0.6</v>
      </c>
      <c r="H58" s="40">
        <f t="shared" si="1"/>
        <v>0.36</v>
      </c>
      <c r="I58" s="59" t="s">
        <v>687</v>
      </c>
      <c r="J58" s="60">
        <v>0.3</v>
      </c>
      <c r="K58" s="60">
        <v>0.6</v>
      </c>
      <c r="L58" s="40">
        <f t="shared" si="0"/>
        <v>0.18</v>
      </c>
    </row>
    <row r="59" spans="1:12" ht="36.950000000000003" thickTop="1" thickBot="1">
      <c r="A59" s="625"/>
      <c r="B59" s="635"/>
      <c r="C59" s="637"/>
      <c r="D59" s="633"/>
      <c r="E59" s="49" t="s">
        <v>688</v>
      </c>
      <c r="F59" s="50">
        <v>0.4</v>
      </c>
      <c r="G59" s="50">
        <v>0.7</v>
      </c>
      <c r="H59" s="40">
        <f t="shared" si="1"/>
        <v>0.27999999999999997</v>
      </c>
      <c r="I59" s="51" t="s">
        <v>689</v>
      </c>
      <c r="J59" s="52">
        <v>0.1</v>
      </c>
      <c r="K59" s="52">
        <v>0.7</v>
      </c>
      <c r="L59" s="40">
        <f t="shared" si="0"/>
        <v>6.9999999999999993E-2</v>
      </c>
    </row>
    <row r="60" spans="1:12" ht="39.75" customHeight="1" thickTop="1" thickBot="1">
      <c r="A60" s="676" t="s">
        <v>694</v>
      </c>
      <c r="B60" s="678" t="s">
        <v>695</v>
      </c>
      <c r="C60" s="690" t="s">
        <v>696</v>
      </c>
      <c r="D60" s="588" t="s">
        <v>589</v>
      </c>
      <c r="E60" s="39" t="s">
        <v>697</v>
      </c>
      <c r="F60" s="40">
        <v>0.5</v>
      </c>
      <c r="G60" s="40">
        <v>0.6</v>
      </c>
      <c r="H60" s="74">
        <f t="shared" si="1"/>
        <v>0.3</v>
      </c>
      <c r="I60" s="39" t="s">
        <v>698</v>
      </c>
      <c r="J60" s="40">
        <v>0.2</v>
      </c>
      <c r="K60" s="40">
        <v>0.6</v>
      </c>
      <c r="L60" s="74">
        <f t="shared" si="0"/>
        <v>0.12</v>
      </c>
    </row>
    <row r="61" spans="1:12" ht="24.6" thickBot="1">
      <c r="A61" s="682"/>
      <c r="B61" s="683"/>
      <c r="C61" s="691"/>
      <c r="D61" s="642"/>
      <c r="E61" s="41" t="s">
        <v>699</v>
      </c>
      <c r="F61" s="69">
        <v>0.3</v>
      </c>
      <c r="G61" s="69">
        <v>0.3</v>
      </c>
      <c r="H61" s="42">
        <f t="shared" si="1"/>
        <v>0.09</v>
      </c>
      <c r="I61" s="41" t="s">
        <v>700</v>
      </c>
      <c r="J61" s="42">
        <v>0.2</v>
      </c>
      <c r="K61" s="42">
        <v>0.3</v>
      </c>
      <c r="L61" s="42">
        <f t="shared" si="0"/>
        <v>0.06</v>
      </c>
    </row>
    <row r="62" spans="1:12" ht="36.6" thickBot="1">
      <c r="A62" s="677"/>
      <c r="B62" s="679"/>
      <c r="C62" s="692"/>
      <c r="D62" s="589"/>
      <c r="E62" s="67" t="s">
        <v>701</v>
      </c>
      <c r="F62" s="45">
        <v>0.6</v>
      </c>
      <c r="G62" s="45">
        <v>0.7</v>
      </c>
      <c r="H62" s="69">
        <f t="shared" si="1"/>
        <v>0.42</v>
      </c>
      <c r="I62" s="73" t="s">
        <v>702</v>
      </c>
      <c r="J62" s="72">
        <v>0.3</v>
      </c>
      <c r="K62" s="72">
        <v>0.7</v>
      </c>
      <c r="L62" s="69">
        <f t="shared" si="0"/>
        <v>0.21</v>
      </c>
    </row>
    <row r="63" spans="1:12" ht="26.85" customHeight="1" thickTop="1" thickBot="1">
      <c r="A63" s="623" t="s">
        <v>703</v>
      </c>
      <c r="B63" s="626" t="s">
        <v>704</v>
      </c>
      <c r="C63" s="629" t="s">
        <v>705</v>
      </c>
      <c r="D63" s="632" t="s">
        <v>589</v>
      </c>
      <c r="E63" s="47" t="s">
        <v>706</v>
      </c>
      <c r="F63" s="48">
        <v>0.7</v>
      </c>
      <c r="G63" s="48">
        <v>0.8</v>
      </c>
      <c r="H63" s="40">
        <f t="shared" si="1"/>
        <v>0.55999999999999994</v>
      </c>
      <c r="I63" s="47" t="s">
        <v>707</v>
      </c>
      <c r="J63" s="48">
        <v>0.4</v>
      </c>
      <c r="K63" s="48">
        <v>0.8</v>
      </c>
      <c r="L63" s="40">
        <f t="shared" si="0"/>
        <v>0.32000000000000006</v>
      </c>
    </row>
    <row r="64" spans="1:12" ht="37.5" customHeight="1" thickTop="1" thickBot="1">
      <c r="A64" s="624"/>
      <c r="B64" s="627"/>
      <c r="C64" s="630"/>
      <c r="D64" s="628"/>
      <c r="E64" s="59" t="s">
        <v>643</v>
      </c>
      <c r="F64" s="57">
        <v>0.7</v>
      </c>
      <c r="G64" s="57">
        <v>0.5</v>
      </c>
      <c r="H64" s="40">
        <f t="shared" si="1"/>
        <v>0.35</v>
      </c>
      <c r="I64" s="59" t="s">
        <v>593</v>
      </c>
      <c r="J64" s="60">
        <v>0.4</v>
      </c>
      <c r="K64" s="60">
        <v>0.5</v>
      </c>
      <c r="L64" s="40">
        <f t="shared" si="0"/>
        <v>0.2</v>
      </c>
    </row>
    <row r="65" spans="1:12" ht="36.950000000000003" thickTop="1" thickBot="1">
      <c r="A65" s="624"/>
      <c r="B65" s="628"/>
      <c r="C65" s="631"/>
      <c r="D65" s="633"/>
      <c r="E65" s="62" t="s">
        <v>708</v>
      </c>
      <c r="F65" s="60">
        <v>0.4</v>
      </c>
      <c r="G65" s="60">
        <v>0.8</v>
      </c>
      <c r="H65" s="40">
        <f t="shared" si="1"/>
        <v>0.32000000000000006</v>
      </c>
      <c r="I65" s="58" t="s">
        <v>595</v>
      </c>
      <c r="J65" s="57">
        <v>0.3</v>
      </c>
      <c r="K65" s="57">
        <v>0.8</v>
      </c>
      <c r="L65" s="40">
        <f t="shared" si="0"/>
        <v>0.24</v>
      </c>
    </row>
    <row r="66" spans="1:12" ht="38.25" customHeight="1" thickTop="1" thickBot="1">
      <c r="A66" s="624"/>
      <c r="B66" s="634" t="s">
        <v>709</v>
      </c>
      <c r="C66" s="636" t="s">
        <v>710</v>
      </c>
      <c r="D66" s="634" t="s">
        <v>598</v>
      </c>
      <c r="E66" s="63" t="s">
        <v>711</v>
      </c>
      <c r="F66" s="57">
        <v>0.7</v>
      </c>
      <c r="G66" s="57">
        <v>0.8</v>
      </c>
      <c r="H66" s="40">
        <f t="shared" si="1"/>
        <v>0.55999999999999994</v>
      </c>
      <c r="I66" s="58" t="s">
        <v>712</v>
      </c>
      <c r="J66" s="57">
        <v>0.3</v>
      </c>
      <c r="K66" s="57">
        <v>0.8</v>
      </c>
      <c r="L66" s="40">
        <f t="shared" si="0"/>
        <v>0.24</v>
      </c>
    </row>
    <row r="67" spans="1:12" ht="24.95" thickTop="1" thickBot="1">
      <c r="A67" s="624"/>
      <c r="B67" s="627"/>
      <c r="C67" s="630"/>
      <c r="D67" s="627"/>
      <c r="E67" s="59" t="s">
        <v>670</v>
      </c>
      <c r="F67" s="60">
        <v>0.6</v>
      </c>
      <c r="G67" s="60">
        <v>0.6</v>
      </c>
      <c r="H67" s="40">
        <f t="shared" si="1"/>
        <v>0.36</v>
      </c>
      <c r="I67" s="59" t="s">
        <v>713</v>
      </c>
      <c r="J67" s="60">
        <v>0.1</v>
      </c>
      <c r="K67" s="60">
        <v>0.6</v>
      </c>
      <c r="L67" s="40">
        <f t="shared" si="0"/>
        <v>0.06</v>
      </c>
    </row>
    <row r="68" spans="1:12" ht="36.950000000000003" thickTop="1" thickBot="1">
      <c r="A68" s="625"/>
      <c r="B68" s="635"/>
      <c r="C68" s="637"/>
      <c r="D68" s="635"/>
      <c r="E68" s="49" t="s">
        <v>714</v>
      </c>
      <c r="F68" s="52">
        <v>0.4</v>
      </c>
      <c r="G68" s="52">
        <v>0.8</v>
      </c>
      <c r="H68" s="40">
        <f t="shared" si="1"/>
        <v>0.32000000000000006</v>
      </c>
      <c r="I68" s="51" t="s">
        <v>715</v>
      </c>
      <c r="J68" s="52">
        <v>0.2</v>
      </c>
      <c r="K68" s="52">
        <v>0.8</v>
      </c>
      <c r="L68" s="40">
        <f t="shared" si="0"/>
        <v>0.16000000000000003</v>
      </c>
    </row>
    <row r="69" spans="1:12" ht="36.950000000000003" thickTop="1" thickBot="1">
      <c r="A69" s="676" t="s">
        <v>716</v>
      </c>
      <c r="B69" s="678" t="s">
        <v>717</v>
      </c>
      <c r="C69" s="690" t="s">
        <v>718</v>
      </c>
      <c r="D69" s="588" t="s">
        <v>589</v>
      </c>
      <c r="E69" s="44" t="s">
        <v>606</v>
      </c>
      <c r="F69" s="40">
        <v>0.3</v>
      </c>
      <c r="G69" s="40">
        <v>0.9</v>
      </c>
      <c r="H69" s="40">
        <f t="shared" si="1"/>
        <v>0.27</v>
      </c>
      <c r="I69" s="39" t="s">
        <v>719</v>
      </c>
      <c r="J69" s="40">
        <v>0.2</v>
      </c>
      <c r="K69" s="40">
        <v>0.9</v>
      </c>
      <c r="L69" s="40">
        <f t="shared" si="0"/>
        <v>0.18000000000000002</v>
      </c>
    </row>
    <row r="70" spans="1:12" ht="36.75" customHeight="1" thickTop="1" thickBot="1">
      <c r="A70" s="682"/>
      <c r="B70" s="683"/>
      <c r="C70" s="691"/>
      <c r="D70" s="642"/>
      <c r="E70" s="41" t="s">
        <v>720</v>
      </c>
      <c r="F70" s="69">
        <v>0.6</v>
      </c>
      <c r="G70" s="69">
        <v>0.9</v>
      </c>
      <c r="H70" s="40">
        <f t="shared" si="1"/>
        <v>0.54</v>
      </c>
      <c r="I70" s="41" t="s">
        <v>721</v>
      </c>
      <c r="J70" s="42">
        <v>0.4</v>
      </c>
      <c r="K70" s="42">
        <v>0.9</v>
      </c>
      <c r="L70" s="40">
        <f t="shared" si="0"/>
        <v>0.36000000000000004</v>
      </c>
    </row>
    <row r="71" spans="1:12" ht="41.1" customHeight="1" thickTop="1" thickBot="1">
      <c r="A71" s="682"/>
      <c r="B71" s="642"/>
      <c r="C71" s="643"/>
      <c r="D71" s="589"/>
      <c r="E71" s="43" t="s">
        <v>722</v>
      </c>
      <c r="F71" s="42">
        <v>0.3</v>
      </c>
      <c r="G71" s="42">
        <v>0.9</v>
      </c>
      <c r="H71" s="40">
        <f t="shared" si="1"/>
        <v>0.27</v>
      </c>
      <c r="I71" s="73" t="s">
        <v>723</v>
      </c>
      <c r="J71" s="69">
        <v>0.2</v>
      </c>
      <c r="K71" s="69">
        <v>0.9</v>
      </c>
      <c r="L71" s="40">
        <f t="shared" si="0"/>
        <v>0.18000000000000002</v>
      </c>
    </row>
    <row r="72" spans="1:12" ht="40.35" customHeight="1" thickTop="1" thickBot="1">
      <c r="A72" s="682"/>
      <c r="B72" s="693" t="s">
        <v>724</v>
      </c>
      <c r="C72" s="694" t="s">
        <v>725</v>
      </c>
      <c r="D72" s="693" t="s">
        <v>598</v>
      </c>
      <c r="E72" s="44" t="s">
        <v>606</v>
      </c>
      <c r="F72" s="69">
        <v>0.3</v>
      </c>
      <c r="G72" s="69">
        <v>0.9</v>
      </c>
      <c r="H72" s="40">
        <f t="shared" si="1"/>
        <v>0.27</v>
      </c>
      <c r="I72" s="70" t="s">
        <v>726</v>
      </c>
      <c r="J72" s="69">
        <v>0.1</v>
      </c>
      <c r="K72" s="69">
        <v>0.9</v>
      </c>
      <c r="L72" s="40">
        <f t="shared" si="0"/>
        <v>9.0000000000000011E-2</v>
      </c>
    </row>
    <row r="73" spans="1:12" ht="24.95" thickTop="1" thickBot="1">
      <c r="A73" s="682"/>
      <c r="B73" s="683"/>
      <c r="C73" s="691"/>
      <c r="D73" s="683"/>
      <c r="E73" s="41" t="s">
        <v>727</v>
      </c>
      <c r="F73" s="42">
        <v>0.3</v>
      </c>
      <c r="G73" s="42">
        <v>0.3</v>
      </c>
      <c r="H73" s="40">
        <f t="shared" si="1"/>
        <v>0.09</v>
      </c>
      <c r="I73" s="41" t="s">
        <v>713</v>
      </c>
      <c r="J73" s="42">
        <v>0.1</v>
      </c>
      <c r="K73" s="42">
        <v>0.3</v>
      </c>
      <c r="L73" s="40">
        <f t="shared" si="0"/>
        <v>0.03</v>
      </c>
    </row>
    <row r="74" spans="1:12" ht="36.75" customHeight="1" thickTop="1" thickBot="1">
      <c r="A74" s="677"/>
      <c r="B74" s="679"/>
      <c r="C74" s="692"/>
      <c r="D74" s="679"/>
      <c r="E74" s="67" t="s">
        <v>722</v>
      </c>
      <c r="F74" s="72">
        <v>0.3</v>
      </c>
      <c r="G74" s="72">
        <v>0.9</v>
      </c>
      <c r="H74" s="75">
        <f t="shared" ref="H74:H80" si="2">F74*G74</f>
        <v>0.27</v>
      </c>
      <c r="I74" s="73" t="s">
        <v>723</v>
      </c>
      <c r="J74" s="72">
        <v>0.2</v>
      </c>
      <c r="K74" s="72">
        <v>0.9</v>
      </c>
      <c r="L74" s="75">
        <f t="shared" ref="L74:L80" si="3">J74*K74</f>
        <v>0.18000000000000002</v>
      </c>
    </row>
    <row r="75" spans="1:12" ht="36.75" customHeight="1" thickTop="1" thickBot="1">
      <c r="A75" s="623" t="s">
        <v>728</v>
      </c>
      <c r="B75" s="626" t="s">
        <v>729</v>
      </c>
      <c r="C75" s="629" t="s">
        <v>730</v>
      </c>
      <c r="D75" s="632" t="s">
        <v>589</v>
      </c>
      <c r="E75" s="47" t="s">
        <v>731</v>
      </c>
      <c r="F75" s="48">
        <v>0.7</v>
      </c>
      <c r="G75" s="48">
        <v>0.8</v>
      </c>
      <c r="H75" s="40">
        <f t="shared" si="2"/>
        <v>0.55999999999999994</v>
      </c>
      <c r="I75" s="47" t="s">
        <v>732</v>
      </c>
      <c r="J75" s="48">
        <v>0.4</v>
      </c>
      <c r="K75" s="48">
        <v>0.8</v>
      </c>
      <c r="L75" s="40">
        <f t="shared" si="3"/>
        <v>0.32000000000000006</v>
      </c>
    </row>
    <row r="76" spans="1:12" ht="36.75" customHeight="1" thickTop="1" thickBot="1">
      <c r="A76" s="624"/>
      <c r="B76" s="627"/>
      <c r="C76" s="630"/>
      <c r="D76" s="628"/>
      <c r="E76" s="59" t="s">
        <v>733</v>
      </c>
      <c r="F76" s="57">
        <v>0.7</v>
      </c>
      <c r="G76" s="57">
        <v>0.5</v>
      </c>
      <c r="H76" s="40">
        <f t="shared" si="2"/>
        <v>0.35</v>
      </c>
      <c r="I76" s="59" t="s">
        <v>593</v>
      </c>
      <c r="J76" s="60">
        <v>0.4</v>
      </c>
      <c r="K76" s="60">
        <v>0.5</v>
      </c>
      <c r="L76" s="40">
        <f t="shared" si="3"/>
        <v>0.2</v>
      </c>
    </row>
    <row r="77" spans="1:12" ht="36.75" customHeight="1" thickTop="1" thickBot="1">
      <c r="A77" s="624"/>
      <c r="B77" s="628"/>
      <c r="C77" s="631"/>
      <c r="D77" s="633"/>
      <c r="E77" s="62" t="s">
        <v>734</v>
      </c>
      <c r="F77" s="60">
        <v>0.4</v>
      </c>
      <c r="G77" s="60">
        <v>0.8</v>
      </c>
      <c r="H77" s="40">
        <f t="shared" si="2"/>
        <v>0.32000000000000006</v>
      </c>
      <c r="I77" s="58" t="s">
        <v>595</v>
      </c>
      <c r="J77" s="57">
        <v>0.3</v>
      </c>
      <c r="K77" s="57">
        <v>0.8</v>
      </c>
      <c r="L77" s="40">
        <f t="shared" si="3"/>
        <v>0.24</v>
      </c>
    </row>
    <row r="78" spans="1:12" ht="36.75" customHeight="1" thickTop="1" thickBot="1">
      <c r="A78" s="624"/>
      <c r="B78" s="634" t="s">
        <v>735</v>
      </c>
      <c r="C78" s="636" t="s">
        <v>736</v>
      </c>
      <c r="D78" s="634" t="s">
        <v>598</v>
      </c>
      <c r="E78" s="63" t="s">
        <v>737</v>
      </c>
      <c r="F78" s="57">
        <v>0.7</v>
      </c>
      <c r="G78" s="57">
        <v>0.8</v>
      </c>
      <c r="H78" s="40">
        <f t="shared" si="2"/>
        <v>0.55999999999999994</v>
      </c>
      <c r="I78" s="58" t="s">
        <v>738</v>
      </c>
      <c r="J78" s="57">
        <v>0.3</v>
      </c>
      <c r="K78" s="57">
        <v>0.8</v>
      </c>
      <c r="L78" s="40">
        <f t="shared" si="3"/>
        <v>0.24</v>
      </c>
    </row>
    <row r="79" spans="1:12" ht="36.75" customHeight="1" thickTop="1" thickBot="1">
      <c r="A79" s="624"/>
      <c r="B79" s="627"/>
      <c r="C79" s="630"/>
      <c r="D79" s="627"/>
      <c r="E79" s="59" t="s">
        <v>670</v>
      </c>
      <c r="F79" s="60">
        <v>0.6</v>
      </c>
      <c r="G79" s="60">
        <v>0.6</v>
      </c>
      <c r="H79" s="40">
        <f t="shared" si="2"/>
        <v>0.36</v>
      </c>
      <c r="I79" s="59" t="s">
        <v>713</v>
      </c>
      <c r="J79" s="60">
        <v>0.1</v>
      </c>
      <c r="K79" s="60">
        <v>0.6</v>
      </c>
      <c r="L79" s="40">
        <f t="shared" si="3"/>
        <v>0.06</v>
      </c>
    </row>
    <row r="80" spans="1:12" ht="36.75" customHeight="1" thickTop="1" thickBot="1">
      <c r="A80" s="625"/>
      <c r="B80" s="635"/>
      <c r="C80" s="637"/>
      <c r="D80" s="635"/>
      <c r="E80" s="49" t="s">
        <v>739</v>
      </c>
      <c r="F80" s="52">
        <v>0.4</v>
      </c>
      <c r="G80" s="52">
        <v>0.8</v>
      </c>
      <c r="H80" s="75">
        <f t="shared" si="2"/>
        <v>0.32000000000000006</v>
      </c>
      <c r="I80" s="51" t="s">
        <v>740</v>
      </c>
      <c r="J80" s="52">
        <v>0.2</v>
      </c>
      <c r="K80" s="52">
        <v>0.8</v>
      </c>
      <c r="L80" s="74">
        <f t="shared" si="3"/>
        <v>0.16000000000000003</v>
      </c>
    </row>
    <row r="81" spans="1:12" ht="12.6" thickTop="1">
      <c r="B81" s="33"/>
      <c r="C81" s="30"/>
      <c r="L81" s="103"/>
    </row>
    <row r="82" spans="1:12" ht="12.6" thickBot="1"/>
    <row r="83" spans="1:12" ht="12.95" thickTop="1" thickBot="1">
      <c r="A83" s="29" t="s">
        <v>568</v>
      </c>
      <c r="H83" s="668" t="s">
        <v>569</v>
      </c>
      <c r="I83" s="668"/>
    </row>
    <row r="84" spans="1:12" ht="12.95" thickTop="1" thickBot="1">
      <c r="A84" s="1" t="s">
        <v>570</v>
      </c>
      <c r="B84" s="1" t="s">
        <v>741</v>
      </c>
      <c r="C84" s="30"/>
      <c r="H84" s="31"/>
      <c r="I84" s="32" t="s">
        <v>572</v>
      </c>
    </row>
    <row r="85" spans="1:12" ht="12.6" thickBot="1">
      <c r="A85" s="1" t="s">
        <v>573</v>
      </c>
      <c r="B85" s="33">
        <v>14</v>
      </c>
      <c r="C85" s="30"/>
      <c r="H85" s="34"/>
      <c r="I85" s="35" t="s">
        <v>574</v>
      </c>
    </row>
    <row r="86" spans="1:12" ht="12.6" thickBot="1">
      <c r="B86" s="33"/>
      <c r="C86" s="30"/>
      <c r="H86" s="36"/>
      <c r="I86" s="37" t="s">
        <v>575</v>
      </c>
    </row>
    <row r="87" spans="1:12" ht="12.6" thickTop="1">
      <c r="B87" s="33"/>
      <c r="C87" s="30"/>
    </row>
    <row r="88" spans="1:12" ht="12.6" thickBot="1"/>
    <row r="89" spans="1:12" ht="12.6" thickBot="1">
      <c r="A89" s="665" t="s">
        <v>523</v>
      </c>
      <c r="B89" s="665" t="s">
        <v>576</v>
      </c>
      <c r="C89" s="665" t="s">
        <v>577</v>
      </c>
      <c r="D89" s="665" t="s">
        <v>578</v>
      </c>
      <c r="E89" s="665" t="s">
        <v>579</v>
      </c>
      <c r="F89" s="667" t="s">
        <v>580</v>
      </c>
      <c r="G89" s="667"/>
      <c r="H89" s="667"/>
      <c r="I89" s="665" t="s">
        <v>581</v>
      </c>
      <c r="J89" s="667" t="s">
        <v>582</v>
      </c>
      <c r="K89" s="667"/>
      <c r="L89" s="667"/>
    </row>
    <row r="90" spans="1:12" ht="42.6" thickBot="1">
      <c r="A90" s="666"/>
      <c r="B90" s="666"/>
      <c r="C90" s="666"/>
      <c r="D90" s="666"/>
      <c r="E90" s="666"/>
      <c r="F90" s="38" t="s">
        <v>583</v>
      </c>
      <c r="G90" s="38" t="s">
        <v>584</v>
      </c>
      <c r="H90" s="38" t="s">
        <v>585</v>
      </c>
      <c r="I90" s="666"/>
      <c r="J90" s="38" t="s">
        <v>583</v>
      </c>
      <c r="K90" s="38" t="s">
        <v>584</v>
      </c>
      <c r="L90" s="38" t="s">
        <v>585</v>
      </c>
    </row>
    <row r="91" spans="1:12" ht="24.95" thickTop="1" thickBot="1">
      <c r="A91" s="585" t="s">
        <v>742</v>
      </c>
      <c r="B91" s="588" t="s">
        <v>743</v>
      </c>
      <c r="C91" s="591" t="s">
        <v>744</v>
      </c>
      <c r="D91" s="588" t="s">
        <v>598</v>
      </c>
      <c r="E91" s="39" t="s">
        <v>745</v>
      </c>
      <c r="F91" s="40">
        <v>0.3</v>
      </c>
      <c r="G91" s="40">
        <v>0.8</v>
      </c>
      <c r="H91" s="40">
        <f t="shared" ref="H91:H99" si="4">F91*G91</f>
        <v>0.24</v>
      </c>
      <c r="I91" s="39" t="s">
        <v>746</v>
      </c>
      <c r="J91" s="40">
        <v>0.2</v>
      </c>
      <c r="K91" s="40">
        <v>0.8</v>
      </c>
      <c r="L91" s="40">
        <f t="shared" ref="L91:L99" si="5">J91*K91</f>
        <v>0.16000000000000003</v>
      </c>
    </row>
    <row r="92" spans="1:12" ht="36.950000000000003" thickTop="1" thickBot="1">
      <c r="A92" s="586"/>
      <c r="B92" s="589"/>
      <c r="C92" s="592"/>
      <c r="D92" s="589"/>
      <c r="E92" s="41" t="s">
        <v>592</v>
      </c>
      <c r="F92" s="42">
        <v>0.3</v>
      </c>
      <c r="G92" s="42">
        <v>0.3</v>
      </c>
      <c r="H92" s="40">
        <f t="shared" si="4"/>
        <v>0.09</v>
      </c>
      <c r="I92" s="41" t="s">
        <v>593</v>
      </c>
      <c r="J92" s="42">
        <v>0.1</v>
      </c>
      <c r="K92" s="42">
        <v>0.3</v>
      </c>
      <c r="L92" s="40">
        <f t="shared" si="5"/>
        <v>0.03</v>
      </c>
    </row>
    <row r="93" spans="1:12" ht="24.95" thickTop="1" thickBot="1">
      <c r="A93" s="587"/>
      <c r="B93" s="590"/>
      <c r="C93" s="593"/>
      <c r="D93" s="590"/>
      <c r="E93" s="67" t="s">
        <v>594</v>
      </c>
      <c r="F93" s="45">
        <v>0.4</v>
      </c>
      <c r="G93" s="45">
        <v>0.9</v>
      </c>
      <c r="H93" s="75">
        <f t="shared" si="4"/>
        <v>0.36000000000000004</v>
      </c>
      <c r="I93" s="46" t="s">
        <v>595</v>
      </c>
      <c r="J93" s="45">
        <v>0.2</v>
      </c>
      <c r="K93" s="45">
        <v>0.9</v>
      </c>
      <c r="L93" s="75">
        <f t="shared" si="5"/>
        <v>0.18000000000000002</v>
      </c>
    </row>
    <row r="94" spans="1:12" ht="24.95" thickTop="1" thickBot="1">
      <c r="A94" s="614" t="s">
        <v>747</v>
      </c>
      <c r="B94" s="626" t="s">
        <v>748</v>
      </c>
      <c r="C94" s="629" t="s">
        <v>749</v>
      </c>
      <c r="D94" s="626" t="s">
        <v>589</v>
      </c>
      <c r="E94" s="47" t="s">
        <v>750</v>
      </c>
      <c r="F94" s="48">
        <v>0.6</v>
      </c>
      <c r="G94" s="48">
        <v>0.8</v>
      </c>
      <c r="H94" s="40">
        <f t="shared" si="4"/>
        <v>0.48</v>
      </c>
      <c r="I94" s="47" t="s">
        <v>751</v>
      </c>
      <c r="J94" s="48">
        <v>0.4</v>
      </c>
      <c r="K94" s="48">
        <v>0.8</v>
      </c>
      <c r="L94" s="40">
        <f t="shared" si="5"/>
        <v>0.32000000000000006</v>
      </c>
    </row>
    <row r="95" spans="1:12" ht="24.6" thickBot="1">
      <c r="A95" s="615"/>
      <c r="B95" s="627"/>
      <c r="C95" s="630"/>
      <c r="D95" s="627"/>
      <c r="E95" s="62" t="s">
        <v>752</v>
      </c>
      <c r="F95" s="60">
        <v>0.5</v>
      </c>
      <c r="G95" s="60">
        <v>0.6</v>
      </c>
      <c r="H95" s="69">
        <f t="shared" si="4"/>
        <v>0.3</v>
      </c>
      <c r="I95" s="58" t="s">
        <v>753</v>
      </c>
      <c r="J95" s="57">
        <v>0.2</v>
      </c>
      <c r="K95" s="60">
        <v>0.6</v>
      </c>
      <c r="L95" s="69">
        <f t="shared" si="5"/>
        <v>0.12</v>
      </c>
    </row>
    <row r="96" spans="1:12" ht="36.6" thickBot="1">
      <c r="A96" s="615"/>
      <c r="B96" s="628"/>
      <c r="C96" s="631"/>
      <c r="D96" s="628"/>
      <c r="E96" s="63" t="s">
        <v>754</v>
      </c>
      <c r="F96" s="57">
        <v>0.3</v>
      </c>
      <c r="G96" s="57">
        <v>0.7</v>
      </c>
      <c r="H96" s="69">
        <f t="shared" si="4"/>
        <v>0.21</v>
      </c>
      <c r="I96" s="58" t="s">
        <v>689</v>
      </c>
      <c r="J96" s="57">
        <v>0.1</v>
      </c>
      <c r="K96" s="57">
        <v>0.7</v>
      </c>
      <c r="L96" s="69">
        <f t="shared" si="5"/>
        <v>6.9999999999999993E-2</v>
      </c>
    </row>
    <row r="97" spans="1:12" ht="24.6" thickBot="1">
      <c r="A97" s="615"/>
      <c r="B97" s="627" t="s">
        <v>755</v>
      </c>
      <c r="C97" s="630" t="s">
        <v>756</v>
      </c>
      <c r="D97" s="628" t="s">
        <v>757</v>
      </c>
      <c r="E97" s="63" t="s">
        <v>750</v>
      </c>
      <c r="F97" s="57">
        <v>0.6</v>
      </c>
      <c r="G97" s="57">
        <v>0.8</v>
      </c>
      <c r="H97" s="69">
        <f t="shared" si="4"/>
        <v>0.48</v>
      </c>
      <c r="I97" s="63" t="s">
        <v>758</v>
      </c>
      <c r="J97" s="57">
        <v>0.4</v>
      </c>
      <c r="K97" s="57">
        <v>0.8</v>
      </c>
      <c r="L97" s="69">
        <f t="shared" si="5"/>
        <v>0.32000000000000006</v>
      </c>
    </row>
    <row r="98" spans="1:12" ht="36.6" thickBot="1">
      <c r="A98" s="615"/>
      <c r="B98" s="627"/>
      <c r="C98" s="630"/>
      <c r="D98" s="628"/>
      <c r="E98" s="62" t="s">
        <v>759</v>
      </c>
      <c r="F98" s="57">
        <v>0.3</v>
      </c>
      <c r="G98" s="57">
        <v>0.7</v>
      </c>
      <c r="H98" s="42">
        <f t="shared" si="4"/>
        <v>0.21</v>
      </c>
      <c r="I98" s="62" t="s">
        <v>760</v>
      </c>
      <c r="J98" s="60">
        <v>0.2</v>
      </c>
      <c r="K98" s="57">
        <v>0.7</v>
      </c>
      <c r="L98" s="42">
        <f t="shared" si="5"/>
        <v>0.13999999999999999</v>
      </c>
    </row>
    <row r="99" spans="1:12" ht="24.6" thickBot="1">
      <c r="A99" s="616"/>
      <c r="B99" s="628"/>
      <c r="C99" s="631"/>
      <c r="D99" s="633"/>
      <c r="E99" s="62" t="s">
        <v>761</v>
      </c>
      <c r="F99" s="50">
        <v>0.5</v>
      </c>
      <c r="G99" s="50">
        <v>0.6</v>
      </c>
      <c r="H99" s="69">
        <f t="shared" si="4"/>
        <v>0.3</v>
      </c>
      <c r="I99" s="63" t="s">
        <v>713</v>
      </c>
      <c r="J99" s="52">
        <v>0.4</v>
      </c>
      <c r="K99" s="50">
        <v>0.6</v>
      </c>
      <c r="L99" s="69">
        <f t="shared" si="5"/>
        <v>0.24</v>
      </c>
    </row>
    <row r="100" spans="1:12" ht="24.95" thickTop="1" thickBot="1">
      <c r="A100" s="585" t="s">
        <v>762</v>
      </c>
      <c r="B100" s="588" t="s">
        <v>763</v>
      </c>
      <c r="C100" s="591" t="s">
        <v>764</v>
      </c>
      <c r="D100" s="588" t="s">
        <v>598</v>
      </c>
      <c r="E100" s="39" t="s">
        <v>765</v>
      </c>
      <c r="F100" s="40">
        <v>0.3</v>
      </c>
      <c r="G100" s="40">
        <v>0.8</v>
      </c>
      <c r="H100" s="40">
        <f t="shared" ref="H100:H102" si="6">F100*G100</f>
        <v>0.24</v>
      </c>
      <c r="I100" s="39" t="s">
        <v>766</v>
      </c>
      <c r="J100" s="40">
        <v>0.2</v>
      </c>
      <c r="K100" s="40">
        <v>0.8</v>
      </c>
      <c r="L100" s="40">
        <f t="shared" ref="L100:L102" si="7">J100*K100</f>
        <v>0.16000000000000003</v>
      </c>
    </row>
    <row r="101" spans="1:12" ht="36.950000000000003" thickTop="1" thickBot="1">
      <c r="A101" s="586"/>
      <c r="B101" s="589"/>
      <c r="C101" s="592"/>
      <c r="D101" s="589"/>
      <c r="E101" s="41" t="s">
        <v>767</v>
      </c>
      <c r="F101" s="42">
        <v>0.2</v>
      </c>
      <c r="G101" s="42">
        <v>0.3</v>
      </c>
      <c r="H101" s="40">
        <f t="shared" si="6"/>
        <v>0.06</v>
      </c>
      <c r="I101" s="41" t="s">
        <v>768</v>
      </c>
      <c r="J101" s="42">
        <v>0.1</v>
      </c>
      <c r="K101" s="42">
        <v>0.3</v>
      </c>
      <c r="L101" s="40">
        <f t="shared" si="7"/>
        <v>0.03</v>
      </c>
    </row>
    <row r="102" spans="1:12" ht="24.95" thickTop="1" thickBot="1">
      <c r="A102" s="587"/>
      <c r="B102" s="590"/>
      <c r="C102" s="593"/>
      <c r="D102" s="590"/>
      <c r="E102" s="67" t="s">
        <v>769</v>
      </c>
      <c r="F102" s="45">
        <v>0.3</v>
      </c>
      <c r="G102" s="45">
        <v>0.9</v>
      </c>
      <c r="H102" s="75">
        <f t="shared" si="6"/>
        <v>0.27</v>
      </c>
      <c r="I102" s="46" t="s">
        <v>770</v>
      </c>
      <c r="J102" s="45">
        <v>0.2</v>
      </c>
      <c r="K102" s="45">
        <v>0.9</v>
      </c>
      <c r="L102" s="75">
        <f t="shared" si="7"/>
        <v>0.18000000000000002</v>
      </c>
    </row>
    <row r="103" spans="1:12" ht="24.95" thickTop="1" thickBot="1">
      <c r="A103" s="594" t="s">
        <v>771</v>
      </c>
      <c r="B103" s="597" t="s">
        <v>772</v>
      </c>
      <c r="C103" s="600" t="s">
        <v>773</v>
      </c>
      <c r="D103" s="597" t="s">
        <v>598</v>
      </c>
      <c r="E103" s="270" t="s">
        <v>774</v>
      </c>
      <c r="F103" s="271">
        <v>0.3</v>
      </c>
      <c r="G103" s="271">
        <v>0.8</v>
      </c>
      <c r="H103" s="40">
        <f t="shared" ref="H103:H108" si="8">F103*G103</f>
        <v>0.24</v>
      </c>
      <c r="I103" s="270" t="s">
        <v>775</v>
      </c>
      <c r="J103" s="271">
        <v>0.2</v>
      </c>
      <c r="K103" s="271">
        <v>0.8</v>
      </c>
      <c r="L103" s="40">
        <f t="shared" ref="L103:L108" si="9">J103*K103</f>
        <v>0.16000000000000003</v>
      </c>
    </row>
    <row r="104" spans="1:12" ht="36.950000000000003" thickTop="1" thickBot="1">
      <c r="A104" s="595"/>
      <c r="B104" s="598"/>
      <c r="C104" s="601"/>
      <c r="D104" s="598"/>
      <c r="E104" s="272" t="s">
        <v>767</v>
      </c>
      <c r="F104" s="273">
        <v>0.3</v>
      </c>
      <c r="G104" s="273">
        <v>0.3</v>
      </c>
      <c r="H104" s="40">
        <f t="shared" si="8"/>
        <v>0.09</v>
      </c>
      <c r="I104" s="272" t="s">
        <v>768</v>
      </c>
      <c r="J104" s="273">
        <v>0.1</v>
      </c>
      <c r="K104" s="273">
        <v>0.3</v>
      </c>
      <c r="L104" s="40">
        <f t="shared" si="9"/>
        <v>0.03</v>
      </c>
    </row>
    <row r="105" spans="1:12" ht="24.95" thickTop="1" thickBot="1">
      <c r="A105" s="596"/>
      <c r="B105" s="599"/>
      <c r="C105" s="602"/>
      <c r="D105" s="599"/>
      <c r="E105" s="288" t="s">
        <v>776</v>
      </c>
      <c r="F105" s="275">
        <v>0.3</v>
      </c>
      <c r="G105" s="275">
        <v>0.9</v>
      </c>
      <c r="H105" s="75">
        <f t="shared" si="8"/>
        <v>0.27</v>
      </c>
      <c r="I105" s="290" t="s">
        <v>770</v>
      </c>
      <c r="J105" s="275">
        <v>0.2</v>
      </c>
      <c r="K105" s="275">
        <v>0.9</v>
      </c>
      <c r="L105" s="75">
        <f t="shared" si="9"/>
        <v>0.18000000000000002</v>
      </c>
    </row>
    <row r="106" spans="1:12" ht="24.95" thickTop="1" thickBot="1">
      <c r="A106" s="585" t="s">
        <v>777</v>
      </c>
      <c r="B106" s="588" t="s">
        <v>743</v>
      </c>
      <c r="C106" s="591" t="s">
        <v>744</v>
      </c>
      <c r="D106" s="588" t="s">
        <v>598</v>
      </c>
      <c r="E106" s="39" t="s">
        <v>778</v>
      </c>
      <c r="F106" s="40">
        <v>0.3</v>
      </c>
      <c r="G106" s="40">
        <v>0.8</v>
      </c>
      <c r="H106" s="40">
        <f t="shared" si="8"/>
        <v>0.24</v>
      </c>
      <c r="I106" s="39" t="s">
        <v>766</v>
      </c>
      <c r="J106" s="40">
        <v>0.2</v>
      </c>
      <c r="K106" s="40">
        <v>0.8</v>
      </c>
      <c r="L106" s="40">
        <f t="shared" si="9"/>
        <v>0.16000000000000003</v>
      </c>
    </row>
    <row r="107" spans="1:12" ht="36.950000000000003" thickTop="1" thickBot="1">
      <c r="A107" s="586"/>
      <c r="B107" s="589"/>
      <c r="C107" s="592"/>
      <c r="D107" s="589"/>
      <c r="E107" s="41" t="s">
        <v>592</v>
      </c>
      <c r="F107" s="42">
        <v>0.2</v>
      </c>
      <c r="G107" s="42">
        <v>0.3</v>
      </c>
      <c r="H107" s="40">
        <f t="shared" si="8"/>
        <v>0.06</v>
      </c>
      <c r="I107" s="41" t="s">
        <v>768</v>
      </c>
      <c r="J107" s="42">
        <v>0.1</v>
      </c>
      <c r="K107" s="42">
        <v>0.3</v>
      </c>
      <c r="L107" s="40">
        <f t="shared" si="9"/>
        <v>0.03</v>
      </c>
    </row>
    <row r="108" spans="1:12" ht="24.95" thickTop="1" thickBot="1">
      <c r="A108" s="587"/>
      <c r="B108" s="590"/>
      <c r="C108" s="593"/>
      <c r="D108" s="590"/>
      <c r="E108" s="67" t="s">
        <v>769</v>
      </c>
      <c r="F108" s="45">
        <v>0.3</v>
      </c>
      <c r="G108" s="45">
        <v>0.9</v>
      </c>
      <c r="H108" s="75">
        <f t="shared" si="8"/>
        <v>0.27</v>
      </c>
      <c r="I108" s="46" t="s">
        <v>770</v>
      </c>
      <c r="J108" s="45">
        <v>0.2</v>
      </c>
      <c r="K108" s="45">
        <v>0.9</v>
      </c>
      <c r="L108" s="75">
        <f t="shared" si="9"/>
        <v>0.18000000000000002</v>
      </c>
    </row>
    <row r="109" spans="1:12" ht="12.95" thickTop="1" thickBot="1"/>
    <row r="110" spans="1:12" ht="12.95" thickTop="1" thickBot="1">
      <c r="A110" s="29" t="s">
        <v>568</v>
      </c>
      <c r="H110" s="668" t="s">
        <v>569</v>
      </c>
      <c r="I110" s="668"/>
    </row>
    <row r="111" spans="1:12" ht="12.95" thickTop="1" thickBot="1">
      <c r="A111" s="1" t="s">
        <v>570</v>
      </c>
      <c r="B111" s="1" t="s">
        <v>779</v>
      </c>
      <c r="C111" s="30"/>
      <c r="H111" s="31"/>
      <c r="I111" s="32" t="s">
        <v>572</v>
      </c>
    </row>
    <row r="112" spans="1:12" ht="12.6" thickBot="1">
      <c r="A112" s="1" t="s">
        <v>573</v>
      </c>
      <c r="B112" s="33">
        <v>13</v>
      </c>
      <c r="C112" s="30"/>
      <c r="H112" s="34"/>
      <c r="I112" s="35" t="s">
        <v>574</v>
      </c>
    </row>
    <row r="113" spans="1:12" ht="12.6" thickBot="1">
      <c r="B113" s="33"/>
      <c r="C113" s="30"/>
      <c r="H113" s="36"/>
      <c r="I113" s="37" t="s">
        <v>575</v>
      </c>
    </row>
    <row r="114" spans="1:12" ht="12.6" thickTop="1">
      <c r="B114" s="33"/>
      <c r="C114" s="30"/>
    </row>
    <row r="115" spans="1:12" ht="12.6" thickBot="1"/>
    <row r="116" spans="1:12" ht="12.6" thickBot="1">
      <c r="A116" s="665" t="s">
        <v>523</v>
      </c>
      <c r="B116" s="665" t="s">
        <v>576</v>
      </c>
      <c r="C116" s="665" t="s">
        <v>577</v>
      </c>
      <c r="D116" s="665" t="s">
        <v>578</v>
      </c>
      <c r="E116" s="665" t="s">
        <v>579</v>
      </c>
      <c r="F116" s="667" t="s">
        <v>580</v>
      </c>
      <c r="G116" s="667"/>
      <c r="H116" s="667"/>
      <c r="I116" s="665" t="s">
        <v>581</v>
      </c>
      <c r="J116" s="667" t="s">
        <v>582</v>
      </c>
      <c r="K116" s="667"/>
      <c r="L116" s="667"/>
    </row>
    <row r="117" spans="1:12" ht="42.6" thickBot="1">
      <c r="A117" s="666"/>
      <c r="B117" s="666"/>
      <c r="C117" s="666"/>
      <c r="D117" s="666"/>
      <c r="E117" s="666"/>
      <c r="F117" s="38" t="s">
        <v>583</v>
      </c>
      <c r="G117" s="38" t="s">
        <v>584</v>
      </c>
      <c r="H117" s="38" t="s">
        <v>585</v>
      </c>
      <c r="I117" s="666"/>
      <c r="J117" s="38" t="s">
        <v>583</v>
      </c>
      <c r="K117" s="38" t="s">
        <v>584</v>
      </c>
      <c r="L117" s="38" t="s">
        <v>585</v>
      </c>
    </row>
    <row r="118" spans="1:12" ht="12.95" thickTop="1" thickBot="1">
      <c r="A118" s="603" t="s">
        <v>780</v>
      </c>
      <c r="B118" s="606" t="s">
        <v>781</v>
      </c>
      <c r="C118" s="609" t="s">
        <v>782</v>
      </c>
      <c r="D118" s="606" t="s">
        <v>589</v>
      </c>
      <c r="E118" s="253" t="s">
        <v>783</v>
      </c>
      <c r="F118" s="254">
        <v>0.6</v>
      </c>
      <c r="G118" s="254">
        <v>0.7</v>
      </c>
      <c r="H118" s="40">
        <f t="shared" ref="H118:H123" si="10">F118*G118</f>
        <v>0.42</v>
      </c>
      <c r="I118" s="253" t="s">
        <v>784</v>
      </c>
      <c r="J118" s="254">
        <v>0.3</v>
      </c>
      <c r="K118" s="254">
        <v>0.7</v>
      </c>
      <c r="L118" s="40">
        <f t="shared" ref="L118:L123" si="11">J118*K118</f>
        <v>0.21</v>
      </c>
    </row>
    <row r="119" spans="1:12" ht="36.6" thickBot="1">
      <c r="A119" s="604"/>
      <c r="B119" s="607"/>
      <c r="C119" s="610"/>
      <c r="D119" s="607"/>
      <c r="E119" s="257" t="s">
        <v>785</v>
      </c>
      <c r="F119" s="263">
        <v>0.5</v>
      </c>
      <c r="G119" s="263">
        <v>0.6</v>
      </c>
      <c r="H119" s="69">
        <f t="shared" si="10"/>
        <v>0.3</v>
      </c>
      <c r="I119" s="264" t="s">
        <v>753</v>
      </c>
      <c r="J119" s="261">
        <v>0.2</v>
      </c>
      <c r="K119" s="263">
        <v>0.6</v>
      </c>
      <c r="L119" s="69">
        <f t="shared" si="11"/>
        <v>0.12</v>
      </c>
    </row>
    <row r="120" spans="1:12" ht="24.6" thickBot="1">
      <c r="A120" s="604"/>
      <c r="B120" s="608"/>
      <c r="C120" s="611"/>
      <c r="D120" s="608"/>
      <c r="E120" s="260" t="s">
        <v>786</v>
      </c>
      <c r="F120" s="261">
        <v>0.3</v>
      </c>
      <c r="G120" s="261">
        <v>0.7</v>
      </c>
      <c r="H120" s="69">
        <f t="shared" si="10"/>
        <v>0.21</v>
      </c>
      <c r="I120" s="264" t="s">
        <v>689</v>
      </c>
      <c r="J120" s="261">
        <v>0.1</v>
      </c>
      <c r="K120" s="261">
        <v>0.7</v>
      </c>
      <c r="L120" s="69">
        <f t="shared" si="11"/>
        <v>6.9999999999999993E-2</v>
      </c>
    </row>
    <row r="121" spans="1:12" ht="24.6" thickBot="1">
      <c r="A121" s="604"/>
      <c r="B121" s="607" t="s">
        <v>787</v>
      </c>
      <c r="C121" s="610" t="s">
        <v>782</v>
      </c>
      <c r="D121" s="608" t="s">
        <v>757</v>
      </c>
      <c r="E121" s="260" t="s">
        <v>750</v>
      </c>
      <c r="F121" s="261">
        <v>0.4</v>
      </c>
      <c r="G121" s="261">
        <v>0.6</v>
      </c>
      <c r="H121" s="69">
        <f t="shared" si="10"/>
        <v>0.24</v>
      </c>
      <c r="I121" s="260" t="s">
        <v>788</v>
      </c>
      <c r="J121" s="261">
        <v>0.2</v>
      </c>
      <c r="K121" s="261">
        <v>0.6</v>
      </c>
      <c r="L121" s="69">
        <f t="shared" si="11"/>
        <v>0.12</v>
      </c>
    </row>
    <row r="122" spans="1:12" ht="36.6" thickBot="1">
      <c r="A122" s="604"/>
      <c r="B122" s="607"/>
      <c r="C122" s="610"/>
      <c r="D122" s="608"/>
      <c r="E122" s="257" t="s">
        <v>759</v>
      </c>
      <c r="F122" s="261">
        <v>0.3</v>
      </c>
      <c r="G122" s="261">
        <v>0.7</v>
      </c>
      <c r="H122" s="42">
        <f t="shared" si="10"/>
        <v>0.21</v>
      </c>
      <c r="I122" s="257" t="s">
        <v>760</v>
      </c>
      <c r="J122" s="263">
        <v>0.2</v>
      </c>
      <c r="K122" s="261">
        <v>0.7</v>
      </c>
      <c r="L122" s="42">
        <f t="shared" si="11"/>
        <v>0.13999999999999999</v>
      </c>
    </row>
    <row r="123" spans="1:12" ht="24.6" thickBot="1">
      <c r="A123" s="605"/>
      <c r="B123" s="608"/>
      <c r="C123" s="612"/>
      <c r="D123" s="613"/>
      <c r="E123" s="257" t="s">
        <v>761</v>
      </c>
      <c r="F123" s="256">
        <v>0.4</v>
      </c>
      <c r="G123" s="256">
        <v>0.6</v>
      </c>
      <c r="H123" s="69">
        <f t="shared" si="10"/>
        <v>0.24</v>
      </c>
      <c r="I123" s="260" t="s">
        <v>713</v>
      </c>
      <c r="J123" s="259">
        <v>0.2</v>
      </c>
      <c r="K123" s="256">
        <v>0.6</v>
      </c>
      <c r="L123" s="69">
        <f t="shared" si="11"/>
        <v>0.12</v>
      </c>
    </row>
    <row r="124" spans="1:12" ht="12.95" thickTop="1" thickBot="1">
      <c r="A124" s="614" t="s">
        <v>789</v>
      </c>
      <c r="B124" s="617" t="s">
        <v>790</v>
      </c>
      <c r="C124" s="620" t="s">
        <v>791</v>
      </c>
      <c r="D124" s="617" t="s">
        <v>589</v>
      </c>
      <c r="E124" s="270" t="s">
        <v>783</v>
      </c>
      <c r="F124" s="271">
        <v>0.6</v>
      </c>
      <c r="G124" s="271">
        <v>0.8</v>
      </c>
      <c r="H124" s="40">
        <f t="shared" ref="H124:H126" si="12">F124*G124</f>
        <v>0.48</v>
      </c>
      <c r="I124" s="270" t="s">
        <v>784</v>
      </c>
      <c r="J124" s="271">
        <v>0.3</v>
      </c>
      <c r="K124" s="271">
        <v>0.8</v>
      </c>
      <c r="L124" s="40">
        <f t="shared" ref="L124:L126" si="13">J124*K124</f>
        <v>0.24</v>
      </c>
    </row>
    <row r="125" spans="1:12" ht="36.6" thickBot="1">
      <c r="A125" s="615"/>
      <c r="B125" s="618"/>
      <c r="C125" s="621"/>
      <c r="D125" s="618"/>
      <c r="E125" s="274" t="s">
        <v>785</v>
      </c>
      <c r="F125" s="273">
        <v>0.5</v>
      </c>
      <c r="G125" s="273">
        <v>0.6</v>
      </c>
      <c r="H125" s="69">
        <f t="shared" si="12"/>
        <v>0.3</v>
      </c>
      <c r="I125" s="277" t="s">
        <v>753</v>
      </c>
      <c r="J125" s="278">
        <v>0.2</v>
      </c>
      <c r="K125" s="273">
        <v>0.6</v>
      </c>
      <c r="L125" s="69">
        <f t="shared" si="13"/>
        <v>0.12</v>
      </c>
    </row>
    <row r="126" spans="1:12" ht="99.75" customHeight="1" thickBot="1">
      <c r="A126" s="616"/>
      <c r="B126" s="619"/>
      <c r="C126" s="622"/>
      <c r="D126" s="619"/>
      <c r="E126" s="289" t="s">
        <v>786</v>
      </c>
      <c r="F126" s="278">
        <v>0.5</v>
      </c>
      <c r="G126" s="278">
        <v>0.9</v>
      </c>
      <c r="H126" s="69">
        <f t="shared" si="12"/>
        <v>0.45</v>
      </c>
      <c r="I126" s="277" t="s">
        <v>689</v>
      </c>
      <c r="J126" s="278">
        <v>0.2</v>
      </c>
      <c r="K126" s="278">
        <v>0.9</v>
      </c>
      <c r="L126" s="69">
        <f t="shared" si="13"/>
        <v>0.18000000000000002</v>
      </c>
    </row>
    <row r="127" spans="1:12">
      <c r="B127" s="33"/>
      <c r="C127" s="30"/>
    </row>
    <row r="128" spans="1:12" ht="12.6" thickBot="1"/>
    <row r="129" spans="1:12" ht="12.95" thickTop="1" thickBot="1">
      <c r="A129" s="29" t="s">
        <v>568</v>
      </c>
      <c r="H129" s="668" t="s">
        <v>569</v>
      </c>
      <c r="I129" s="668"/>
    </row>
    <row r="130" spans="1:12" ht="12.95" thickTop="1" thickBot="1">
      <c r="A130" s="1" t="s">
        <v>570</v>
      </c>
      <c r="B130" s="659" t="s">
        <v>792</v>
      </c>
      <c r="C130" s="659"/>
      <c r="H130" s="31"/>
      <c r="I130" s="32" t="s">
        <v>572</v>
      </c>
    </row>
    <row r="131" spans="1:12" ht="12.6" thickBot="1">
      <c r="A131" s="1" t="s">
        <v>573</v>
      </c>
      <c r="B131" s="33">
        <v>11</v>
      </c>
      <c r="C131" s="30"/>
      <c r="H131" s="34"/>
      <c r="I131" s="35" t="s">
        <v>574</v>
      </c>
    </row>
    <row r="132" spans="1:12" ht="12.6" thickBot="1">
      <c r="B132" s="33"/>
      <c r="C132" s="30"/>
      <c r="H132" s="36"/>
      <c r="I132" s="37" t="s">
        <v>575</v>
      </c>
    </row>
    <row r="133" spans="1:12" ht="12.6" thickTop="1">
      <c r="B133" s="33"/>
      <c r="C133" s="30"/>
    </row>
    <row r="134" spans="1:12" ht="12.6" thickBot="1"/>
    <row r="135" spans="1:12" ht="12.6" thickBot="1">
      <c r="A135" s="665" t="s">
        <v>523</v>
      </c>
      <c r="B135" s="665" t="s">
        <v>576</v>
      </c>
      <c r="C135" s="665" t="s">
        <v>577</v>
      </c>
      <c r="D135" s="665" t="s">
        <v>578</v>
      </c>
      <c r="E135" s="665" t="s">
        <v>579</v>
      </c>
      <c r="F135" s="667" t="s">
        <v>580</v>
      </c>
      <c r="G135" s="667"/>
      <c r="H135" s="667"/>
      <c r="I135" s="665" t="s">
        <v>581</v>
      </c>
      <c r="J135" s="667" t="s">
        <v>582</v>
      </c>
      <c r="K135" s="667"/>
      <c r="L135" s="667"/>
    </row>
    <row r="136" spans="1:12" ht="42.6" thickBot="1">
      <c r="A136" s="666"/>
      <c r="B136" s="666"/>
      <c r="C136" s="666"/>
      <c r="D136" s="666"/>
      <c r="E136" s="666"/>
      <c r="F136" s="38" t="s">
        <v>583</v>
      </c>
      <c r="G136" s="38" t="s">
        <v>584</v>
      </c>
      <c r="H136" s="38" t="s">
        <v>585</v>
      </c>
      <c r="I136" s="666"/>
      <c r="J136" s="38" t="s">
        <v>583</v>
      </c>
      <c r="K136" s="38" t="s">
        <v>584</v>
      </c>
      <c r="L136" s="38" t="s">
        <v>585</v>
      </c>
    </row>
    <row r="137" spans="1:12" ht="36.950000000000003" thickTop="1" thickBot="1">
      <c r="A137" s="585" t="s">
        <v>793</v>
      </c>
      <c r="B137" s="678" t="s">
        <v>794</v>
      </c>
      <c r="C137" s="591" t="s">
        <v>588</v>
      </c>
      <c r="D137" s="588" t="s">
        <v>589</v>
      </c>
      <c r="E137" s="39" t="s">
        <v>590</v>
      </c>
      <c r="F137" s="40">
        <v>0.3</v>
      </c>
      <c r="G137" s="40">
        <v>0.7</v>
      </c>
      <c r="H137" s="40">
        <f t="shared" ref="H137:H142" si="14">F137*G137</f>
        <v>0.21</v>
      </c>
      <c r="I137" s="39" t="s">
        <v>591</v>
      </c>
      <c r="J137" s="40">
        <v>0.2</v>
      </c>
      <c r="K137" s="40">
        <v>0.7</v>
      </c>
      <c r="L137" s="40">
        <f t="shared" ref="L137:L142" si="15">J137*K137</f>
        <v>0.13999999999999999</v>
      </c>
    </row>
    <row r="138" spans="1:12" ht="36.950000000000003" thickTop="1" thickBot="1">
      <c r="A138" s="586"/>
      <c r="B138" s="683"/>
      <c r="C138" s="592"/>
      <c r="D138" s="589"/>
      <c r="E138" s="41" t="s">
        <v>592</v>
      </c>
      <c r="F138" s="42">
        <v>0.3</v>
      </c>
      <c r="G138" s="42">
        <v>0.3</v>
      </c>
      <c r="H138" s="40">
        <f t="shared" si="14"/>
        <v>0.09</v>
      </c>
      <c r="I138" s="41" t="s">
        <v>593</v>
      </c>
      <c r="J138" s="42">
        <v>0.1</v>
      </c>
      <c r="K138" s="42">
        <v>0.3</v>
      </c>
      <c r="L138" s="40">
        <f t="shared" si="15"/>
        <v>0.03</v>
      </c>
    </row>
    <row r="139" spans="1:12" ht="36.950000000000003" thickTop="1" thickBot="1">
      <c r="A139" s="623" t="s">
        <v>795</v>
      </c>
      <c r="B139" s="626" t="s">
        <v>796</v>
      </c>
      <c r="C139" s="629" t="s">
        <v>605</v>
      </c>
      <c r="D139" s="632" t="s">
        <v>589</v>
      </c>
      <c r="E139" s="39" t="s">
        <v>590</v>
      </c>
      <c r="F139" s="40">
        <v>0.3</v>
      </c>
      <c r="G139" s="40">
        <v>0.7</v>
      </c>
      <c r="H139" s="40">
        <f t="shared" si="14"/>
        <v>0.21</v>
      </c>
      <c r="I139" s="39" t="s">
        <v>591</v>
      </c>
      <c r="J139" s="40">
        <v>0.2</v>
      </c>
      <c r="K139" s="40">
        <v>0.7</v>
      </c>
      <c r="L139" s="40">
        <f t="shared" si="15"/>
        <v>0.13999999999999999</v>
      </c>
    </row>
    <row r="140" spans="1:12" ht="36.950000000000003" thickTop="1" thickBot="1">
      <c r="A140" s="625"/>
      <c r="B140" s="635"/>
      <c r="C140" s="637"/>
      <c r="D140" s="633"/>
      <c r="E140" s="41" t="s">
        <v>592</v>
      </c>
      <c r="F140" s="42">
        <v>0.3</v>
      </c>
      <c r="G140" s="42">
        <v>0.3</v>
      </c>
      <c r="H140" s="40">
        <f t="shared" si="14"/>
        <v>0.09</v>
      </c>
      <c r="I140" s="41" t="s">
        <v>593</v>
      </c>
      <c r="J140" s="42">
        <v>0.1</v>
      </c>
      <c r="K140" s="42">
        <v>0.3</v>
      </c>
      <c r="L140" s="40">
        <f t="shared" si="15"/>
        <v>0.03</v>
      </c>
    </row>
    <row r="141" spans="1:12" ht="36.950000000000003" thickTop="1" thickBot="1">
      <c r="A141" s="676" t="s">
        <v>797</v>
      </c>
      <c r="B141" s="678" t="s">
        <v>798</v>
      </c>
      <c r="C141" s="680" t="s">
        <v>611</v>
      </c>
      <c r="D141" s="588" t="s">
        <v>589</v>
      </c>
      <c r="E141" s="39" t="s">
        <v>590</v>
      </c>
      <c r="F141" s="40">
        <v>0.3</v>
      </c>
      <c r="G141" s="40">
        <v>0.7</v>
      </c>
      <c r="H141" s="40">
        <f t="shared" si="14"/>
        <v>0.21</v>
      </c>
      <c r="I141" s="39" t="s">
        <v>591</v>
      </c>
      <c r="J141" s="40">
        <v>0.2</v>
      </c>
      <c r="K141" s="40">
        <v>0.7</v>
      </c>
      <c r="L141" s="40">
        <f t="shared" si="15"/>
        <v>0.13999999999999999</v>
      </c>
    </row>
    <row r="142" spans="1:12" ht="36.950000000000003" thickTop="1" thickBot="1">
      <c r="A142" s="682"/>
      <c r="B142" s="683"/>
      <c r="C142" s="684"/>
      <c r="D142" s="589"/>
      <c r="E142" s="41" t="s">
        <v>592</v>
      </c>
      <c r="F142" s="42">
        <v>0.3</v>
      </c>
      <c r="G142" s="42">
        <v>0.3</v>
      </c>
      <c r="H142" s="40">
        <f t="shared" si="14"/>
        <v>0.09</v>
      </c>
      <c r="I142" s="41" t="s">
        <v>593</v>
      </c>
      <c r="J142" s="42">
        <v>0.1</v>
      </c>
      <c r="K142" s="42">
        <v>0.3</v>
      </c>
      <c r="L142" s="40">
        <f t="shared" si="15"/>
        <v>0.03</v>
      </c>
    </row>
    <row r="143" spans="1:12" ht="36.950000000000003" thickTop="1" thickBot="1">
      <c r="A143" s="623" t="s">
        <v>799</v>
      </c>
      <c r="B143" s="617" t="s">
        <v>800</v>
      </c>
      <c r="C143" s="630" t="s">
        <v>597</v>
      </c>
      <c r="D143" s="632" t="s">
        <v>589</v>
      </c>
      <c r="E143" s="270" t="s">
        <v>590</v>
      </c>
      <c r="F143" s="271">
        <v>0.3</v>
      </c>
      <c r="G143" s="271">
        <v>0.7</v>
      </c>
      <c r="H143" s="40">
        <f t="shared" ref="H143:H152" si="16">F143*G143</f>
        <v>0.21</v>
      </c>
      <c r="I143" s="270" t="s">
        <v>591</v>
      </c>
      <c r="J143" s="271">
        <v>0.2</v>
      </c>
      <c r="K143" s="271">
        <v>0.7</v>
      </c>
      <c r="L143" s="40">
        <f t="shared" ref="L143:L152" si="17">J143*K143</f>
        <v>0.13999999999999999</v>
      </c>
    </row>
    <row r="144" spans="1:12" ht="36.950000000000003" thickTop="1" thickBot="1">
      <c r="A144" s="624"/>
      <c r="B144" s="618"/>
      <c r="C144" s="630"/>
      <c r="D144" s="633"/>
      <c r="E144" s="272" t="s">
        <v>592</v>
      </c>
      <c r="F144" s="273">
        <v>0.3</v>
      </c>
      <c r="G144" s="273">
        <v>0.3</v>
      </c>
      <c r="H144" s="40">
        <f t="shared" si="16"/>
        <v>0.09</v>
      </c>
      <c r="I144" s="272" t="s">
        <v>593</v>
      </c>
      <c r="J144" s="273">
        <v>0.1</v>
      </c>
      <c r="K144" s="273">
        <v>0.3</v>
      </c>
      <c r="L144" s="40">
        <f t="shared" si="17"/>
        <v>0.03</v>
      </c>
    </row>
    <row r="145" spans="1:12" ht="36.950000000000003" thickTop="1" thickBot="1">
      <c r="A145" s="676" t="s">
        <v>801</v>
      </c>
      <c r="B145" s="678" t="s">
        <v>802</v>
      </c>
      <c r="C145" s="680" t="s">
        <v>624</v>
      </c>
      <c r="D145" s="647" t="s">
        <v>589</v>
      </c>
      <c r="E145" s="39" t="s">
        <v>590</v>
      </c>
      <c r="F145" s="40">
        <v>0.3</v>
      </c>
      <c r="G145" s="40">
        <v>0.7</v>
      </c>
      <c r="H145" s="40">
        <f t="shared" si="16"/>
        <v>0.21</v>
      </c>
      <c r="I145" s="39" t="s">
        <v>591</v>
      </c>
      <c r="J145" s="40">
        <v>0.2</v>
      </c>
      <c r="K145" s="40">
        <v>0.7</v>
      </c>
      <c r="L145" s="40">
        <f t="shared" si="17"/>
        <v>0.13999999999999999</v>
      </c>
    </row>
    <row r="146" spans="1:12" ht="36.950000000000003" thickTop="1" thickBot="1">
      <c r="A146" s="677"/>
      <c r="B146" s="679"/>
      <c r="C146" s="681"/>
      <c r="D146" s="613"/>
      <c r="E146" s="41" t="s">
        <v>592</v>
      </c>
      <c r="F146" s="42">
        <v>0.3</v>
      </c>
      <c r="G146" s="42">
        <v>0.3</v>
      </c>
      <c r="H146" s="40">
        <f t="shared" si="16"/>
        <v>0.09</v>
      </c>
      <c r="I146" s="41" t="s">
        <v>593</v>
      </c>
      <c r="J146" s="42">
        <v>0.1</v>
      </c>
      <c r="K146" s="42">
        <v>0.3</v>
      </c>
      <c r="L146" s="40">
        <f t="shared" si="17"/>
        <v>0.03</v>
      </c>
    </row>
    <row r="147" spans="1:12" ht="12.95" thickTop="1" thickBot="1">
      <c r="A147" s="614" t="s">
        <v>803</v>
      </c>
      <c r="B147" s="626" t="s">
        <v>804</v>
      </c>
      <c r="C147" s="649" t="s">
        <v>588</v>
      </c>
      <c r="D147" s="626" t="s">
        <v>589</v>
      </c>
      <c r="E147" s="47" t="s">
        <v>805</v>
      </c>
      <c r="F147" s="48">
        <v>0.4</v>
      </c>
      <c r="G147" s="48">
        <v>0.7</v>
      </c>
      <c r="H147" s="40">
        <f t="shared" si="16"/>
        <v>0.27999999999999997</v>
      </c>
      <c r="I147" s="47" t="s">
        <v>806</v>
      </c>
      <c r="J147" s="48">
        <v>0.4</v>
      </c>
      <c r="K147" s="48">
        <v>0.7</v>
      </c>
      <c r="L147" s="40">
        <f t="shared" si="17"/>
        <v>0.27999999999999997</v>
      </c>
    </row>
    <row r="148" spans="1:12" ht="24.95" thickTop="1" thickBot="1">
      <c r="A148" s="615"/>
      <c r="B148" s="627"/>
      <c r="C148" s="650"/>
      <c r="D148" s="627"/>
      <c r="E148" s="62" t="s">
        <v>752</v>
      </c>
      <c r="F148" s="60">
        <v>0.3</v>
      </c>
      <c r="G148" s="60">
        <v>0.3</v>
      </c>
      <c r="H148" s="40">
        <f t="shared" si="16"/>
        <v>0.09</v>
      </c>
      <c r="I148" s="58" t="s">
        <v>753</v>
      </c>
      <c r="J148" s="57">
        <v>0.1</v>
      </c>
      <c r="K148" s="60">
        <v>0.3</v>
      </c>
      <c r="L148" s="40">
        <f t="shared" si="17"/>
        <v>0.03</v>
      </c>
    </row>
    <row r="149" spans="1:12" ht="24.6" thickBot="1">
      <c r="A149" s="615"/>
      <c r="B149" s="635"/>
      <c r="C149" s="651"/>
      <c r="D149" s="635"/>
      <c r="E149" s="266" t="s">
        <v>807</v>
      </c>
      <c r="F149" s="268">
        <v>0.5</v>
      </c>
      <c r="G149" s="269">
        <v>0.9</v>
      </c>
      <c r="H149" s="267">
        <f t="shared" si="16"/>
        <v>0.45</v>
      </c>
      <c r="I149" s="51" t="s">
        <v>689</v>
      </c>
      <c r="J149" s="52">
        <v>0.3</v>
      </c>
      <c r="K149" s="269">
        <v>0.9</v>
      </c>
      <c r="L149" s="69">
        <f t="shared" si="17"/>
        <v>0.27</v>
      </c>
    </row>
    <row r="150" spans="1:12" ht="24.95" thickTop="1" thickBot="1">
      <c r="A150" s="615"/>
      <c r="B150" s="626" t="s">
        <v>808</v>
      </c>
      <c r="C150" s="649" t="s">
        <v>597</v>
      </c>
      <c r="D150" s="632" t="s">
        <v>757</v>
      </c>
      <c r="E150" s="47" t="s">
        <v>809</v>
      </c>
      <c r="F150" s="48">
        <v>0.4</v>
      </c>
      <c r="G150" s="48">
        <v>0.7</v>
      </c>
      <c r="H150" s="40">
        <f t="shared" si="16"/>
        <v>0.27999999999999997</v>
      </c>
      <c r="I150" s="47" t="s">
        <v>810</v>
      </c>
      <c r="J150" s="52">
        <v>0.3</v>
      </c>
      <c r="K150" s="48">
        <v>0.7</v>
      </c>
      <c r="L150" s="40">
        <f t="shared" si="17"/>
        <v>0.21</v>
      </c>
    </row>
    <row r="151" spans="1:12" ht="36.950000000000003" thickTop="1" thickBot="1">
      <c r="A151" s="615"/>
      <c r="B151" s="627"/>
      <c r="C151" s="650"/>
      <c r="D151" s="628"/>
      <c r="E151" s="62" t="s">
        <v>811</v>
      </c>
      <c r="F151" s="57">
        <v>0.3</v>
      </c>
      <c r="G151" s="57">
        <v>0.7</v>
      </c>
      <c r="H151" s="40">
        <f t="shared" si="16"/>
        <v>0.21</v>
      </c>
      <c r="I151" s="47" t="s">
        <v>760</v>
      </c>
      <c r="J151" s="52">
        <v>0.1</v>
      </c>
      <c r="K151" s="57">
        <v>0.7</v>
      </c>
      <c r="L151" s="40">
        <f t="shared" si="17"/>
        <v>6.9999999999999993E-2</v>
      </c>
    </row>
    <row r="152" spans="1:12" ht="24.95" thickTop="1" thickBot="1">
      <c r="A152" s="648"/>
      <c r="B152" s="635"/>
      <c r="C152" s="651"/>
      <c r="D152" s="652"/>
      <c r="E152" s="49" t="s">
        <v>812</v>
      </c>
      <c r="F152" s="50">
        <v>0.4</v>
      </c>
      <c r="G152" s="50">
        <v>0.7</v>
      </c>
      <c r="H152" s="75">
        <f t="shared" si="16"/>
        <v>0.27999999999999997</v>
      </c>
      <c r="I152" s="265" t="s">
        <v>713</v>
      </c>
      <c r="J152" s="52">
        <v>0.2</v>
      </c>
      <c r="K152" s="50">
        <v>0.7</v>
      </c>
      <c r="L152" s="75">
        <f t="shared" si="17"/>
        <v>0.13999999999999999</v>
      </c>
    </row>
    <row r="153" spans="1:12" ht="12.6" thickTop="1"/>
    <row r="155" spans="1:12" ht="12.6" thickBot="1"/>
    <row r="156" spans="1:12" ht="12.95" thickTop="1" thickBot="1">
      <c r="A156" s="29" t="s">
        <v>568</v>
      </c>
      <c r="H156" s="668" t="s">
        <v>569</v>
      </c>
      <c r="I156" s="668"/>
    </row>
    <row r="157" spans="1:12" ht="12.95" thickTop="1" thickBot="1">
      <c r="A157" s="1" t="s">
        <v>570</v>
      </c>
      <c r="B157" s="659" t="s">
        <v>813</v>
      </c>
      <c r="C157" s="659"/>
      <c r="D157" s="659"/>
      <c r="H157" s="31"/>
      <c r="I157" s="32" t="s">
        <v>572</v>
      </c>
    </row>
    <row r="158" spans="1:12" ht="12.6" thickBot="1">
      <c r="A158" s="1" t="s">
        <v>573</v>
      </c>
      <c r="B158" s="674" t="s">
        <v>814</v>
      </c>
      <c r="C158" s="674"/>
      <c r="H158" s="34"/>
      <c r="I158" s="35" t="s">
        <v>574</v>
      </c>
    </row>
    <row r="159" spans="1:12" ht="12.6" thickBot="1">
      <c r="B159" s="33"/>
      <c r="C159" s="30"/>
      <c r="H159" s="36"/>
      <c r="I159" s="37" t="s">
        <v>575</v>
      </c>
    </row>
    <row r="160" spans="1:12" ht="12.6" thickTop="1">
      <c r="B160" s="33"/>
      <c r="C160" s="30"/>
    </row>
    <row r="161" spans="1:12" ht="12.6" thickBot="1"/>
    <row r="162" spans="1:12" ht="12.6" thickBot="1">
      <c r="A162" s="665" t="s">
        <v>523</v>
      </c>
      <c r="B162" s="665" t="s">
        <v>576</v>
      </c>
      <c r="C162" s="665" t="s">
        <v>577</v>
      </c>
      <c r="D162" s="665" t="s">
        <v>578</v>
      </c>
      <c r="E162" s="665" t="s">
        <v>579</v>
      </c>
      <c r="F162" s="667" t="s">
        <v>580</v>
      </c>
      <c r="G162" s="667"/>
      <c r="H162" s="667"/>
      <c r="I162" s="665" t="s">
        <v>581</v>
      </c>
      <c r="J162" s="667" t="s">
        <v>582</v>
      </c>
      <c r="K162" s="667"/>
      <c r="L162" s="667"/>
    </row>
    <row r="163" spans="1:12" ht="42.6" thickBot="1">
      <c r="A163" s="666"/>
      <c r="B163" s="675"/>
      <c r="C163" s="675"/>
      <c r="D163" s="675"/>
      <c r="E163" s="675"/>
      <c r="F163" s="292" t="s">
        <v>583</v>
      </c>
      <c r="G163" s="292" t="s">
        <v>584</v>
      </c>
      <c r="H163" s="292" t="s">
        <v>585</v>
      </c>
      <c r="I163" s="675"/>
      <c r="J163" s="292" t="s">
        <v>583</v>
      </c>
      <c r="K163" s="292" t="s">
        <v>584</v>
      </c>
      <c r="L163" s="292" t="s">
        <v>585</v>
      </c>
    </row>
    <row r="164" spans="1:12" ht="36.950000000000003" thickTop="1" thickBot="1">
      <c r="A164" s="638" t="s">
        <v>815</v>
      </c>
      <c r="B164" s="642" t="s">
        <v>816</v>
      </c>
      <c r="C164" s="643" t="s">
        <v>588</v>
      </c>
      <c r="D164" s="642" t="s">
        <v>589</v>
      </c>
      <c r="E164" s="44" t="s">
        <v>590</v>
      </c>
      <c r="F164" s="69">
        <v>0.4</v>
      </c>
      <c r="G164" s="69">
        <v>0.7</v>
      </c>
      <c r="H164" s="69">
        <f t="shared" ref="H164:H175" si="18">F164*G164</f>
        <v>0.27999999999999997</v>
      </c>
      <c r="I164" s="44" t="s">
        <v>591</v>
      </c>
      <c r="J164" s="69">
        <v>0.2</v>
      </c>
      <c r="K164" s="69">
        <v>0.7</v>
      </c>
      <c r="L164" s="69">
        <f t="shared" ref="L164:L175" si="19">J164*K164</f>
        <v>0.13999999999999999</v>
      </c>
    </row>
    <row r="165" spans="1:12" ht="36.6" thickBot="1">
      <c r="A165" s="639"/>
      <c r="B165" s="589"/>
      <c r="C165" s="592"/>
      <c r="D165" s="589"/>
      <c r="E165" s="41" t="s">
        <v>592</v>
      </c>
      <c r="F165" s="42">
        <v>0.3</v>
      </c>
      <c r="G165" s="42">
        <v>0.3</v>
      </c>
      <c r="H165" s="42">
        <f t="shared" si="18"/>
        <v>0.09</v>
      </c>
      <c r="I165" s="41" t="s">
        <v>593</v>
      </c>
      <c r="J165" s="42">
        <v>0.1</v>
      </c>
      <c r="K165" s="42">
        <v>0.3</v>
      </c>
      <c r="L165" s="42">
        <f t="shared" si="19"/>
        <v>0.03</v>
      </c>
    </row>
    <row r="166" spans="1:12" ht="36.6" thickBot="1">
      <c r="A166" s="639"/>
      <c r="B166" s="589"/>
      <c r="C166" s="592"/>
      <c r="D166" s="589"/>
      <c r="E166" s="43" t="s">
        <v>817</v>
      </c>
      <c r="F166" s="42">
        <v>0.6</v>
      </c>
      <c r="G166" s="42">
        <v>0.9</v>
      </c>
      <c r="H166" s="42">
        <f t="shared" si="18"/>
        <v>0.54</v>
      </c>
      <c r="I166" s="41" t="s">
        <v>818</v>
      </c>
      <c r="J166" s="42">
        <v>0.4</v>
      </c>
      <c r="K166" s="42">
        <v>0.9</v>
      </c>
      <c r="L166" s="42">
        <f t="shared" si="19"/>
        <v>0.36000000000000004</v>
      </c>
    </row>
    <row r="167" spans="1:12" ht="36.6" thickBot="1">
      <c r="A167" s="640"/>
      <c r="B167" s="642" t="s">
        <v>819</v>
      </c>
      <c r="C167" s="643" t="s">
        <v>820</v>
      </c>
      <c r="D167" s="642" t="s">
        <v>598</v>
      </c>
      <c r="E167" s="44" t="s">
        <v>590</v>
      </c>
      <c r="F167" s="69">
        <v>0.4</v>
      </c>
      <c r="G167" s="69">
        <v>0.7</v>
      </c>
      <c r="H167" s="191">
        <f t="shared" si="18"/>
        <v>0.27999999999999997</v>
      </c>
      <c r="I167" s="70" t="s">
        <v>821</v>
      </c>
      <c r="J167" s="69">
        <v>0.3</v>
      </c>
      <c r="K167" s="69">
        <v>0.7</v>
      </c>
      <c r="L167" s="191">
        <f t="shared" si="19"/>
        <v>0.21</v>
      </c>
    </row>
    <row r="168" spans="1:12" ht="24.6" thickBot="1">
      <c r="A168" s="640"/>
      <c r="B168" s="589"/>
      <c r="C168" s="592"/>
      <c r="D168" s="589"/>
      <c r="E168" s="41" t="s">
        <v>600</v>
      </c>
      <c r="F168" s="42">
        <v>0.3</v>
      </c>
      <c r="G168" s="293">
        <v>0.3</v>
      </c>
      <c r="H168" s="295">
        <f t="shared" si="18"/>
        <v>0.09</v>
      </c>
      <c r="I168" s="294" t="s">
        <v>601</v>
      </c>
      <c r="J168" s="42">
        <v>0.1</v>
      </c>
      <c r="K168" s="293">
        <v>0.3</v>
      </c>
      <c r="L168" s="295">
        <f t="shared" si="19"/>
        <v>0.03</v>
      </c>
    </row>
    <row r="169" spans="1:12" ht="24.6" thickBot="1">
      <c r="A169" s="641"/>
      <c r="B169" s="590"/>
      <c r="C169" s="593"/>
      <c r="D169" s="590"/>
      <c r="E169" s="67" t="s">
        <v>822</v>
      </c>
      <c r="F169" s="45">
        <v>0.4</v>
      </c>
      <c r="G169" s="45">
        <v>0.9</v>
      </c>
      <c r="H169" s="191">
        <f t="shared" si="18"/>
        <v>0.36000000000000004</v>
      </c>
      <c r="I169" s="46" t="s">
        <v>818</v>
      </c>
      <c r="J169" s="45">
        <v>0.3</v>
      </c>
      <c r="K169" s="45">
        <v>0.9</v>
      </c>
      <c r="L169" s="191">
        <f t="shared" si="19"/>
        <v>0.27</v>
      </c>
    </row>
    <row r="170" spans="1:12" ht="24.95" thickTop="1" thickBot="1">
      <c r="A170" s="614" t="s">
        <v>823</v>
      </c>
      <c r="B170" s="617" t="s">
        <v>824</v>
      </c>
      <c r="C170" s="620" t="s">
        <v>749</v>
      </c>
      <c r="D170" s="617" t="s">
        <v>589</v>
      </c>
      <c r="E170" s="270" t="s">
        <v>750</v>
      </c>
      <c r="F170" s="271">
        <v>0.6</v>
      </c>
      <c r="G170" s="271">
        <v>0.7</v>
      </c>
      <c r="H170" s="40">
        <f t="shared" si="18"/>
        <v>0.42</v>
      </c>
      <c r="I170" s="270" t="s">
        <v>751</v>
      </c>
      <c r="J170" s="271">
        <v>0.3</v>
      </c>
      <c r="K170" s="271">
        <v>0.7</v>
      </c>
      <c r="L170" s="40">
        <f t="shared" si="19"/>
        <v>0.21</v>
      </c>
    </row>
    <row r="171" spans="1:12" ht="24.95" thickTop="1" thickBot="1">
      <c r="A171" s="615"/>
      <c r="B171" s="618"/>
      <c r="C171" s="621"/>
      <c r="D171" s="618"/>
      <c r="E171" s="274" t="s">
        <v>752</v>
      </c>
      <c r="F171" s="273">
        <v>0.5</v>
      </c>
      <c r="G171" s="273">
        <v>0.6</v>
      </c>
      <c r="H171" s="69">
        <f t="shared" si="18"/>
        <v>0.3</v>
      </c>
      <c r="I171" s="277" t="s">
        <v>753</v>
      </c>
      <c r="J171" s="278">
        <v>0.2</v>
      </c>
      <c r="K171" s="273">
        <v>0.6</v>
      </c>
      <c r="L171" s="40">
        <f t="shared" si="19"/>
        <v>0.12</v>
      </c>
    </row>
    <row r="172" spans="1:12" ht="36.6" thickBot="1">
      <c r="A172" s="615"/>
      <c r="B172" s="619"/>
      <c r="C172" s="622"/>
      <c r="D172" s="619"/>
      <c r="E172" s="289" t="s">
        <v>754</v>
      </c>
      <c r="F172" s="273">
        <v>0.4</v>
      </c>
      <c r="G172" s="273">
        <v>0.7</v>
      </c>
      <c r="H172" s="69">
        <f t="shared" si="18"/>
        <v>0.27999999999999997</v>
      </c>
      <c r="I172" s="277" t="s">
        <v>689</v>
      </c>
      <c r="J172" s="278">
        <v>0.3</v>
      </c>
      <c r="K172" s="273">
        <v>0.7</v>
      </c>
      <c r="L172" s="69">
        <f t="shared" si="19"/>
        <v>0.21</v>
      </c>
    </row>
    <row r="173" spans="1:12" ht="24.6" thickBot="1">
      <c r="A173" s="615"/>
      <c r="B173" s="618" t="s">
        <v>825</v>
      </c>
      <c r="C173" s="621" t="s">
        <v>756</v>
      </c>
      <c r="D173" s="618" t="s">
        <v>757</v>
      </c>
      <c r="E173" s="289" t="s">
        <v>826</v>
      </c>
      <c r="F173" s="291">
        <v>0.4</v>
      </c>
      <c r="G173" s="291">
        <v>0.6</v>
      </c>
      <c r="H173" s="191">
        <f t="shared" si="18"/>
        <v>0.24</v>
      </c>
      <c r="I173" s="297" t="s">
        <v>758</v>
      </c>
      <c r="J173" s="291">
        <v>0.2</v>
      </c>
      <c r="K173" s="291">
        <v>0.6</v>
      </c>
      <c r="L173" s="191">
        <f t="shared" si="19"/>
        <v>0.12</v>
      </c>
    </row>
    <row r="174" spans="1:12" ht="36.6" thickBot="1">
      <c r="A174" s="615"/>
      <c r="B174" s="618"/>
      <c r="C174" s="621"/>
      <c r="D174" s="618"/>
      <c r="E174" s="296" t="s">
        <v>759</v>
      </c>
      <c r="F174" s="273">
        <v>0.2</v>
      </c>
      <c r="G174" s="273">
        <v>0.7</v>
      </c>
      <c r="H174" s="42">
        <f t="shared" si="18"/>
        <v>0.13999999999999999</v>
      </c>
      <c r="I174" s="274" t="s">
        <v>760</v>
      </c>
      <c r="J174" s="273">
        <v>0.2</v>
      </c>
      <c r="K174" s="273">
        <v>0.7</v>
      </c>
      <c r="L174" s="42">
        <f t="shared" si="19"/>
        <v>0.13999999999999999</v>
      </c>
    </row>
    <row r="175" spans="1:12" ht="24.6" thickBot="1">
      <c r="A175" s="616"/>
      <c r="B175" s="660"/>
      <c r="C175" s="661"/>
      <c r="D175" s="660"/>
      <c r="E175" s="274" t="s">
        <v>827</v>
      </c>
      <c r="F175" s="276">
        <v>0.4</v>
      </c>
      <c r="G175" s="276">
        <v>0.6</v>
      </c>
      <c r="H175" s="69">
        <f t="shared" si="18"/>
        <v>0.24</v>
      </c>
      <c r="I175" s="289" t="s">
        <v>713</v>
      </c>
      <c r="J175" s="276">
        <v>0.2</v>
      </c>
      <c r="K175" s="276">
        <v>0.6</v>
      </c>
      <c r="L175" s="45">
        <f t="shared" si="19"/>
        <v>0.12</v>
      </c>
    </row>
    <row r="176" spans="1:12" ht="36.950000000000003" thickTop="1" thickBot="1">
      <c r="A176" s="638" t="s">
        <v>828</v>
      </c>
      <c r="B176" s="588" t="s">
        <v>829</v>
      </c>
      <c r="C176" s="591" t="s">
        <v>588</v>
      </c>
      <c r="D176" s="588" t="s">
        <v>589</v>
      </c>
      <c r="E176" s="39" t="s">
        <v>590</v>
      </c>
      <c r="F176" s="40">
        <v>0.4</v>
      </c>
      <c r="G176" s="40">
        <v>0.7</v>
      </c>
      <c r="H176" s="40">
        <f t="shared" ref="H176:H181" si="20">F176*G176</f>
        <v>0.27999999999999997</v>
      </c>
      <c r="I176" s="39" t="s">
        <v>591</v>
      </c>
      <c r="J176" s="40">
        <v>0.2</v>
      </c>
      <c r="K176" s="40">
        <v>0.7</v>
      </c>
      <c r="L176" s="69">
        <f t="shared" ref="L176:L181" si="21">J176*K176</f>
        <v>0.13999999999999999</v>
      </c>
    </row>
    <row r="177" spans="1:12" ht="48.6" thickBot="1">
      <c r="A177" s="639"/>
      <c r="B177" s="589"/>
      <c r="C177" s="592"/>
      <c r="D177" s="589"/>
      <c r="E177" s="41" t="s">
        <v>592</v>
      </c>
      <c r="F177" s="42">
        <v>0.3</v>
      </c>
      <c r="G177" s="42">
        <v>0.3</v>
      </c>
      <c r="H177" s="42">
        <f t="shared" si="20"/>
        <v>0.09</v>
      </c>
      <c r="I177" s="41" t="s">
        <v>830</v>
      </c>
      <c r="J177" s="42">
        <v>0.1</v>
      </c>
      <c r="K177" s="42">
        <v>0.3</v>
      </c>
      <c r="L177" s="42">
        <f t="shared" si="21"/>
        <v>0.03</v>
      </c>
    </row>
    <row r="178" spans="1:12" ht="36.6" thickBot="1">
      <c r="A178" s="639"/>
      <c r="B178" s="589"/>
      <c r="C178" s="592"/>
      <c r="D178" s="589"/>
      <c r="E178" s="43" t="s">
        <v>817</v>
      </c>
      <c r="F178" s="42">
        <v>0.4</v>
      </c>
      <c r="G178" s="42">
        <v>0.9</v>
      </c>
      <c r="H178" s="69">
        <f t="shared" si="20"/>
        <v>0.36000000000000004</v>
      </c>
      <c r="I178" s="41" t="s">
        <v>831</v>
      </c>
      <c r="J178" s="42">
        <v>0.2</v>
      </c>
      <c r="K178" s="42">
        <v>0.9</v>
      </c>
      <c r="L178" s="42">
        <f t="shared" si="21"/>
        <v>0.18000000000000002</v>
      </c>
    </row>
    <row r="179" spans="1:12" ht="36.6" thickBot="1">
      <c r="A179" s="640"/>
      <c r="B179" s="642" t="s">
        <v>832</v>
      </c>
      <c r="C179" s="643" t="s">
        <v>833</v>
      </c>
      <c r="D179" s="642" t="s">
        <v>598</v>
      </c>
      <c r="E179" s="44" t="s">
        <v>590</v>
      </c>
      <c r="F179" s="69">
        <v>0.4</v>
      </c>
      <c r="G179" s="69">
        <v>0.7</v>
      </c>
      <c r="H179" s="42">
        <f t="shared" si="20"/>
        <v>0.27999999999999997</v>
      </c>
      <c r="I179" s="70" t="s">
        <v>834</v>
      </c>
      <c r="J179" s="69">
        <v>0.1</v>
      </c>
      <c r="K179" s="69">
        <v>0.7</v>
      </c>
      <c r="L179" s="42">
        <f t="shared" si="21"/>
        <v>6.9999999999999993E-2</v>
      </c>
    </row>
    <row r="180" spans="1:12" ht="24.6" thickBot="1">
      <c r="A180" s="640"/>
      <c r="B180" s="589"/>
      <c r="C180" s="592"/>
      <c r="D180" s="589"/>
      <c r="E180" s="41" t="s">
        <v>600</v>
      </c>
      <c r="F180" s="42">
        <v>0.3</v>
      </c>
      <c r="G180" s="42">
        <v>0.3</v>
      </c>
      <c r="H180" s="69">
        <f t="shared" si="20"/>
        <v>0.09</v>
      </c>
      <c r="I180" s="41" t="s">
        <v>601</v>
      </c>
      <c r="J180" s="42">
        <v>0.1</v>
      </c>
      <c r="K180" s="42">
        <v>0.3</v>
      </c>
      <c r="L180" s="42">
        <f t="shared" si="21"/>
        <v>0.03</v>
      </c>
    </row>
    <row r="181" spans="1:12" ht="24.6" thickBot="1">
      <c r="A181" s="641"/>
      <c r="B181" s="590"/>
      <c r="C181" s="593"/>
      <c r="D181" s="590"/>
      <c r="E181" s="67" t="s">
        <v>835</v>
      </c>
      <c r="F181" s="45">
        <v>0.4</v>
      </c>
      <c r="G181" s="45">
        <v>0.9</v>
      </c>
      <c r="H181" s="45">
        <f t="shared" si="20"/>
        <v>0.36000000000000004</v>
      </c>
      <c r="I181" s="46" t="s">
        <v>836</v>
      </c>
      <c r="J181" s="45">
        <v>0.2</v>
      </c>
      <c r="K181" s="45">
        <v>0.9</v>
      </c>
      <c r="L181" s="45">
        <f t="shared" si="21"/>
        <v>0.18000000000000002</v>
      </c>
    </row>
    <row r="182" spans="1:12" ht="12.6" thickTop="1"/>
    <row r="184" spans="1:12" ht="12.6" thickBot="1"/>
    <row r="185" spans="1:12" ht="12.95" thickTop="1" thickBot="1">
      <c r="A185" s="29" t="s">
        <v>568</v>
      </c>
      <c r="H185" s="668" t="s">
        <v>569</v>
      </c>
      <c r="I185" s="668"/>
    </row>
    <row r="186" spans="1:12" ht="12.95" thickTop="1" thickBot="1">
      <c r="A186" s="1" t="s">
        <v>570</v>
      </c>
      <c r="B186" s="1" t="s">
        <v>837</v>
      </c>
      <c r="H186" s="31"/>
      <c r="I186" s="32" t="s">
        <v>572</v>
      </c>
    </row>
    <row r="187" spans="1:12" ht="12.6" thickBot="1">
      <c r="A187" s="1" t="s">
        <v>573</v>
      </c>
      <c r="B187" s="33">
        <v>12</v>
      </c>
      <c r="C187" s="30"/>
      <c r="H187" s="34"/>
      <c r="I187" s="35" t="s">
        <v>574</v>
      </c>
    </row>
    <row r="188" spans="1:12" ht="12.6" thickBot="1">
      <c r="B188" s="33"/>
      <c r="C188" s="30"/>
      <c r="H188" s="36"/>
      <c r="I188" s="37" t="s">
        <v>575</v>
      </c>
    </row>
    <row r="189" spans="1:12" ht="12.6" thickTop="1">
      <c r="B189" s="33"/>
      <c r="C189" s="30"/>
    </row>
    <row r="190" spans="1:12" ht="12.6" thickBot="1"/>
    <row r="191" spans="1:12" ht="12.6" thickBot="1">
      <c r="A191" s="665" t="s">
        <v>523</v>
      </c>
      <c r="B191" s="665" t="s">
        <v>576</v>
      </c>
      <c r="C191" s="665" t="s">
        <v>577</v>
      </c>
      <c r="D191" s="665" t="s">
        <v>578</v>
      </c>
      <c r="E191" s="665" t="s">
        <v>579</v>
      </c>
      <c r="F191" s="667" t="s">
        <v>580</v>
      </c>
      <c r="G191" s="667"/>
      <c r="H191" s="667"/>
      <c r="I191" s="665" t="s">
        <v>581</v>
      </c>
      <c r="J191" s="667" t="s">
        <v>582</v>
      </c>
      <c r="K191" s="667"/>
      <c r="L191" s="667"/>
    </row>
    <row r="192" spans="1:12" ht="42.6" thickBot="1">
      <c r="A192" s="666"/>
      <c r="B192" s="666"/>
      <c r="C192" s="666"/>
      <c r="D192" s="666"/>
      <c r="E192" s="666"/>
      <c r="F192" s="38" t="s">
        <v>583</v>
      </c>
      <c r="G192" s="38" t="s">
        <v>584</v>
      </c>
      <c r="H192" s="38" t="s">
        <v>585</v>
      </c>
      <c r="I192" s="666"/>
      <c r="J192" s="38" t="s">
        <v>583</v>
      </c>
      <c r="K192" s="38" t="s">
        <v>584</v>
      </c>
      <c r="L192" s="38" t="s">
        <v>585</v>
      </c>
    </row>
    <row r="193" spans="1:12" ht="36.950000000000003" thickTop="1" thickBot="1">
      <c r="A193" s="644" t="s">
        <v>838</v>
      </c>
      <c r="B193" s="606" t="s">
        <v>839</v>
      </c>
      <c r="C193" s="609" t="s">
        <v>840</v>
      </c>
      <c r="D193" s="647" t="s">
        <v>841</v>
      </c>
      <c r="E193" s="253" t="s">
        <v>590</v>
      </c>
      <c r="F193" s="254">
        <v>0.3</v>
      </c>
      <c r="G193" s="254">
        <v>0.7</v>
      </c>
      <c r="H193" s="40">
        <f t="shared" ref="H193:H196" si="22">F193*G193</f>
        <v>0.21</v>
      </c>
      <c r="I193" s="253" t="s">
        <v>842</v>
      </c>
      <c r="J193" s="254">
        <v>0.1</v>
      </c>
      <c r="K193" s="254">
        <v>0.7</v>
      </c>
      <c r="L193" s="40">
        <f t="shared" ref="L193:L196" si="23">J193*K193</f>
        <v>6.9999999999999993E-2</v>
      </c>
    </row>
    <row r="194" spans="1:12" ht="12.95" thickTop="1" thickBot="1">
      <c r="A194" s="645"/>
      <c r="B194" s="646"/>
      <c r="C194" s="612"/>
      <c r="D194" s="613"/>
      <c r="E194" s="255" t="s">
        <v>843</v>
      </c>
      <c r="F194" s="256">
        <v>0.4</v>
      </c>
      <c r="G194" s="256">
        <v>0.6</v>
      </c>
      <c r="H194" s="40">
        <f t="shared" si="22"/>
        <v>0.24</v>
      </c>
      <c r="I194" s="258" t="s">
        <v>844</v>
      </c>
      <c r="J194" s="259">
        <v>0.2</v>
      </c>
      <c r="K194" s="259">
        <v>0.6</v>
      </c>
      <c r="L194" s="40">
        <f t="shared" si="23"/>
        <v>0.12</v>
      </c>
    </row>
    <row r="195" spans="1:12" ht="36.950000000000003" thickTop="1" thickBot="1">
      <c r="A195" s="573" t="s">
        <v>845</v>
      </c>
      <c r="B195" s="670" t="s">
        <v>846</v>
      </c>
      <c r="C195" s="672" t="s">
        <v>840</v>
      </c>
      <c r="D195" s="670" t="s">
        <v>841</v>
      </c>
      <c r="E195" s="270" t="s">
        <v>590</v>
      </c>
      <c r="F195" s="271">
        <v>0.4</v>
      </c>
      <c r="G195" s="271">
        <v>0.7</v>
      </c>
      <c r="H195" s="40">
        <f t="shared" si="22"/>
        <v>0.27999999999999997</v>
      </c>
      <c r="I195" s="281" t="s">
        <v>847</v>
      </c>
      <c r="J195" s="271">
        <v>0.2</v>
      </c>
      <c r="K195" s="271">
        <v>0.7</v>
      </c>
      <c r="L195" s="40">
        <f t="shared" si="23"/>
        <v>0.13999999999999999</v>
      </c>
    </row>
    <row r="196" spans="1:12" ht="62.25" customHeight="1" thickTop="1" thickBot="1">
      <c r="A196" s="575"/>
      <c r="B196" s="671"/>
      <c r="C196" s="673"/>
      <c r="D196" s="671"/>
      <c r="E196" s="280" t="s">
        <v>848</v>
      </c>
      <c r="F196" s="275">
        <v>0.5</v>
      </c>
      <c r="G196" s="275">
        <v>0.7</v>
      </c>
      <c r="H196" s="40">
        <f t="shared" si="22"/>
        <v>0.35</v>
      </c>
      <c r="I196" s="280" t="s">
        <v>849</v>
      </c>
      <c r="J196" s="275">
        <v>0.4</v>
      </c>
      <c r="K196" s="275">
        <v>0.7</v>
      </c>
      <c r="L196" s="40">
        <f t="shared" si="23"/>
        <v>0.27999999999999997</v>
      </c>
    </row>
    <row r="197" spans="1:12" ht="36.950000000000003" thickTop="1" thickBot="1">
      <c r="A197" s="644" t="s">
        <v>850</v>
      </c>
      <c r="B197" s="606" t="s">
        <v>851</v>
      </c>
      <c r="C197" s="609" t="s">
        <v>852</v>
      </c>
      <c r="D197" s="647" t="s">
        <v>853</v>
      </c>
      <c r="E197" s="253" t="s">
        <v>590</v>
      </c>
      <c r="F197" s="254">
        <v>0.3</v>
      </c>
      <c r="G197" s="254">
        <v>0.7</v>
      </c>
      <c r="H197" s="40">
        <f t="shared" ref="H197:H198" si="24">F197*G197</f>
        <v>0.21</v>
      </c>
      <c r="I197" s="253" t="s">
        <v>854</v>
      </c>
      <c r="J197" s="254">
        <v>0.1</v>
      </c>
      <c r="K197" s="254">
        <v>0.7</v>
      </c>
      <c r="L197" s="40">
        <f t="shared" ref="L197:L198" si="25">J197*K197</f>
        <v>6.9999999999999993E-2</v>
      </c>
    </row>
    <row r="198" spans="1:12" ht="37.5" customHeight="1" thickTop="1" thickBot="1">
      <c r="A198" s="645"/>
      <c r="B198" s="646"/>
      <c r="C198" s="612"/>
      <c r="D198" s="613"/>
      <c r="E198" s="255" t="s">
        <v>855</v>
      </c>
      <c r="F198" s="256">
        <v>0.4</v>
      </c>
      <c r="G198" s="256">
        <v>0.6</v>
      </c>
      <c r="H198" s="40">
        <f t="shared" si="24"/>
        <v>0.24</v>
      </c>
      <c r="I198" s="258" t="s">
        <v>856</v>
      </c>
      <c r="J198" s="259">
        <v>0.2</v>
      </c>
      <c r="K198" s="259">
        <v>0.6</v>
      </c>
      <c r="L198" s="40">
        <f t="shared" si="25"/>
        <v>0.12</v>
      </c>
    </row>
    <row r="199" spans="1:12" ht="12.6" thickTop="1"/>
    <row r="200" spans="1:12" ht="12.6" thickBot="1"/>
    <row r="201" spans="1:12" ht="12.95" thickTop="1" thickBot="1">
      <c r="A201" s="29" t="s">
        <v>568</v>
      </c>
      <c r="H201" s="668" t="s">
        <v>569</v>
      </c>
      <c r="I201" s="668"/>
    </row>
    <row r="202" spans="1:12" ht="12.95" thickTop="1" thickBot="1">
      <c r="A202" s="1" t="s">
        <v>570</v>
      </c>
      <c r="B202" s="659" t="s">
        <v>857</v>
      </c>
      <c r="C202" s="659"/>
      <c r="H202" s="31"/>
      <c r="I202" s="32" t="s">
        <v>572</v>
      </c>
    </row>
    <row r="203" spans="1:12" ht="12.6" thickBot="1">
      <c r="A203" s="1" t="s">
        <v>573</v>
      </c>
      <c r="B203" s="33">
        <v>7</v>
      </c>
      <c r="C203" s="30"/>
      <c r="H203" s="34"/>
      <c r="I203" s="35" t="s">
        <v>574</v>
      </c>
    </row>
    <row r="204" spans="1:12" ht="12.6" thickBot="1">
      <c r="H204" s="36"/>
      <c r="I204" s="37" t="s">
        <v>575</v>
      </c>
    </row>
    <row r="205" spans="1:12" ht="12.95" thickTop="1" thickBot="1"/>
    <row r="206" spans="1:12" ht="12.75" customHeight="1" thickBot="1">
      <c r="A206" s="665" t="s">
        <v>523</v>
      </c>
      <c r="B206" s="665" t="s">
        <v>576</v>
      </c>
      <c r="C206" s="665" t="s">
        <v>577</v>
      </c>
      <c r="D206" s="665" t="s">
        <v>578</v>
      </c>
      <c r="E206" s="665" t="s">
        <v>579</v>
      </c>
      <c r="F206" s="667" t="s">
        <v>580</v>
      </c>
      <c r="G206" s="667"/>
      <c r="H206" s="667"/>
      <c r="I206" s="665" t="s">
        <v>581</v>
      </c>
      <c r="J206" s="667" t="s">
        <v>582</v>
      </c>
      <c r="K206" s="667"/>
      <c r="L206" s="667"/>
    </row>
    <row r="207" spans="1:12" ht="42.6" thickBot="1">
      <c r="A207" s="665"/>
      <c r="B207" s="669"/>
      <c r="C207" s="669"/>
      <c r="D207" s="669"/>
      <c r="E207" s="669"/>
      <c r="F207" s="292" t="s">
        <v>583</v>
      </c>
      <c r="G207" s="292" t="s">
        <v>584</v>
      </c>
      <c r="H207" s="292" t="s">
        <v>585</v>
      </c>
      <c r="I207" s="669"/>
      <c r="J207" s="292" t="s">
        <v>583</v>
      </c>
      <c r="K207" s="292" t="s">
        <v>584</v>
      </c>
      <c r="L207" s="292" t="s">
        <v>585</v>
      </c>
    </row>
    <row r="208" spans="1:12" ht="37.5" customHeight="1" thickTop="1" thickBot="1">
      <c r="A208" s="655" t="s">
        <v>858</v>
      </c>
      <c r="B208" s="662" t="s">
        <v>859</v>
      </c>
      <c r="C208" s="611" t="s">
        <v>860</v>
      </c>
      <c r="D208" s="608" t="s">
        <v>589</v>
      </c>
      <c r="E208" s="260" t="s">
        <v>861</v>
      </c>
      <c r="F208" s="261">
        <v>0.4</v>
      </c>
      <c r="G208" s="261">
        <v>0.7</v>
      </c>
      <c r="H208" s="69">
        <f t="shared" ref="H208:H209" si="26">F208*G208</f>
        <v>0.27999999999999997</v>
      </c>
      <c r="I208" s="260" t="s">
        <v>862</v>
      </c>
      <c r="J208" s="261">
        <v>0.3</v>
      </c>
      <c r="K208" s="261">
        <v>0.7</v>
      </c>
      <c r="L208" s="69">
        <f t="shared" ref="L208:L209" si="27">J208*K208</f>
        <v>0.21</v>
      </c>
    </row>
    <row r="209" spans="1:12" ht="51.75" customHeight="1" thickBot="1">
      <c r="A209" s="656"/>
      <c r="B209" s="663"/>
      <c r="C209" s="664"/>
      <c r="D209" s="613"/>
      <c r="E209" s="257" t="s">
        <v>863</v>
      </c>
      <c r="F209" s="263">
        <v>0.3</v>
      </c>
      <c r="G209" s="263">
        <v>0.5</v>
      </c>
      <c r="H209" s="42">
        <f t="shared" si="26"/>
        <v>0.15</v>
      </c>
      <c r="I209" s="283" t="s">
        <v>864</v>
      </c>
      <c r="J209" s="263">
        <v>0.2</v>
      </c>
      <c r="K209" s="263">
        <v>0.5</v>
      </c>
      <c r="L209" s="42">
        <f t="shared" si="27"/>
        <v>0.1</v>
      </c>
    </row>
    <row r="210" spans="1:12" ht="24.6" thickBot="1">
      <c r="A210" s="656"/>
      <c r="B210" s="663"/>
      <c r="C210" s="664"/>
      <c r="D210" s="613"/>
      <c r="E210" s="257" t="s">
        <v>865</v>
      </c>
      <c r="F210" s="263">
        <v>0.4</v>
      </c>
      <c r="G210" s="263">
        <v>0.6</v>
      </c>
      <c r="H210" s="42">
        <f t="shared" ref="H210:H212" si="28">F210*G210</f>
        <v>0.24</v>
      </c>
      <c r="I210" s="283" t="s">
        <v>866</v>
      </c>
      <c r="J210" s="263">
        <v>0.3</v>
      </c>
      <c r="K210" s="263">
        <v>0.6</v>
      </c>
      <c r="L210" s="42">
        <f t="shared" ref="L210:L212" si="29">J210*K210</f>
        <v>0.18</v>
      </c>
    </row>
    <row r="211" spans="1:12" ht="24.6" thickBot="1">
      <c r="A211" s="657"/>
      <c r="B211" s="653" t="s">
        <v>867</v>
      </c>
      <c r="C211" s="654" t="s">
        <v>868</v>
      </c>
      <c r="D211" s="607" t="s">
        <v>869</v>
      </c>
      <c r="E211" s="260" t="s">
        <v>870</v>
      </c>
      <c r="F211" s="261">
        <v>0.1</v>
      </c>
      <c r="G211" s="261">
        <v>0.7</v>
      </c>
      <c r="H211" s="69">
        <f t="shared" si="28"/>
        <v>6.9999999999999993E-2</v>
      </c>
      <c r="I211" s="260" t="s">
        <v>871</v>
      </c>
      <c r="J211" s="261">
        <v>0.1</v>
      </c>
      <c r="K211" s="261">
        <v>0.7</v>
      </c>
      <c r="L211" s="69">
        <f t="shared" si="29"/>
        <v>6.9999999999999993E-2</v>
      </c>
    </row>
    <row r="212" spans="1:12" ht="24.95" thickTop="1" thickBot="1">
      <c r="A212" s="657"/>
      <c r="B212" s="653"/>
      <c r="C212" s="654"/>
      <c r="D212" s="607"/>
      <c r="E212" s="262" t="s">
        <v>863</v>
      </c>
      <c r="F212" s="282">
        <v>0.4</v>
      </c>
      <c r="G212" s="282">
        <v>0.5</v>
      </c>
      <c r="H212" s="74">
        <f t="shared" si="28"/>
        <v>0.2</v>
      </c>
      <c r="I212" s="284" t="s">
        <v>872</v>
      </c>
      <c r="J212" s="285">
        <v>0.2</v>
      </c>
      <c r="K212" s="282">
        <v>0.5</v>
      </c>
      <c r="L212" s="74">
        <f t="shared" si="29"/>
        <v>0.1</v>
      </c>
    </row>
    <row r="213" spans="1:12" ht="24.6" thickBot="1">
      <c r="A213" s="658"/>
      <c r="B213" s="653"/>
      <c r="C213" s="654"/>
      <c r="D213" s="607"/>
      <c r="E213" s="255" t="s">
        <v>873</v>
      </c>
      <c r="F213" s="256">
        <v>0.6</v>
      </c>
      <c r="G213" s="256">
        <v>0.6</v>
      </c>
      <c r="H213" s="45">
        <f t="shared" ref="H213:H219" si="30">F213*G213</f>
        <v>0.36</v>
      </c>
      <c r="I213" s="286" t="s">
        <v>874</v>
      </c>
      <c r="J213" s="256">
        <v>0.2</v>
      </c>
      <c r="K213" s="256">
        <v>0.6</v>
      </c>
      <c r="L213" s="45">
        <f t="shared" ref="L213:L219" si="31">J213*K213</f>
        <v>0.12</v>
      </c>
    </row>
    <row r="214" spans="1:12" ht="36.950000000000003" thickTop="1" thickBot="1">
      <c r="A214" s="573" t="s">
        <v>875</v>
      </c>
      <c r="B214" s="576" t="s">
        <v>876</v>
      </c>
      <c r="C214" s="579" t="s">
        <v>877</v>
      </c>
      <c r="D214" s="582" t="s">
        <v>589</v>
      </c>
      <c r="E214" s="270" t="s">
        <v>878</v>
      </c>
      <c r="F214" s="278">
        <v>0.2</v>
      </c>
      <c r="G214" s="278">
        <v>0.7</v>
      </c>
      <c r="H214" s="40">
        <f t="shared" si="30"/>
        <v>0.13999999999999999</v>
      </c>
      <c r="I214" s="289" t="s">
        <v>879</v>
      </c>
      <c r="J214" s="278">
        <v>0.1</v>
      </c>
      <c r="K214" s="278">
        <v>0.7</v>
      </c>
      <c r="L214" s="191">
        <f t="shared" si="31"/>
        <v>6.9999999999999993E-2</v>
      </c>
    </row>
    <row r="215" spans="1:12" ht="24.6" thickBot="1">
      <c r="A215" s="574"/>
      <c r="B215" s="577"/>
      <c r="C215" s="580"/>
      <c r="D215" s="583"/>
      <c r="E215" s="287" t="s">
        <v>880</v>
      </c>
      <c r="F215" s="273">
        <v>0.3</v>
      </c>
      <c r="G215" s="273">
        <v>0.5</v>
      </c>
      <c r="H215" s="69">
        <f t="shared" si="30"/>
        <v>0.15</v>
      </c>
      <c r="I215" s="277" t="s">
        <v>864</v>
      </c>
      <c r="J215" s="278">
        <v>0.2</v>
      </c>
      <c r="K215" s="273">
        <v>0.5</v>
      </c>
      <c r="L215" s="42">
        <f t="shared" si="31"/>
        <v>0.1</v>
      </c>
    </row>
    <row r="216" spans="1:12" ht="36.6" thickBot="1">
      <c r="A216" s="575"/>
      <c r="B216" s="578"/>
      <c r="C216" s="581"/>
      <c r="D216" s="584"/>
      <c r="E216" s="288" t="s">
        <v>881</v>
      </c>
      <c r="F216" s="276">
        <v>0.3</v>
      </c>
      <c r="G216" s="276">
        <v>0.6</v>
      </c>
      <c r="H216" s="69">
        <f t="shared" si="30"/>
        <v>0.18</v>
      </c>
      <c r="I216" s="279" t="s">
        <v>882</v>
      </c>
      <c r="J216" s="276">
        <v>0.2</v>
      </c>
      <c r="K216" s="276">
        <v>0.6</v>
      </c>
      <c r="L216" s="69">
        <f t="shared" si="31"/>
        <v>0.12</v>
      </c>
    </row>
    <row r="217" spans="1:12" ht="36.950000000000003" thickTop="1" thickBot="1">
      <c r="A217" s="638" t="s">
        <v>883</v>
      </c>
      <c r="B217" s="588" t="s">
        <v>884</v>
      </c>
      <c r="C217" s="591" t="s">
        <v>885</v>
      </c>
      <c r="D217" s="588" t="s">
        <v>589</v>
      </c>
      <c r="E217" s="298" t="s">
        <v>886</v>
      </c>
      <c r="F217" s="74">
        <v>0.4</v>
      </c>
      <c r="G217" s="74">
        <v>0.5</v>
      </c>
      <c r="H217" s="74">
        <f t="shared" si="30"/>
        <v>0.2</v>
      </c>
      <c r="I217" s="298" t="s">
        <v>591</v>
      </c>
      <c r="J217" s="74">
        <v>0.2</v>
      </c>
      <c r="K217" s="74">
        <v>0.5</v>
      </c>
      <c r="L217" s="40">
        <f t="shared" si="31"/>
        <v>0.1</v>
      </c>
    </row>
    <row r="218" spans="1:12" ht="36.6" thickBot="1">
      <c r="A218" s="639"/>
      <c r="B218" s="589"/>
      <c r="C218" s="592"/>
      <c r="D218" s="589"/>
      <c r="E218" s="41" t="s">
        <v>592</v>
      </c>
      <c r="F218" s="42">
        <v>0.3</v>
      </c>
      <c r="G218" s="42">
        <v>0.3</v>
      </c>
      <c r="H218" s="42">
        <f t="shared" si="30"/>
        <v>0.09</v>
      </c>
      <c r="I218" s="41" t="s">
        <v>593</v>
      </c>
      <c r="J218" s="42">
        <v>0.1</v>
      </c>
      <c r="K218" s="42">
        <v>0.3</v>
      </c>
      <c r="L218" s="42">
        <f t="shared" si="31"/>
        <v>0.03</v>
      </c>
    </row>
    <row r="219" spans="1:12" ht="24.6" thickBot="1">
      <c r="A219" s="639"/>
      <c r="B219" s="589"/>
      <c r="C219" s="593"/>
      <c r="D219" s="590"/>
      <c r="E219" s="299" t="s">
        <v>887</v>
      </c>
      <c r="F219" s="72">
        <v>0.4</v>
      </c>
      <c r="G219" s="72">
        <v>0.7</v>
      </c>
      <c r="H219" s="72">
        <f t="shared" si="30"/>
        <v>0.27999999999999997</v>
      </c>
      <c r="I219" s="73" t="s">
        <v>888</v>
      </c>
      <c r="J219" s="72">
        <v>0.2</v>
      </c>
      <c r="K219" s="72">
        <v>0.7</v>
      </c>
      <c r="L219" s="45">
        <f t="shared" si="31"/>
        <v>0.13999999999999999</v>
      </c>
    </row>
    <row r="220" spans="1:12" ht="48.95" thickTop="1" thickBot="1">
      <c r="A220" s="573" t="s">
        <v>889</v>
      </c>
      <c r="B220" s="576" t="s">
        <v>890</v>
      </c>
      <c r="C220" s="579" t="s">
        <v>891</v>
      </c>
      <c r="D220" s="582" t="s">
        <v>589</v>
      </c>
      <c r="E220" s="270" t="s">
        <v>892</v>
      </c>
      <c r="F220" s="278">
        <v>0.2</v>
      </c>
      <c r="G220" s="278">
        <v>0.7</v>
      </c>
      <c r="H220" s="40">
        <f t="shared" ref="H220:H222" si="32">F220*G220</f>
        <v>0.13999999999999999</v>
      </c>
      <c r="I220" s="289" t="s">
        <v>893</v>
      </c>
      <c r="J220" s="278">
        <v>0.1</v>
      </c>
      <c r="K220" s="278">
        <v>0.7</v>
      </c>
      <c r="L220" s="191">
        <f t="shared" ref="L220:L222" si="33">J220*K220</f>
        <v>6.9999999999999993E-2</v>
      </c>
    </row>
    <row r="221" spans="1:12" ht="24.6" thickBot="1">
      <c r="A221" s="574"/>
      <c r="B221" s="577"/>
      <c r="C221" s="580"/>
      <c r="D221" s="583"/>
      <c r="E221" s="287" t="s">
        <v>880</v>
      </c>
      <c r="F221" s="273">
        <v>0.3</v>
      </c>
      <c r="G221" s="273">
        <v>0.5</v>
      </c>
      <c r="H221" s="69">
        <f t="shared" si="32"/>
        <v>0.15</v>
      </c>
      <c r="I221" s="277" t="s">
        <v>864</v>
      </c>
      <c r="J221" s="278">
        <v>0.2</v>
      </c>
      <c r="K221" s="273">
        <v>0.5</v>
      </c>
      <c r="L221" s="42">
        <f t="shared" si="33"/>
        <v>0.1</v>
      </c>
    </row>
    <row r="222" spans="1:12" ht="37.5" customHeight="1" thickBot="1">
      <c r="A222" s="575"/>
      <c r="B222" s="578"/>
      <c r="C222" s="581"/>
      <c r="D222" s="584"/>
      <c r="E222" s="288" t="s">
        <v>894</v>
      </c>
      <c r="F222" s="276">
        <v>0.3</v>
      </c>
      <c r="G222" s="276">
        <v>0.6</v>
      </c>
      <c r="H222" s="191">
        <f t="shared" si="32"/>
        <v>0.18</v>
      </c>
      <c r="I222" s="279" t="s">
        <v>882</v>
      </c>
      <c r="J222" s="276">
        <v>0.2</v>
      </c>
      <c r="K222" s="276">
        <v>0.6</v>
      </c>
      <c r="L222" s="45">
        <f t="shared" si="33"/>
        <v>0.12</v>
      </c>
    </row>
    <row r="223" spans="1:12" ht="12.6" thickTop="1">
      <c r="H223" s="103"/>
    </row>
  </sheetData>
  <mergeCells count="269">
    <mergeCell ref="A69:A74"/>
    <mergeCell ref="B69:B71"/>
    <mergeCell ref="C69:C71"/>
    <mergeCell ref="D69:D71"/>
    <mergeCell ref="B72:B74"/>
    <mergeCell ref="C72:C74"/>
    <mergeCell ref="D72:D74"/>
    <mergeCell ref="A60:A62"/>
    <mergeCell ref="B60:B62"/>
    <mergeCell ref="C60:C62"/>
    <mergeCell ref="D60:D62"/>
    <mergeCell ref="A63:A68"/>
    <mergeCell ref="B63:B65"/>
    <mergeCell ref="C63:C65"/>
    <mergeCell ref="D63:D65"/>
    <mergeCell ref="B66:B68"/>
    <mergeCell ref="C66:C68"/>
    <mergeCell ref="D66:D68"/>
    <mergeCell ref="C45:C47"/>
    <mergeCell ref="D45:D47"/>
    <mergeCell ref="B48:B50"/>
    <mergeCell ref="C48:C50"/>
    <mergeCell ref="D48:D50"/>
    <mergeCell ref="A51:A53"/>
    <mergeCell ref="B51:B53"/>
    <mergeCell ref="C51:C53"/>
    <mergeCell ref="D51:D53"/>
    <mergeCell ref="A54:A56"/>
    <mergeCell ref="B54:B56"/>
    <mergeCell ref="C54:C56"/>
    <mergeCell ref="D54:D56"/>
    <mergeCell ref="A57:A59"/>
    <mergeCell ref="B57:B59"/>
    <mergeCell ref="C57:C59"/>
    <mergeCell ref="D57:D59"/>
    <mergeCell ref="A33:A38"/>
    <mergeCell ref="B33:B35"/>
    <mergeCell ref="C33:C35"/>
    <mergeCell ref="D33:D35"/>
    <mergeCell ref="B36:B38"/>
    <mergeCell ref="C36:C38"/>
    <mergeCell ref="D36:D38"/>
    <mergeCell ref="A39:A44"/>
    <mergeCell ref="B39:B41"/>
    <mergeCell ref="C39:C41"/>
    <mergeCell ref="D39:D41"/>
    <mergeCell ref="B42:B44"/>
    <mergeCell ref="C42:C44"/>
    <mergeCell ref="D42:D44"/>
    <mergeCell ref="A45:A50"/>
    <mergeCell ref="B45:B47"/>
    <mergeCell ref="D21:D23"/>
    <mergeCell ref="A24:A26"/>
    <mergeCell ref="B24:B26"/>
    <mergeCell ref="C24:C26"/>
    <mergeCell ref="D24:D26"/>
    <mergeCell ref="A27:A32"/>
    <mergeCell ref="B27:B29"/>
    <mergeCell ref="C27:C29"/>
    <mergeCell ref="D27:D29"/>
    <mergeCell ref="B30:B32"/>
    <mergeCell ref="C30:C32"/>
    <mergeCell ref="D30:D32"/>
    <mergeCell ref="J8:L8"/>
    <mergeCell ref="A10:A15"/>
    <mergeCell ref="B10:B12"/>
    <mergeCell ref="C10:C12"/>
    <mergeCell ref="D10:D12"/>
    <mergeCell ref="B13:B15"/>
    <mergeCell ref="C13:C15"/>
    <mergeCell ref="D13:D15"/>
    <mergeCell ref="A16:A17"/>
    <mergeCell ref="B16:B17"/>
    <mergeCell ref="C16:C17"/>
    <mergeCell ref="D16:D17"/>
    <mergeCell ref="H83:I83"/>
    <mergeCell ref="A89:A90"/>
    <mergeCell ref="B89:B90"/>
    <mergeCell ref="C89:C90"/>
    <mergeCell ref="D89:D90"/>
    <mergeCell ref="E89:E90"/>
    <mergeCell ref="F89:H89"/>
    <mergeCell ref="I89:I90"/>
    <mergeCell ref="H2:I2"/>
    <mergeCell ref="A8:A9"/>
    <mergeCell ref="B8:B9"/>
    <mergeCell ref="C8:C9"/>
    <mergeCell ref="D8:D9"/>
    <mergeCell ref="E8:E9"/>
    <mergeCell ref="F8:H8"/>
    <mergeCell ref="I8:I9"/>
    <mergeCell ref="B3:C3"/>
    <mergeCell ref="A18:A20"/>
    <mergeCell ref="B18:B20"/>
    <mergeCell ref="C18:C20"/>
    <mergeCell ref="D18:D20"/>
    <mergeCell ref="A21:A23"/>
    <mergeCell ref="B21:B23"/>
    <mergeCell ref="C21:C23"/>
    <mergeCell ref="A94:A99"/>
    <mergeCell ref="B94:B96"/>
    <mergeCell ref="C94:C96"/>
    <mergeCell ref="D94:D96"/>
    <mergeCell ref="B97:B99"/>
    <mergeCell ref="C97:C99"/>
    <mergeCell ref="D97:D99"/>
    <mergeCell ref="J89:L89"/>
    <mergeCell ref="A91:A93"/>
    <mergeCell ref="B91:B93"/>
    <mergeCell ref="C91:C93"/>
    <mergeCell ref="D91:D93"/>
    <mergeCell ref="J116:L116"/>
    <mergeCell ref="H110:I110"/>
    <mergeCell ref="A116:A117"/>
    <mergeCell ref="B116:B117"/>
    <mergeCell ref="C116:C117"/>
    <mergeCell ref="D116:D117"/>
    <mergeCell ref="E116:E117"/>
    <mergeCell ref="F116:H116"/>
    <mergeCell ref="I116:I117"/>
    <mergeCell ref="J135:L135"/>
    <mergeCell ref="A137:A138"/>
    <mergeCell ref="B137:B138"/>
    <mergeCell ref="C137:C138"/>
    <mergeCell ref="D137:D138"/>
    <mergeCell ref="H129:I129"/>
    <mergeCell ref="A135:A136"/>
    <mergeCell ref="B135:B136"/>
    <mergeCell ref="C135:C136"/>
    <mergeCell ref="D135:D136"/>
    <mergeCell ref="E135:E136"/>
    <mergeCell ref="F135:H135"/>
    <mergeCell ref="I135:I136"/>
    <mergeCell ref="B130:C130"/>
    <mergeCell ref="A143:A144"/>
    <mergeCell ref="B143:B144"/>
    <mergeCell ref="C143:C144"/>
    <mergeCell ref="D143:D144"/>
    <mergeCell ref="A145:A146"/>
    <mergeCell ref="B145:B146"/>
    <mergeCell ref="C145:C146"/>
    <mergeCell ref="D145:D146"/>
    <mergeCell ref="A139:A140"/>
    <mergeCell ref="B139:B140"/>
    <mergeCell ref="C139:C140"/>
    <mergeCell ref="D139:D140"/>
    <mergeCell ref="A141:A142"/>
    <mergeCell ref="B141:B142"/>
    <mergeCell ref="C141:C142"/>
    <mergeCell ref="D141:D142"/>
    <mergeCell ref="H156:I156"/>
    <mergeCell ref="B158:C158"/>
    <mergeCell ref="A162:A163"/>
    <mergeCell ref="B162:B163"/>
    <mergeCell ref="C162:C163"/>
    <mergeCell ref="D162:D163"/>
    <mergeCell ref="E162:E163"/>
    <mergeCell ref="F162:H162"/>
    <mergeCell ref="I162:I163"/>
    <mergeCell ref="E191:E192"/>
    <mergeCell ref="F191:H191"/>
    <mergeCell ref="I191:I192"/>
    <mergeCell ref="J162:L162"/>
    <mergeCell ref="A164:A169"/>
    <mergeCell ref="B164:B166"/>
    <mergeCell ref="C164:C166"/>
    <mergeCell ref="D164:D166"/>
    <mergeCell ref="B167:B169"/>
    <mergeCell ref="C167:C169"/>
    <mergeCell ref="D167:D169"/>
    <mergeCell ref="B106:B108"/>
    <mergeCell ref="C106:C108"/>
    <mergeCell ref="D106:D108"/>
    <mergeCell ref="J206:L206"/>
    <mergeCell ref="H201:I201"/>
    <mergeCell ref="A206:A207"/>
    <mergeCell ref="B206:B207"/>
    <mergeCell ref="C206:C207"/>
    <mergeCell ref="D206:D207"/>
    <mergeCell ref="E206:E207"/>
    <mergeCell ref="F206:H206"/>
    <mergeCell ref="I206:I207"/>
    <mergeCell ref="B202:C202"/>
    <mergeCell ref="A193:A194"/>
    <mergeCell ref="B193:B194"/>
    <mergeCell ref="C193:C194"/>
    <mergeCell ref="D193:D194"/>
    <mergeCell ref="A195:A196"/>
    <mergeCell ref="B195:B196"/>
    <mergeCell ref="C195:C196"/>
    <mergeCell ref="D195:D196"/>
    <mergeCell ref="J191:L191"/>
    <mergeCell ref="H185:I185"/>
    <mergeCell ref="A191:A192"/>
    <mergeCell ref="B214:B216"/>
    <mergeCell ref="C214:C216"/>
    <mergeCell ref="D214:D216"/>
    <mergeCell ref="A214:A216"/>
    <mergeCell ref="A170:A175"/>
    <mergeCell ref="B170:B172"/>
    <mergeCell ref="C170:C172"/>
    <mergeCell ref="D170:D172"/>
    <mergeCell ref="B173:B175"/>
    <mergeCell ref="C173:C175"/>
    <mergeCell ref="D173:D175"/>
    <mergeCell ref="B208:B210"/>
    <mergeCell ref="C208:C210"/>
    <mergeCell ref="D208:D210"/>
    <mergeCell ref="B191:B192"/>
    <mergeCell ref="C191:C192"/>
    <mergeCell ref="D191:D192"/>
    <mergeCell ref="C147:C149"/>
    <mergeCell ref="D147:D149"/>
    <mergeCell ref="B150:B152"/>
    <mergeCell ref="C150:C152"/>
    <mergeCell ref="D150:D152"/>
    <mergeCell ref="B211:B213"/>
    <mergeCell ref="C211:C213"/>
    <mergeCell ref="D211:D213"/>
    <mergeCell ref="A208:A213"/>
    <mergeCell ref="B157:D157"/>
    <mergeCell ref="A75:A80"/>
    <mergeCell ref="B75:B77"/>
    <mergeCell ref="C75:C77"/>
    <mergeCell ref="D75:D77"/>
    <mergeCell ref="B78:B80"/>
    <mergeCell ref="C78:C80"/>
    <mergeCell ref="D78:D80"/>
    <mergeCell ref="A217:A219"/>
    <mergeCell ref="B217:B219"/>
    <mergeCell ref="C217:C219"/>
    <mergeCell ref="D217:D219"/>
    <mergeCell ref="A176:A181"/>
    <mergeCell ref="B176:B178"/>
    <mergeCell ref="C176:C178"/>
    <mergeCell ref="D176:D178"/>
    <mergeCell ref="B179:B181"/>
    <mergeCell ref="C179:C181"/>
    <mergeCell ref="D179:D181"/>
    <mergeCell ref="A197:A198"/>
    <mergeCell ref="B197:B198"/>
    <mergeCell ref="C197:C198"/>
    <mergeCell ref="D197:D198"/>
    <mergeCell ref="A147:A152"/>
    <mergeCell ref="B147:B149"/>
    <mergeCell ref="A220:A222"/>
    <mergeCell ref="B220:B222"/>
    <mergeCell ref="C220:C222"/>
    <mergeCell ref="D220:D222"/>
    <mergeCell ref="A100:A102"/>
    <mergeCell ref="B100:B102"/>
    <mergeCell ref="C100:C102"/>
    <mergeCell ref="D100:D102"/>
    <mergeCell ref="A103:A105"/>
    <mergeCell ref="B103:B105"/>
    <mergeCell ref="C103:C105"/>
    <mergeCell ref="D103:D105"/>
    <mergeCell ref="A106:A108"/>
    <mergeCell ref="A118:A123"/>
    <mergeCell ref="B118:B120"/>
    <mergeCell ref="C118:C120"/>
    <mergeCell ref="D118:D120"/>
    <mergeCell ref="B121:B123"/>
    <mergeCell ref="C121:C123"/>
    <mergeCell ref="D121:D123"/>
    <mergeCell ref="A124:A126"/>
    <mergeCell ref="B124:B126"/>
    <mergeCell ref="C124:C126"/>
    <mergeCell ref="D124:D126"/>
  </mergeCells>
  <conditionalFormatting sqref="H10 H92:H93 L91:L93 H138:H142 L137:L142 H193:H196 L193:L196 H165:H169 L164:L169">
    <cfRule type="expression" dxfId="146" priority="232">
      <formula>IF(H10&lt;0.25,1)</formula>
    </cfRule>
    <cfRule type="expression" dxfId="145" priority="233">
      <formula>IF(H10&lt;0.5,1)</formula>
    </cfRule>
    <cfRule type="expression" dxfId="144" priority="234">
      <formula>IF(H10&lt;0.99,1)</formula>
    </cfRule>
  </conditionalFormatting>
  <conditionalFormatting sqref="H11:H74">
    <cfRule type="expression" dxfId="143" priority="229">
      <formula>IF(H11&lt;0.25,1)</formula>
    </cfRule>
    <cfRule type="expression" dxfId="142" priority="230">
      <formula>IF(H11&lt;0.5,1)</formula>
    </cfRule>
    <cfRule type="expression" dxfId="141" priority="231">
      <formula>IF(H11&lt;0.99,1)</formula>
    </cfRule>
  </conditionalFormatting>
  <conditionalFormatting sqref="L10:L74">
    <cfRule type="expression" dxfId="140" priority="226">
      <formula>IF(L10&lt;0.25,1)</formula>
    </cfRule>
    <cfRule type="expression" dxfId="139" priority="227">
      <formula>IF(L10&lt;0.5,1)</formula>
    </cfRule>
    <cfRule type="expression" dxfId="138" priority="228">
      <formula>IF(L10&lt;0.99,1)</formula>
    </cfRule>
  </conditionalFormatting>
  <conditionalFormatting sqref="H91">
    <cfRule type="expression" dxfId="137" priority="223">
      <formula>IF(H91&lt;0.25,1)</formula>
    </cfRule>
    <cfRule type="expression" dxfId="136" priority="224">
      <formula>IF(H91&lt;0.5,1)</formula>
    </cfRule>
    <cfRule type="expression" dxfId="135" priority="225">
      <formula>IF(H91&lt;0.99,1)</formula>
    </cfRule>
  </conditionalFormatting>
  <conditionalFormatting sqref="H137">
    <cfRule type="expression" dxfId="134" priority="205">
      <formula>IF(H137&lt;0.25,1)</formula>
    </cfRule>
    <cfRule type="expression" dxfId="133" priority="206">
      <formula>IF(H137&lt;0.5,1)</formula>
    </cfRule>
    <cfRule type="expression" dxfId="132" priority="207">
      <formula>IF(H137&lt;0.99,1)</formula>
    </cfRule>
  </conditionalFormatting>
  <conditionalFormatting sqref="H164">
    <cfRule type="expression" dxfId="131" priority="196">
      <formula>IF(H164&lt;0.25,1)</formula>
    </cfRule>
    <cfRule type="expression" dxfId="130" priority="197">
      <formula>IF(H164&lt;0.5,1)</formula>
    </cfRule>
    <cfRule type="expression" dxfId="129" priority="198">
      <formula>IF(H164&lt;0.99,1)</formula>
    </cfRule>
  </conditionalFormatting>
  <conditionalFormatting sqref="H143:H144 L143:L144">
    <cfRule type="expression" dxfId="128" priority="169">
      <formula>IF(H143&lt;0.25,1)</formula>
    </cfRule>
    <cfRule type="expression" dxfId="127" priority="170">
      <formula>IF(H143&lt;0.5,1)</formula>
    </cfRule>
    <cfRule type="expression" dxfId="126" priority="171">
      <formula>IF(H143&lt;0.99,1)</formula>
    </cfRule>
  </conditionalFormatting>
  <conditionalFormatting sqref="H145:H146 L145:L146">
    <cfRule type="expression" dxfId="125" priority="166">
      <formula>IF(H145&lt;0.25,1)</formula>
    </cfRule>
    <cfRule type="expression" dxfId="124" priority="167">
      <formula>IF(H145&lt;0.5,1)</formula>
    </cfRule>
    <cfRule type="expression" dxfId="123" priority="168">
      <formula>IF(H145&lt;0.99,1)</formula>
    </cfRule>
  </conditionalFormatting>
  <conditionalFormatting sqref="H208:H209 L208:L209">
    <cfRule type="expression" dxfId="122" priority="163">
      <formula>IF(H208&lt;0.25,1)</formula>
    </cfRule>
    <cfRule type="expression" dxfId="121" priority="164">
      <formula>IF(H208&lt;0.5,1)</formula>
    </cfRule>
    <cfRule type="expression" dxfId="120" priority="165">
      <formula>IF(H208&lt;0.99,1)</formula>
    </cfRule>
  </conditionalFormatting>
  <conditionalFormatting sqref="L210">
    <cfRule type="expression" dxfId="119" priority="133">
      <formula>IF(L210&lt;0.25,1)</formula>
    </cfRule>
    <cfRule type="expression" dxfId="118" priority="134">
      <formula>IF(L210&lt;0.5,1)</formula>
    </cfRule>
    <cfRule type="expression" dxfId="117" priority="135">
      <formula>IF(L210&lt;0.99,1)</formula>
    </cfRule>
  </conditionalFormatting>
  <conditionalFormatting sqref="H210">
    <cfRule type="expression" dxfId="116" priority="136">
      <formula>IF(H210&lt;0.25,1)</formula>
    </cfRule>
    <cfRule type="expression" dxfId="115" priority="137">
      <formula>IF(H210&lt;0.5,1)</formula>
    </cfRule>
    <cfRule type="expression" dxfId="114" priority="138">
      <formula>IF(H210&lt;0.99,1)</formula>
    </cfRule>
  </conditionalFormatting>
  <conditionalFormatting sqref="L213">
    <cfRule type="expression" dxfId="113" priority="124">
      <formula>IF(L213&lt;0.25,1)</formula>
    </cfRule>
    <cfRule type="expression" dxfId="112" priority="125">
      <formula>IF(L213&lt;0.5,1)</formula>
    </cfRule>
    <cfRule type="expression" dxfId="111" priority="126">
      <formula>IF(L213&lt;0.99,1)</formula>
    </cfRule>
  </conditionalFormatting>
  <conditionalFormatting sqref="H213">
    <cfRule type="expression" dxfId="110" priority="127">
      <formula>IF(H213&lt;0.25,1)</formula>
    </cfRule>
    <cfRule type="expression" dxfId="109" priority="128">
      <formula>IF(H213&lt;0.5,1)</formula>
    </cfRule>
    <cfRule type="expression" dxfId="108" priority="129">
      <formula>IF(H213&lt;0.99,1)</formula>
    </cfRule>
  </conditionalFormatting>
  <conditionalFormatting sqref="H211:H212 L211:L212">
    <cfRule type="expression" dxfId="107" priority="130">
      <formula>IF(H211&lt;0.25,1)</formula>
    </cfRule>
    <cfRule type="expression" dxfId="106" priority="131">
      <formula>IF(H211&lt;0.5,1)</formula>
    </cfRule>
    <cfRule type="expression" dxfId="105" priority="132">
      <formula>IF(H211&lt;0.99,1)</formula>
    </cfRule>
  </conditionalFormatting>
  <conditionalFormatting sqref="H214:H215 L214:L215">
    <cfRule type="expression" dxfId="104" priority="121">
      <formula>IF(H214&lt;0.25,1)</formula>
    </cfRule>
    <cfRule type="expression" dxfId="103" priority="122">
      <formula>IF(H214&lt;0.5,1)</formula>
    </cfRule>
    <cfRule type="expression" dxfId="102" priority="123">
      <formula>IF(H214&lt;0.99,1)</formula>
    </cfRule>
  </conditionalFormatting>
  <conditionalFormatting sqref="L216">
    <cfRule type="expression" dxfId="101" priority="115">
      <formula>IF(L216&lt;0.25,1)</formula>
    </cfRule>
    <cfRule type="expression" dxfId="100" priority="116">
      <formula>IF(L216&lt;0.5,1)</formula>
    </cfRule>
    <cfRule type="expression" dxfId="99" priority="117">
      <formula>IF(L216&lt;0.99,1)</formula>
    </cfRule>
  </conditionalFormatting>
  <conditionalFormatting sqref="H216">
    <cfRule type="expression" dxfId="98" priority="118">
      <formula>IF(H216&lt;0.25,1)</formula>
    </cfRule>
    <cfRule type="expression" dxfId="97" priority="119">
      <formula>IF(H216&lt;0.5,1)</formula>
    </cfRule>
    <cfRule type="expression" dxfId="96" priority="120">
      <formula>IF(H216&lt;0.99,1)</formula>
    </cfRule>
  </conditionalFormatting>
  <conditionalFormatting sqref="H96:H99">
    <cfRule type="expression" dxfId="95" priority="100">
      <formula>IF(H96&lt;0.25,1)</formula>
    </cfRule>
    <cfRule type="expression" dxfId="94" priority="101">
      <formula>IF(H96&lt;0.5,1)</formula>
    </cfRule>
    <cfRule type="expression" dxfId="93" priority="102">
      <formula>IF(H96&lt;0.99,1)</formula>
    </cfRule>
  </conditionalFormatting>
  <conditionalFormatting sqref="H94:H95 L94:L95">
    <cfRule type="expression" dxfId="92" priority="103">
      <formula>IF(H94&lt;0.25,1)</formula>
    </cfRule>
    <cfRule type="expression" dxfId="91" priority="104">
      <formula>IF(H94&lt;0.5,1)</formula>
    </cfRule>
    <cfRule type="expression" dxfId="90" priority="105">
      <formula>IF(H94&lt;0.99,1)</formula>
    </cfRule>
  </conditionalFormatting>
  <conditionalFormatting sqref="H170:H171 L170:L171">
    <cfRule type="expression" dxfId="89" priority="94">
      <formula>IF(H170&lt;0.25,1)</formula>
    </cfRule>
    <cfRule type="expression" dxfId="88" priority="95">
      <formula>IF(H170&lt;0.5,1)</formula>
    </cfRule>
    <cfRule type="expression" dxfId="87" priority="96">
      <formula>IF(H170&lt;0.99,1)</formula>
    </cfRule>
  </conditionalFormatting>
  <conditionalFormatting sqref="L96:L99">
    <cfRule type="expression" dxfId="86" priority="97">
      <formula>IF(L96&lt;0.25,1)</formula>
    </cfRule>
    <cfRule type="expression" dxfId="85" priority="98">
      <formula>IF(L96&lt;0.5,1)</formula>
    </cfRule>
    <cfRule type="expression" dxfId="84" priority="99">
      <formula>IF(L96&lt;0.99,1)</formula>
    </cfRule>
  </conditionalFormatting>
  <conditionalFormatting sqref="H147:H148 L147:L148">
    <cfRule type="expression" dxfId="83" priority="85">
      <formula>IF(H147&lt;0.25,1)</formula>
    </cfRule>
    <cfRule type="expression" dxfId="82" priority="86">
      <formula>IF(H147&lt;0.5,1)</formula>
    </cfRule>
    <cfRule type="expression" dxfId="81" priority="87">
      <formula>IF(H147&lt;0.99,1)</formula>
    </cfRule>
  </conditionalFormatting>
  <conditionalFormatting sqref="H172:H175">
    <cfRule type="expression" dxfId="80" priority="91">
      <formula>IF(H172&lt;0.25,1)</formula>
    </cfRule>
    <cfRule type="expression" dxfId="79" priority="92">
      <formula>IF(H172&lt;0.5,1)</formula>
    </cfRule>
    <cfRule type="expression" dxfId="78" priority="93">
      <formula>IF(H172&lt;0.99,1)</formula>
    </cfRule>
  </conditionalFormatting>
  <conditionalFormatting sqref="L172:L175">
    <cfRule type="expression" dxfId="77" priority="88">
      <formula>IF(L172&lt;0.25,1)</formula>
    </cfRule>
    <cfRule type="expression" dxfId="76" priority="89">
      <formula>IF(L172&lt;0.5,1)</formula>
    </cfRule>
    <cfRule type="expression" dxfId="75" priority="90">
      <formula>IF(L172&lt;0.99,1)</formula>
    </cfRule>
  </conditionalFormatting>
  <conditionalFormatting sqref="H149:H152">
    <cfRule type="expression" dxfId="74" priority="82">
      <formula>IF(H149&lt;0.25,1)</formula>
    </cfRule>
    <cfRule type="expression" dxfId="73" priority="83">
      <formula>IF(H149&lt;0.5,1)</formula>
    </cfRule>
    <cfRule type="expression" dxfId="72" priority="84">
      <formula>IF(H149&lt;0.99,1)</formula>
    </cfRule>
  </conditionalFormatting>
  <conditionalFormatting sqref="L149:L152">
    <cfRule type="expression" dxfId="71" priority="79">
      <formula>IF(L149&lt;0.25,1)</formula>
    </cfRule>
    <cfRule type="expression" dxfId="70" priority="80">
      <formula>IF(L149&lt;0.5,1)</formula>
    </cfRule>
    <cfRule type="expression" dxfId="69" priority="81">
      <formula>IF(L149&lt;0.99,1)</formula>
    </cfRule>
  </conditionalFormatting>
  <conditionalFormatting sqref="H217">
    <cfRule type="expression" dxfId="68" priority="67">
      <formula>IF(H217&lt;0.25,1)</formula>
    </cfRule>
    <cfRule type="expression" dxfId="67" priority="68">
      <formula>IF(H217&lt;0.5,1)</formula>
    </cfRule>
    <cfRule type="expression" dxfId="66" priority="69">
      <formula>IF(H217&lt;0.99,1)</formula>
    </cfRule>
  </conditionalFormatting>
  <conditionalFormatting sqref="H218:H219 L217:L219">
    <cfRule type="expression" dxfId="65" priority="70">
      <formula>IF(H217&lt;0.25,1)</formula>
    </cfRule>
    <cfRule type="expression" dxfId="64" priority="71">
      <formula>IF(H217&lt;0.5,1)</formula>
    </cfRule>
    <cfRule type="expression" dxfId="63" priority="72">
      <formula>IF(H217&lt;0.99,1)</formula>
    </cfRule>
  </conditionalFormatting>
  <conditionalFormatting sqref="H177:H181 L176:L181">
    <cfRule type="expression" dxfId="62" priority="64">
      <formula>IF(H176&lt;0.25,1)</formula>
    </cfRule>
    <cfRule type="expression" dxfId="61" priority="65">
      <formula>IF(H176&lt;0.5,1)</formula>
    </cfRule>
    <cfRule type="expression" dxfId="60" priority="66">
      <formula>IF(H176&lt;0.99,1)</formula>
    </cfRule>
  </conditionalFormatting>
  <conditionalFormatting sqref="H176">
    <cfRule type="expression" dxfId="59" priority="61">
      <formula>IF(H176&lt;0.25,1)</formula>
    </cfRule>
    <cfRule type="expression" dxfId="58" priority="62">
      <formula>IF(H176&lt;0.5,1)</formula>
    </cfRule>
    <cfRule type="expression" dxfId="57" priority="63">
      <formula>IF(H176&lt;0.99,1)</formula>
    </cfRule>
  </conditionalFormatting>
  <conditionalFormatting sqref="H75:H80">
    <cfRule type="expression" dxfId="56" priority="58">
      <formula>IF(H75&lt;0.25,1)</formula>
    </cfRule>
    <cfRule type="expression" dxfId="55" priority="59">
      <formula>IF(H75&lt;0.5,1)</formula>
    </cfRule>
    <cfRule type="expression" dxfId="54" priority="60">
      <formula>IF(H75&lt;0.99,1)</formula>
    </cfRule>
  </conditionalFormatting>
  <conditionalFormatting sqref="L75:L80">
    <cfRule type="expression" dxfId="53" priority="55">
      <formula>IF(L75&lt;0.25,1)</formula>
    </cfRule>
    <cfRule type="expression" dxfId="52" priority="56">
      <formula>IF(L75&lt;0.5,1)</formula>
    </cfRule>
    <cfRule type="expression" dxfId="51" priority="57">
      <formula>IF(L75&lt;0.99,1)</formula>
    </cfRule>
  </conditionalFormatting>
  <conditionalFormatting sqref="H222">
    <cfRule type="expression" dxfId="50" priority="40">
      <formula>IF(H222&lt;0.25,1)</formula>
    </cfRule>
    <cfRule type="expression" dxfId="49" priority="41">
      <formula>IF(H222&lt;0.5,1)</formula>
    </cfRule>
    <cfRule type="expression" dxfId="48" priority="42">
      <formula>IF(H222&lt;0.99,1)</formula>
    </cfRule>
  </conditionalFormatting>
  <conditionalFormatting sqref="L222">
    <cfRule type="expression" dxfId="47" priority="37">
      <formula>IF(L222&lt;0.25,1)</formula>
    </cfRule>
    <cfRule type="expression" dxfId="46" priority="38">
      <formula>IF(L222&lt;0.5,1)</formula>
    </cfRule>
    <cfRule type="expression" dxfId="45" priority="39">
      <formula>IF(L222&lt;0.99,1)</formula>
    </cfRule>
  </conditionalFormatting>
  <conditionalFormatting sqref="H101:H102 L100:L102">
    <cfRule type="expression" dxfId="44" priority="34">
      <formula>IF(H100&lt;0.25,1)</formula>
    </cfRule>
    <cfRule type="expression" dxfId="43" priority="35">
      <formula>IF(H100&lt;0.5,1)</formula>
    </cfRule>
    <cfRule type="expression" dxfId="42" priority="36">
      <formula>IF(H100&lt;0.99,1)</formula>
    </cfRule>
  </conditionalFormatting>
  <conditionalFormatting sqref="H100">
    <cfRule type="expression" dxfId="41" priority="31">
      <formula>IF(H100&lt;0.25,1)</formula>
    </cfRule>
    <cfRule type="expression" dxfId="40" priority="32">
      <formula>IF(H100&lt;0.5,1)</formula>
    </cfRule>
    <cfRule type="expression" dxfId="39" priority="33">
      <formula>IF(H100&lt;0.99,1)</formula>
    </cfRule>
  </conditionalFormatting>
  <conditionalFormatting sqref="H103">
    <cfRule type="expression" dxfId="38" priority="25">
      <formula>IF(H103&lt;0.25,1)</formula>
    </cfRule>
    <cfRule type="expression" dxfId="37" priority="26">
      <formula>IF(H103&lt;0.5,1)</formula>
    </cfRule>
    <cfRule type="expression" dxfId="36" priority="27">
      <formula>IF(H103&lt;0.99,1)</formula>
    </cfRule>
  </conditionalFormatting>
  <conditionalFormatting sqref="H197:H198 L197:L198">
    <cfRule type="expression" dxfId="35" priority="46">
      <formula>IF(H197&lt;0.25,1)</formula>
    </cfRule>
    <cfRule type="expression" dxfId="34" priority="47">
      <formula>IF(H197&lt;0.5,1)</formula>
    </cfRule>
    <cfRule type="expression" dxfId="33" priority="48">
      <formula>IF(H197&lt;0.99,1)</formula>
    </cfRule>
  </conditionalFormatting>
  <conditionalFormatting sqref="H220:H221 L220:L221">
    <cfRule type="expression" dxfId="32" priority="43">
      <formula>IF(H220&lt;0.25,1)</formula>
    </cfRule>
    <cfRule type="expression" dxfId="31" priority="44">
      <formula>IF(H220&lt;0.5,1)</formula>
    </cfRule>
    <cfRule type="expression" dxfId="30" priority="45">
      <formula>IF(H220&lt;0.99,1)</formula>
    </cfRule>
  </conditionalFormatting>
  <conditionalFormatting sqref="H104:H105 L103:L105">
    <cfRule type="expression" dxfId="29" priority="28">
      <formula>IF(H103&lt;0.25,1)</formula>
    </cfRule>
    <cfRule type="expression" dxfId="28" priority="29">
      <formula>IF(H103&lt;0.5,1)</formula>
    </cfRule>
    <cfRule type="expression" dxfId="27" priority="30">
      <formula>IF(H103&lt;0.99,1)</formula>
    </cfRule>
  </conditionalFormatting>
  <conditionalFormatting sqref="H118:H119 L118:L119">
    <cfRule type="expression" dxfId="26" priority="16">
      <formula>IF(H118&lt;0.25,1)</formula>
    </cfRule>
    <cfRule type="expression" dxfId="25" priority="17">
      <formula>IF(H118&lt;0.5,1)</formula>
    </cfRule>
    <cfRule type="expression" dxfId="24" priority="18">
      <formula>IF(H118&lt;0.99,1)</formula>
    </cfRule>
  </conditionalFormatting>
  <conditionalFormatting sqref="H106">
    <cfRule type="expression" dxfId="23" priority="19">
      <formula>IF(H106&lt;0.25,1)</formula>
    </cfRule>
    <cfRule type="expression" dxfId="22" priority="20">
      <formula>IF(H106&lt;0.5,1)</formula>
    </cfRule>
    <cfRule type="expression" dxfId="21" priority="21">
      <formula>IF(H106&lt;0.99,1)</formula>
    </cfRule>
  </conditionalFormatting>
  <conditionalFormatting sqref="L120:L123">
    <cfRule type="expression" dxfId="20" priority="10">
      <formula>IF(L120&lt;0.25,1)</formula>
    </cfRule>
    <cfRule type="expression" dxfId="19" priority="11">
      <formula>IF(L120&lt;0.5,1)</formula>
    </cfRule>
    <cfRule type="expression" dxfId="18" priority="12">
      <formula>IF(L120&lt;0.99,1)</formula>
    </cfRule>
  </conditionalFormatting>
  <conditionalFormatting sqref="H107:H108 L106:L108">
    <cfRule type="expression" dxfId="17" priority="22">
      <formula>IF(H106&lt;0.25,1)</formula>
    </cfRule>
    <cfRule type="expression" dxfId="16" priority="23">
      <formula>IF(H106&lt;0.5,1)</formula>
    </cfRule>
    <cfRule type="expression" dxfId="15" priority="24">
      <formula>IF(H106&lt;0.99,1)</formula>
    </cfRule>
  </conditionalFormatting>
  <conditionalFormatting sqref="H120:H123">
    <cfRule type="expression" dxfId="14" priority="13">
      <formula>IF(H120&lt;0.25,1)</formula>
    </cfRule>
    <cfRule type="expression" dxfId="13" priority="14">
      <formula>IF(H120&lt;0.5,1)</formula>
    </cfRule>
    <cfRule type="expression" dxfId="12" priority="15">
      <formula>IF(H120&lt;0.99,1)</formula>
    </cfRule>
  </conditionalFormatting>
  <conditionalFormatting sqref="L126">
    <cfRule type="expression" dxfId="11" priority="1">
      <formula>IF(L126&lt;0.25,1)</formula>
    </cfRule>
    <cfRule type="expression" dxfId="10" priority="2">
      <formula>IF(L126&lt;0.5,1)</formula>
    </cfRule>
    <cfRule type="expression" dxfId="9" priority="3">
      <formula>IF(L126&lt;0.99,1)</formula>
    </cfRule>
  </conditionalFormatting>
  <conditionalFormatting sqref="H126">
    <cfRule type="expression" dxfId="8" priority="4">
      <formula>IF(H126&lt;0.25,1)</formula>
    </cfRule>
    <cfRule type="expression" dxfId="7" priority="5">
      <formula>IF(H126&lt;0.5,1)</formula>
    </cfRule>
    <cfRule type="expression" dxfId="6" priority="6">
      <formula>IF(H126&lt;0.99,1)</formula>
    </cfRule>
  </conditionalFormatting>
  <conditionalFormatting sqref="H124:H125 L124:L125">
    <cfRule type="expression" dxfId="5" priority="7">
      <formula>IF(H124&lt;0.25,1)</formula>
    </cfRule>
    <cfRule type="expression" dxfId="4" priority="8">
      <formula>IF(H124&lt;0.5,1)</formula>
    </cfRule>
    <cfRule type="expression" dxfId="3" priority="9">
      <formula>IF(H124&lt;0.99,1)</formula>
    </cfRule>
  </conditionalFormatting>
  <pageMargins left="0.7" right="0.7" top="0.75" bottom="0.75" header="0.3" footer="0.3"/>
  <pageSetup scale="70" fitToHeight="0" orientation="landscape" r:id="rId1"/>
  <rowBreaks count="2" manualBreakCount="2">
    <brk id="44" max="16383" man="1"/>
    <brk id="6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0990-575A-4EB4-B78B-ADF23BB09CB7}">
  <dimension ref="A1:L54"/>
  <sheetViews>
    <sheetView workbookViewId="0">
      <selection activeCell="A10" sqref="A10:L11"/>
    </sheetView>
  </sheetViews>
  <sheetFormatPr defaultRowHeight="14.45"/>
  <cols>
    <col min="3" max="3" width="18.85546875" customWidth="1"/>
    <col min="4" max="4" width="15.28515625" customWidth="1"/>
    <col min="5" max="5" width="23.28515625" customWidth="1"/>
    <col min="9" max="9" width="40" customWidth="1"/>
  </cols>
  <sheetData>
    <row r="1" spans="1:12">
      <c r="A1" s="1"/>
      <c r="B1" s="1"/>
      <c r="C1" s="1"/>
      <c r="D1" s="1"/>
      <c r="E1" s="1"/>
      <c r="F1" s="1"/>
      <c r="G1" s="1"/>
      <c r="H1" s="1"/>
      <c r="I1" s="1"/>
      <c r="J1" s="1"/>
      <c r="K1" s="1"/>
      <c r="L1" s="1"/>
    </row>
    <row r="2" spans="1:12">
      <c r="A2" s="29" t="s">
        <v>895</v>
      </c>
      <c r="B2" s="1"/>
      <c r="C2" s="1"/>
      <c r="D2" s="1"/>
      <c r="E2" s="1"/>
      <c r="F2" s="1"/>
      <c r="G2" s="1"/>
      <c r="H2" s="668" t="s">
        <v>569</v>
      </c>
      <c r="I2" s="668"/>
      <c r="J2" s="1"/>
      <c r="K2" s="1"/>
      <c r="L2" s="1"/>
    </row>
    <row r="3" spans="1:12">
      <c r="A3" s="1" t="s">
        <v>570</v>
      </c>
      <c r="B3" s="685" t="s">
        <v>571</v>
      </c>
      <c r="C3" s="685"/>
      <c r="D3" s="1"/>
      <c r="E3" s="1"/>
      <c r="F3" s="1"/>
      <c r="G3" s="1"/>
      <c r="H3" s="496"/>
      <c r="I3" s="32" t="s">
        <v>572</v>
      </c>
      <c r="J3" s="1"/>
      <c r="K3" s="1"/>
      <c r="L3" s="1"/>
    </row>
    <row r="4" spans="1:12">
      <c r="A4" s="1" t="s">
        <v>573</v>
      </c>
      <c r="B4" s="33">
        <v>8</v>
      </c>
      <c r="C4" s="30"/>
      <c r="D4" s="1"/>
      <c r="E4" s="1"/>
      <c r="F4" s="1"/>
      <c r="G4" s="1"/>
      <c r="H4" s="497"/>
      <c r="I4" s="35" t="s">
        <v>574</v>
      </c>
      <c r="J4" s="1"/>
      <c r="K4" s="1"/>
      <c r="L4" s="1"/>
    </row>
    <row r="5" spans="1:12">
      <c r="A5" s="1"/>
      <c r="B5" s="33"/>
      <c r="C5" s="30"/>
      <c r="D5" s="1"/>
      <c r="E5" s="1"/>
      <c r="F5" s="1"/>
      <c r="G5" s="1"/>
      <c r="H5" s="498"/>
      <c r="I5" s="37" t="s">
        <v>575</v>
      </c>
      <c r="J5" s="1"/>
      <c r="K5" s="1"/>
      <c r="L5" s="1"/>
    </row>
    <row r="6" spans="1:12">
      <c r="A6" s="1"/>
      <c r="B6" s="33"/>
      <c r="C6" s="30"/>
      <c r="D6" s="1"/>
      <c r="E6" s="1"/>
      <c r="F6" s="1"/>
      <c r="G6" s="1"/>
      <c r="H6" s="1"/>
      <c r="I6" s="1"/>
      <c r="J6" s="1"/>
      <c r="K6" s="1"/>
      <c r="L6" s="1"/>
    </row>
    <row r="7" spans="1:12" ht="15">
      <c r="A7" s="1"/>
      <c r="B7" s="1"/>
      <c r="C7" s="1"/>
      <c r="D7" s="1"/>
      <c r="E7" s="1"/>
      <c r="F7" s="1"/>
      <c r="G7" s="1"/>
      <c r="H7" s="1"/>
      <c r="I7" s="1"/>
      <c r="J7" s="1"/>
      <c r="K7" s="1"/>
      <c r="L7" s="1"/>
    </row>
    <row r="8" spans="1:12" ht="15">
      <c r="A8" s="701" t="s">
        <v>523</v>
      </c>
      <c r="B8" s="703" t="s">
        <v>576</v>
      </c>
      <c r="C8" s="703" t="s">
        <v>577</v>
      </c>
      <c r="D8" s="703" t="s">
        <v>578</v>
      </c>
      <c r="E8" s="703" t="s">
        <v>579</v>
      </c>
      <c r="F8" s="699" t="s">
        <v>580</v>
      </c>
      <c r="G8" s="699"/>
      <c r="H8" s="699"/>
      <c r="I8" s="703" t="s">
        <v>581</v>
      </c>
      <c r="J8" s="699" t="s">
        <v>582</v>
      </c>
      <c r="K8" s="699"/>
      <c r="L8" s="700"/>
    </row>
    <row r="9" spans="1:12" ht="47.25">
      <c r="A9" s="702"/>
      <c r="B9" s="666"/>
      <c r="C9" s="666"/>
      <c r="D9" s="666"/>
      <c r="E9" s="666"/>
      <c r="F9" s="38" t="s">
        <v>583</v>
      </c>
      <c r="G9" s="38" t="s">
        <v>584</v>
      </c>
      <c r="H9" s="38" t="s">
        <v>585</v>
      </c>
      <c r="I9" s="666"/>
      <c r="J9" s="38" t="s">
        <v>583</v>
      </c>
      <c r="K9" s="38" t="s">
        <v>584</v>
      </c>
      <c r="L9" s="503" t="s">
        <v>585</v>
      </c>
    </row>
    <row r="10" spans="1:12" ht="84" customHeight="1">
      <c r="A10" s="704" t="s">
        <v>896</v>
      </c>
      <c r="B10" s="706" t="s">
        <v>587</v>
      </c>
      <c r="C10" s="708" t="s">
        <v>897</v>
      </c>
      <c r="D10" s="708" t="s">
        <v>898</v>
      </c>
      <c r="E10" s="509" t="s">
        <v>606</v>
      </c>
      <c r="F10" s="513">
        <v>0.3</v>
      </c>
      <c r="G10" s="513">
        <v>0.7</v>
      </c>
      <c r="H10" s="513">
        <f>F10*G10</f>
        <v>0.21</v>
      </c>
      <c r="I10" s="509" t="s">
        <v>899</v>
      </c>
      <c r="J10" s="513">
        <v>0.1</v>
      </c>
      <c r="K10" s="513">
        <v>0.7</v>
      </c>
      <c r="L10" s="514">
        <f>J10*K10</f>
        <v>6.9999999999999993E-2</v>
      </c>
    </row>
    <row r="11" spans="1:12" ht="48">
      <c r="A11" s="705"/>
      <c r="B11" s="707"/>
      <c r="C11" s="709"/>
      <c r="D11" s="709"/>
      <c r="E11" s="507" t="s">
        <v>900</v>
      </c>
      <c r="F11" s="515">
        <v>0.4</v>
      </c>
      <c r="G11" s="515">
        <v>0.6</v>
      </c>
      <c r="H11" s="515">
        <f>F11*G11</f>
        <v>0.24</v>
      </c>
      <c r="I11" s="507" t="s">
        <v>595</v>
      </c>
      <c r="J11" s="515">
        <v>0.2</v>
      </c>
      <c r="K11" s="515">
        <v>0.6</v>
      </c>
      <c r="L11" s="516">
        <f t="shared" ref="L11:L45" si="0">J11*K11</f>
        <v>0.12</v>
      </c>
    </row>
    <row r="12" spans="1:12" ht="96.75" customHeight="1">
      <c r="A12" s="695" t="s">
        <v>901</v>
      </c>
      <c r="B12" s="697" t="s">
        <v>623</v>
      </c>
      <c r="C12" s="697" t="s">
        <v>630</v>
      </c>
      <c r="D12" s="697" t="s">
        <v>589</v>
      </c>
      <c r="E12" s="65" t="s">
        <v>606</v>
      </c>
      <c r="F12" s="1">
        <v>0.3</v>
      </c>
      <c r="G12" s="1">
        <v>0.7</v>
      </c>
      <c r="H12" s="1">
        <v>0.21</v>
      </c>
      <c r="I12" s="65" t="s">
        <v>631</v>
      </c>
      <c r="J12" s="1">
        <v>0.1</v>
      </c>
      <c r="K12" s="1">
        <v>0.7</v>
      </c>
      <c r="L12" s="505">
        <v>6.9999999999999993E-2</v>
      </c>
    </row>
    <row r="13" spans="1:12" ht="86.25" customHeight="1">
      <c r="A13" s="695"/>
      <c r="B13" s="697"/>
      <c r="C13" s="697"/>
      <c r="D13" s="697"/>
      <c r="E13" s="65" t="s">
        <v>632</v>
      </c>
      <c r="F13" s="1">
        <v>0.5</v>
      </c>
      <c r="G13" s="1">
        <v>0.5</v>
      </c>
      <c r="H13" s="1">
        <v>0.25</v>
      </c>
      <c r="I13" s="65" t="s">
        <v>593</v>
      </c>
      <c r="J13" s="1">
        <v>0.1</v>
      </c>
      <c r="K13" s="1">
        <v>0.7</v>
      </c>
      <c r="L13" s="505">
        <v>6.9999999999999993E-2</v>
      </c>
    </row>
    <row r="14" spans="1:12" ht="36">
      <c r="A14" s="695"/>
      <c r="B14" s="697"/>
      <c r="C14" s="697"/>
      <c r="D14" s="697"/>
      <c r="E14" s="65" t="s">
        <v>633</v>
      </c>
      <c r="F14" s="1">
        <v>0.2</v>
      </c>
      <c r="G14" s="1">
        <v>0.7</v>
      </c>
      <c r="H14" s="1">
        <v>0.13999999999999999</v>
      </c>
      <c r="I14" s="65" t="s">
        <v>634</v>
      </c>
      <c r="J14" s="1">
        <v>0.1</v>
      </c>
      <c r="K14" s="1">
        <v>0.7</v>
      </c>
      <c r="L14" s="505">
        <v>6.9999999999999993E-2</v>
      </c>
    </row>
    <row r="15" spans="1:12" ht="60.75" customHeight="1">
      <c r="A15" s="695"/>
      <c r="B15" s="697" t="s">
        <v>902</v>
      </c>
      <c r="C15" s="697" t="s">
        <v>636</v>
      </c>
      <c r="D15" s="697" t="s">
        <v>598</v>
      </c>
      <c r="E15" s="65" t="s">
        <v>606</v>
      </c>
      <c r="F15" s="1">
        <v>0.3</v>
      </c>
      <c r="G15" s="1">
        <v>0.7</v>
      </c>
      <c r="H15" s="1">
        <v>0.21</v>
      </c>
      <c r="I15" s="65" t="s">
        <v>619</v>
      </c>
      <c r="J15" s="1">
        <v>0.1</v>
      </c>
      <c r="K15" s="1">
        <v>0.7</v>
      </c>
      <c r="L15" s="505">
        <v>6.9999999999999993E-2</v>
      </c>
    </row>
    <row r="16" spans="1:12" ht="24">
      <c r="A16" s="695"/>
      <c r="B16" s="697"/>
      <c r="C16" s="697"/>
      <c r="D16" s="697"/>
      <c r="E16" s="65" t="s">
        <v>637</v>
      </c>
      <c r="F16" s="1">
        <v>0.4</v>
      </c>
      <c r="G16" s="1">
        <v>0.5</v>
      </c>
      <c r="H16" s="1">
        <v>0.2</v>
      </c>
      <c r="I16" s="65" t="s">
        <v>638</v>
      </c>
      <c r="J16" s="1">
        <v>0.1</v>
      </c>
      <c r="K16" s="1">
        <v>0.5</v>
      </c>
      <c r="L16" s="505">
        <v>0.05</v>
      </c>
    </row>
    <row r="17" spans="1:12" ht="42" customHeight="1">
      <c r="A17" s="696"/>
      <c r="B17" s="698"/>
      <c r="C17" s="698"/>
      <c r="D17" s="698"/>
      <c r="E17" s="510" t="s">
        <v>633</v>
      </c>
      <c r="F17" s="511">
        <v>0.2</v>
      </c>
      <c r="G17" s="511">
        <v>0.7</v>
      </c>
      <c r="H17" s="511">
        <v>0.13999999999999999</v>
      </c>
      <c r="I17" s="510" t="s">
        <v>595</v>
      </c>
      <c r="J17" s="511">
        <v>0.1</v>
      </c>
      <c r="K17" s="511">
        <v>0.7</v>
      </c>
      <c r="L17" s="512">
        <v>6.9999999999999993E-2</v>
      </c>
    </row>
    <row r="18" spans="1:12" ht="72" customHeight="1">
      <c r="A18" s="695" t="s">
        <v>903</v>
      </c>
      <c r="B18" s="697" t="s">
        <v>904</v>
      </c>
      <c r="C18" s="697" t="s">
        <v>641</v>
      </c>
      <c r="D18" s="697" t="s">
        <v>589</v>
      </c>
      <c r="E18" s="65" t="s">
        <v>606</v>
      </c>
      <c r="F18" s="1">
        <v>0.3</v>
      </c>
      <c r="G18" s="1">
        <v>0.7</v>
      </c>
      <c r="H18" s="1">
        <v>0.21</v>
      </c>
      <c r="I18" s="65" t="s">
        <v>642</v>
      </c>
      <c r="J18" s="1">
        <v>0.1</v>
      </c>
      <c r="K18" s="1">
        <v>0.5</v>
      </c>
      <c r="L18" s="505">
        <v>0.05</v>
      </c>
    </row>
    <row r="19" spans="1:12" ht="60">
      <c r="A19" s="695"/>
      <c r="B19" s="697"/>
      <c r="C19" s="697"/>
      <c r="D19" s="697"/>
      <c r="E19" s="65" t="s">
        <v>643</v>
      </c>
      <c r="F19" s="1">
        <v>0.5</v>
      </c>
      <c r="G19" s="1">
        <v>0.6</v>
      </c>
      <c r="H19" s="1">
        <v>0.3</v>
      </c>
      <c r="I19" s="65" t="s">
        <v>593</v>
      </c>
      <c r="J19" s="1">
        <v>0.1</v>
      </c>
      <c r="K19" s="1">
        <v>0.5</v>
      </c>
      <c r="L19" s="505">
        <v>0.05</v>
      </c>
    </row>
    <row r="20" spans="1:12" ht="48">
      <c r="A20" s="695"/>
      <c r="B20" s="697"/>
      <c r="C20" s="697"/>
      <c r="D20" s="697"/>
      <c r="E20" s="65" t="s">
        <v>644</v>
      </c>
      <c r="F20" s="1">
        <v>0.4</v>
      </c>
      <c r="G20" s="1">
        <v>0.7</v>
      </c>
      <c r="H20" s="1">
        <v>0.27999999999999997</v>
      </c>
      <c r="I20" s="65" t="s">
        <v>595</v>
      </c>
      <c r="J20" s="1">
        <v>0.4</v>
      </c>
      <c r="K20" s="1">
        <v>0.5</v>
      </c>
      <c r="L20" s="505">
        <v>0.2</v>
      </c>
    </row>
    <row r="21" spans="1:12" ht="54" customHeight="1">
      <c r="A21" s="695"/>
      <c r="B21" s="697" t="s">
        <v>905</v>
      </c>
      <c r="C21" s="697" t="s">
        <v>646</v>
      </c>
      <c r="D21" s="697" t="s">
        <v>598</v>
      </c>
      <c r="E21" s="65" t="s">
        <v>606</v>
      </c>
      <c r="F21" s="1">
        <v>0.3</v>
      </c>
      <c r="G21" s="1">
        <v>0.8</v>
      </c>
      <c r="H21" s="1">
        <v>0.24</v>
      </c>
      <c r="I21" s="65" t="s">
        <v>647</v>
      </c>
      <c r="J21" s="1">
        <v>0.2</v>
      </c>
      <c r="K21" s="1">
        <v>0.6</v>
      </c>
      <c r="L21" s="505">
        <v>0.12</v>
      </c>
    </row>
    <row r="22" spans="1:12" ht="24">
      <c r="A22" s="695"/>
      <c r="B22" s="697"/>
      <c r="C22" s="697"/>
      <c r="D22" s="697"/>
      <c r="E22" s="65" t="s">
        <v>637</v>
      </c>
      <c r="F22" s="1">
        <v>0.4</v>
      </c>
      <c r="G22" s="1">
        <v>0.5</v>
      </c>
      <c r="H22" s="1">
        <v>0.2</v>
      </c>
      <c r="I22" s="65" t="s">
        <v>648</v>
      </c>
      <c r="J22" s="1">
        <v>0.1</v>
      </c>
      <c r="K22" s="1">
        <v>0.5</v>
      </c>
      <c r="L22" s="505">
        <v>0.05</v>
      </c>
    </row>
    <row r="23" spans="1:12" ht="45" customHeight="1">
      <c r="A23" s="696"/>
      <c r="B23" s="698"/>
      <c r="C23" s="698"/>
      <c r="D23" s="698"/>
      <c r="E23" s="510" t="s">
        <v>649</v>
      </c>
      <c r="F23" s="511">
        <v>0.2</v>
      </c>
      <c r="G23" s="511">
        <v>0.7</v>
      </c>
      <c r="H23" s="511">
        <v>0.13999999999999999</v>
      </c>
      <c r="I23" s="510" t="s">
        <v>595</v>
      </c>
      <c r="J23" s="511">
        <v>0.2</v>
      </c>
      <c r="K23" s="511">
        <v>0.5</v>
      </c>
      <c r="L23" s="512">
        <v>0.1</v>
      </c>
    </row>
    <row r="24" spans="1:12" ht="132" customHeight="1">
      <c r="A24" s="695" t="s">
        <v>906</v>
      </c>
      <c r="B24" s="697" t="s">
        <v>907</v>
      </c>
      <c r="C24" s="697" t="s">
        <v>652</v>
      </c>
      <c r="D24" s="697" t="s">
        <v>589</v>
      </c>
      <c r="E24" s="504" t="s">
        <v>653</v>
      </c>
      <c r="F24" s="504">
        <v>0.5</v>
      </c>
      <c r="G24" s="504">
        <v>0.7</v>
      </c>
      <c r="H24" s="504">
        <v>0.35</v>
      </c>
      <c r="I24" s="504" t="s">
        <v>654</v>
      </c>
      <c r="J24" s="504">
        <v>0.4</v>
      </c>
      <c r="K24" s="504">
        <v>0.6</v>
      </c>
      <c r="L24" s="506">
        <v>0.24</v>
      </c>
    </row>
    <row r="25" spans="1:12" ht="60">
      <c r="A25" s="695"/>
      <c r="B25" s="697"/>
      <c r="C25" s="697"/>
      <c r="D25" s="697"/>
      <c r="E25" s="504" t="s">
        <v>643</v>
      </c>
      <c r="F25" s="504">
        <v>0.6</v>
      </c>
      <c r="G25" s="504">
        <v>0.6</v>
      </c>
      <c r="H25" s="504">
        <v>0.36</v>
      </c>
      <c r="I25" s="504" t="s">
        <v>593</v>
      </c>
      <c r="J25" s="504">
        <v>0.3</v>
      </c>
      <c r="K25" s="504">
        <v>0.7</v>
      </c>
      <c r="L25" s="506">
        <v>0.21</v>
      </c>
    </row>
    <row r="26" spans="1:12" ht="36">
      <c r="A26" s="695"/>
      <c r="B26" s="697"/>
      <c r="C26" s="697"/>
      <c r="D26" s="697"/>
      <c r="E26" s="504" t="s">
        <v>655</v>
      </c>
      <c r="F26" s="504">
        <v>0.2</v>
      </c>
      <c r="G26" s="504">
        <v>0.8</v>
      </c>
      <c r="H26" s="504">
        <v>0.16000000000000003</v>
      </c>
      <c r="I26" s="504" t="s">
        <v>595</v>
      </c>
      <c r="J26" s="504">
        <v>0.2</v>
      </c>
      <c r="K26" s="504">
        <v>0.5</v>
      </c>
      <c r="L26" s="506">
        <v>0.1</v>
      </c>
    </row>
    <row r="27" spans="1:12" ht="48">
      <c r="A27" s="695"/>
      <c r="B27" s="697" t="s">
        <v>908</v>
      </c>
      <c r="C27" s="697" t="s">
        <v>657</v>
      </c>
      <c r="D27" s="697" t="s">
        <v>598</v>
      </c>
      <c r="E27" s="504" t="s">
        <v>653</v>
      </c>
      <c r="F27" s="504">
        <v>0.5</v>
      </c>
      <c r="G27" s="504">
        <v>0.7</v>
      </c>
      <c r="H27" s="504">
        <v>0.35</v>
      </c>
      <c r="I27" s="504" t="s">
        <v>647</v>
      </c>
      <c r="J27" s="504">
        <v>0.3</v>
      </c>
      <c r="K27" s="504">
        <v>0.7</v>
      </c>
      <c r="L27" s="506">
        <v>0.21</v>
      </c>
    </row>
    <row r="28" spans="1:12" ht="48">
      <c r="A28" s="695"/>
      <c r="B28" s="697"/>
      <c r="C28" s="697"/>
      <c r="D28" s="697"/>
      <c r="E28" s="504" t="s">
        <v>643</v>
      </c>
      <c r="F28" s="504">
        <v>0.6</v>
      </c>
      <c r="G28" s="504">
        <v>0.7</v>
      </c>
      <c r="H28" s="504">
        <v>0.42</v>
      </c>
      <c r="I28" s="504" t="s">
        <v>648</v>
      </c>
      <c r="J28" s="504">
        <v>0.1</v>
      </c>
      <c r="K28" s="504">
        <v>0.7</v>
      </c>
      <c r="L28" s="506">
        <v>6.9999999999999993E-2</v>
      </c>
    </row>
    <row r="29" spans="1:12" ht="36">
      <c r="A29" s="696"/>
      <c r="B29" s="698"/>
      <c r="C29" s="698"/>
      <c r="D29" s="698"/>
      <c r="E29" s="507" t="s">
        <v>655</v>
      </c>
      <c r="F29" s="507">
        <v>0.2</v>
      </c>
      <c r="G29" s="507">
        <v>0.8</v>
      </c>
      <c r="H29" s="507">
        <v>0.16000000000000003</v>
      </c>
      <c r="I29" s="507" t="s">
        <v>595</v>
      </c>
      <c r="J29" s="507">
        <v>0.2</v>
      </c>
      <c r="K29" s="507">
        <v>0.6</v>
      </c>
      <c r="L29" s="508">
        <v>0.12</v>
      </c>
    </row>
    <row r="30" spans="1:12" ht="132" customHeight="1">
      <c r="A30" s="695" t="s">
        <v>909</v>
      </c>
      <c r="B30" s="697" t="s">
        <v>673</v>
      </c>
      <c r="C30" s="697" t="s">
        <v>674</v>
      </c>
      <c r="D30" s="697" t="s">
        <v>589</v>
      </c>
      <c r="E30" s="504" t="s">
        <v>675</v>
      </c>
      <c r="F30" s="504">
        <v>0.4</v>
      </c>
      <c r="G30" s="504">
        <v>0.7</v>
      </c>
      <c r="H30" s="504">
        <v>0.27999999999999997</v>
      </c>
      <c r="I30" s="504" t="s">
        <v>676</v>
      </c>
      <c r="J30" s="504">
        <v>0.2</v>
      </c>
      <c r="K30" s="504">
        <v>0.7</v>
      </c>
      <c r="L30" s="506">
        <v>0.13999999999999999</v>
      </c>
    </row>
    <row r="31" spans="1:12" ht="60">
      <c r="A31" s="695"/>
      <c r="B31" s="697"/>
      <c r="C31" s="697"/>
      <c r="D31" s="697"/>
      <c r="E31" s="504" t="s">
        <v>677</v>
      </c>
      <c r="F31" s="504">
        <v>0.5</v>
      </c>
      <c r="G31" s="504">
        <v>0.5</v>
      </c>
      <c r="H31" s="504">
        <v>0.25</v>
      </c>
      <c r="I31" s="504" t="s">
        <v>593</v>
      </c>
      <c r="J31" s="504">
        <v>0.4</v>
      </c>
      <c r="K31" s="504">
        <v>0.5</v>
      </c>
      <c r="L31" s="506">
        <v>0.2</v>
      </c>
    </row>
    <row r="32" spans="1:12" ht="48">
      <c r="A32" s="696"/>
      <c r="B32" s="698"/>
      <c r="C32" s="698"/>
      <c r="D32" s="698"/>
      <c r="E32" s="507" t="s">
        <v>678</v>
      </c>
      <c r="F32" s="507">
        <v>0.4</v>
      </c>
      <c r="G32" s="507">
        <v>0.8</v>
      </c>
      <c r="H32" s="507">
        <v>0.32000000000000006</v>
      </c>
      <c r="I32" s="507" t="s">
        <v>679</v>
      </c>
      <c r="J32" s="507">
        <v>0.4</v>
      </c>
      <c r="K32" s="507">
        <v>0.6</v>
      </c>
      <c r="L32" s="508">
        <v>0.24</v>
      </c>
    </row>
    <row r="33" spans="1:12" ht="48">
      <c r="A33" s="695" t="s">
        <v>680</v>
      </c>
      <c r="B33" s="697" t="s">
        <v>681</v>
      </c>
      <c r="C33" s="697" t="s">
        <v>682</v>
      </c>
      <c r="D33" s="697" t="s">
        <v>683</v>
      </c>
      <c r="E33" s="504" t="s">
        <v>684</v>
      </c>
      <c r="F33" s="504">
        <v>0.5</v>
      </c>
      <c r="G33" s="504">
        <v>0.7</v>
      </c>
      <c r="H33" s="504">
        <v>0.35</v>
      </c>
      <c r="I33" s="504" t="s">
        <v>685</v>
      </c>
      <c r="J33" s="504">
        <v>0.2</v>
      </c>
      <c r="K33" s="504">
        <v>0.7</v>
      </c>
      <c r="L33" s="506">
        <v>0.13999999999999999</v>
      </c>
    </row>
    <row r="34" spans="1:12" ht="36">
      <c r="A34" s="695"/>
      <c r="B34" s="697"/>
      <c r="C34" s="697"/>
      <c r="D34" s="697"/>
      <c r="E34" s="504" t="s">
        <v>686</v>
      </c>
      <c r="F34" s="504">
        <v>0.4</v>
      </c>
      <c r="G34" s="504">
        <v>0.7</v>
      </c>
      <c r="H34" s="504">
        <v>0.27999999999999997</v>
      </c>
      <c r="I34" s="504" t="s">
        <v>687</v>
      </c>
      <c r="J34" s="504">
        <v>0.1</v>
      </c>
      <c r="K34" s="504">
        <v>0.7</v>
      </c>
      <c r="L34" s="506">
        <v>6.9999999999999993E-2</v>
      </c>
    </row>
    <row r="35" spans="1:12" ht="48">
      <c r="A35" s="696"/>
      <c r="B35" s="698"/>
      <c r="C35" s="698"/>
      <c r="D35" s="698"/>
      <c r="E35" s="507" t="s">
        <v>688</v>
      </c>
      <c r="F35" s="507">
        <v>0.4</v>
      </c>
      <c r="G35" s="507">
        <v>0.7</v>
      </c>
      <c r="H35" s="507">
        <v>0.27999999999999997</v>
      </c>
      <c r="I35" s="507" t="s">
        <v>689</v>
      </c>
      <c r="J35" s="507">
        <v>0.2</v>
      </c>
      <c r="K35" s="507">
        <v>0.7</v>
      </c>
      <c r="L35" s="508">
        <v>0.13999999999999999</v>
      </c>
    </row>
    <row r="36" spans="1:12" ht="132" customHeight="1">
      <c r="A36" s="695" t="s">
        <v>690</v>
      </c>
      <c r="B36" s="697" t="s">
        <v>691</v>
      </c>
      <c r="C36" s="697" t="s">
        <v>692</v>
      </c>
      <c r="D36" s="697" t="s">
        <v>589</v>
      </c>
      <c r="E36" s="504" t="s">
        <v>693</v>
      </c>
      <c r="F36" s="504">
        <v>0.4</v>
      </c>
      <c r="G36" s="504">
        <v>0.8</v>
      </c>
      <c r="H36" s="504">
        <v>0.32000000000000006</v>
      </c>
      <c r="I36" s="504" t="s">
        <v>676</v>
      </c>
      <c r="J36" s="504">
        <v>0.2</v>
      </c>
      <c r="K36" s="504">
        <v>0.8</v>
      </c>
      <c r="L36" s="506">
        <v>0.16000000000000003</v>
      </c>
    </row>
    <row r="37" spans="1:12" ht="48">
      <c r="A37" s="695"/>
      <c r="B37" s="697"/>
      <c r="C37" s="697"/>
      <c r="D37" s="697"/>
      <c r="E37" s="504" t="s">
        <v>663</v>
      </c>
      <c r="F37" s="504">
        <v>0.6</v>
      </c>
      <c r="G37" s="504">
        <v>0.6</v>
      </c>
      <c r="H37" s="504">
        <v>0.36</v>
      </c>
      <c r="I37" s="504" t="s">
        <v>687</v>
      </c>
      <c r="J37" s="504">
        <v>0.3</v>
      </c>
      <c r="K37" s="504">
        <v>0.6</v>
      </c>
      <c r="L37" s="506">
        <v>0.18</v>
      </c>
    </row>
    <row r="38" spans="1:12" ht="48">
      <c r="A38" s="696"/>
      <c r="B38" s="698"/>
      <c r="C38" s="698"/>
      <c r="D38" s="698"/>
      <c r="E38" s="507" t="s">
        <v>688</v>
      </c>
      <c r="F38" s="507">
        <v>0.4</v>
      </c>
      <c r="G38" s="507">
        <v>0.7</v>
      </c>
      <c r="H38" s="507">
        <v>0.27999999999999997</v>
      </c>
      <c r="I38" s="507" t="s">
        <v>689</v>
      </c>
      <c r="J38" s="507">
        <v>0.1</v>
      </c>
      <c r="K38" s="507">
        <v>0.7</v>
      </c>
      <c r="L38" s="508">
        <v>6.9999999999999993E-2</v>
      </c>
    </row>
    <row r="39" spans="1:12" ht="96" customHeight="1">
      <c r="A39" s="695" t="s">
        <v>910</v>
      </c>
      <c r="B39" s="697" t="s">
        <v>911</v>
      </c>
      <c r="C39" s="697" t="s">
        <v>696</v>
      </c>
      <c r="D39" s="697" t="s">
        <v>589</v>
      </c>
      <c r="E39" s="504" t="s">
        <v>697</v>
      </c>
      <c r="F39" s="504">
        <v>0.5</v>
      </c>
      <c r="G39" s="504">
        <v>0.6</v>
      </c>
      <c r="H39" s="504">
        <v>0.3</v>
      </c>
      <c r="I39" s="504" t="s">
        <v>698</v>
      </c>
      <c r="J39" s="504">
        <v>0.2</v>
      </c>
      <c r="K39" s="504">
        <v>0.6</v>
      </c>
      <c r="L39" s="506">
        <v>0.12</v>
      </c>
    </row>
    <row r="40" spans="1:12" ht="36">
      <c r="A40" s="695"/>
      <c r="B40" s="697"/>
      <c r="C40" s="697"/>
      <c r="D40" s="697"/>
      <c r="E40" s="504" t="s">
        <v>699</v>
      </c>
      <c r="F40" s="504">
        <v>0.3</v>
      </c>
      <c r="G40" s="504">
        <v>0.3</v>
      </c>
      <c r="H40" s="504">
        <v>0.09</v>
      </c>
      <c r="I40" s="504" t="s">
        <v>700</v>
      </c>
      <c r="J40" s="504">
        <v>0.2</v>
      </c>
      <c r="K40" s="504">
        <v>0.3</v>
      </c>
      <c r="L40" s="506">
        <v>0.06</v>
      </c>
    </row>
    <row r="41" spans="1:12" ht="48">
      <c r="A41" s="696"/>
      <c r="B41" s="698"/>
      <c r="C41" s="698"/>
      <c r="D41" s="698"/>
      <c r="E41" s="507" t="s">
        <v>701</v>
      </c>
      <c r="F41" s="507">
        <v>0.6</v>
      </c>
      <c r="G41" s="507">
        <v>0.7</v>
      </c>
      <c r="H41" s="507">
        <v>0.42</v>
      </c>
      <c r="I41" s="507" t="s">
        <v>702</v>
      </c>
      <c r="J41" s="507">
        <v>0.3</v>
      </c>
      <c r="K41" s="507">
        <v>0.7</v>
      </c>
      <c r="L41" s="508">
        <v>0.21</v>
      </c>
    </row>
    <row r="42" spans="1:12" ht="168" customHeight="1">
      <c r="A42" s="695" t="s">
        <v>912</v>
      </c>
      <c r="B42" s="697" t="s">
        <v>913</v>
      </c>
      <c r="C42" s="697" t="s">
        <v>705</v>
      </c>
      <c r="D42" s="697" t="s">
        <v>589</v>
      </c>
      <c r="E42" s="504" t="s">
        <v>706</v>
      </c>
      <c r="F42" s="504">
        <v>0.7</v>
      </c>
      <c r="G42" s="504">
        <v>0.8</v>
      </c>
      <c r="H42" s="504">
        <v>0.55999999999999994</v>
      </c>
      <c r="I42" s="504" t="s">
        <v>707</v>
      </c>
      <c r="J42" s="504">
        <v>0.4</v>
      </c>
      <c r="K42" s="504">
        <v>0.8</v>
      </c>
      <c r="L42" s="506">
        <v>0.32000000000000006</v>
      </c>
    </row>
    <row r="43" spans="1:12" ht="60">
      <c r="A43" s="695"/>
      <c r="B43" s="697"/>
      <c r="C43" s="697"/>
      <c r="D43" s="697"/>
      <c r="E43" s="504" t="s">
        <v>643</v>
      </c>
      <c r="F43" s="504">
        <v>0.7</v>
      </c>
      <c r="G43" s="504">
        <v>0.5</v>
      </c>
      <c r="H43" s="504">
        <v>0.35</v>
      </c>
      <c r="I43" s="504" t="s">
        <v>593</v>
      </c>
      <c r="J43" s="504">
        <v>0.4</v>
      </c>
      <c r="K43" s="504">
        <v>0.5</v>
      </c>
      <c r="L43" s="506">
        <v>0.2</v>
      </c>
    </row>
    <row r="44" spans="1:12" ht="48">
      <c r="A44" s="695"/>
      <c r="B44" s="697"/>
      <c r="C44" s="697"/>
      <c r="D44" s="697"/>
      <c r="E44" s="504" t="s">
        <v>708</v>
      </c>
      <c r="F44" s="504">
        <v>0.4</v>
      </c>
      <c r="G44" s="504">
        <v>0.8</v>
      </c>
      <c r="H44" s="504">
        <v>0.32000000000000006</v>
      </c>
      <c r="I44" s="504" t="s">
        <v>595</v>
      </c>
      <c r="J44" s="504">
        <v>0.3</v>
      </c>
      <c r="K44" s="504">
        <v>0.8</v>
      </c>
      <c r="L44" s="506">
        <v>0.24</v>
      </c>
    </row>
    <row r="45" spans="1:12" ht="60">
      <c r="A45" s="695"/>
      <c r="B45" s="697" t="s">
        <v>914</v>
      </c>
      <c r="C45" s="697" t="s">
        <v>710</v>
      </c>
      <c r="D45" s="697" t="s">
        <v>598</v>
      </c>
      <c r="E45" s="504" t="s">
        <v>711</v>
      </c>
      <c r="F45" s="504">
        <v>0.7</v>
      </c>
      <c r="G45" s="504">
        <v>0.8</v>
      </c>
      <c r="H45" s="504">
        <v>0.55999999999999994</v>
      </c>
      <c r="I45" s="504" t="s">
        <v>712</v>
      </c>
      <c r="J45" s="504">
        <v>0.3</v>
      </c>
      <c r="K45" s="504">
        <v>0.8</v>
      </c>
      <c r="L45" s="506">
        <v>0.24</v>
      </c>
    </row>
    <row r="46" spans="1:12" ht="24">
      <c r="A46" s="695"/>
      <c r="B46" s="697"/>
      <c r="C46" s="697"/>
      <c r="D46" s="697"/>
      <c r="E46" s="504" t="s">
        <v>670</v>
      </c>
      <c r="F46" s="504">
        <v>0.6</v>
      </c>
      <c r="G46" s="504">
        <v>0.6</v>
      </c>
      <c r="H46" s="504">
        <v>0.36</v>
      </c>
      <c r="I46" s="504" t="s">
        <v>713</v>
      </c>
      <c r="J46" s="504">
        <v>0.1</v>
      </c>
      <c r="K46" s="504">
        <v>0.6</v>
      </c>
      <c r="L46" s="506">
        <v>0.06</v>
      </c>
    </row>
    <row r="47" spans="1:12" ht="48">
      <c r="A47" s="696"/>
      <c r="B47" s="698"/>
      <c r="C47" s="698"/>
      <c r="D47" s="698"/>
      <c r="E47" s="507" t="s">
        <v>714</v>
      </c>
      <c r="F47" s="507">
        <v>0.4</v>
      </c>
      <c r="G47" s="507">
        <v>0.8</v>
      </c>
      <c r="H47" s="507">
        <v>0.32000000000000006</v>
      </c>
      <c r="I47" s="507" t="s">
        <v>715</v>
      </c>
      <c r="J47" s="507">
        <v>0.2</v>
      </c>
      <c r="K47" s="507">
        <v>0.8</v>
      </c>
      <c r="L47" s="508">
        <v>0.16000000000000003</v>
      </c>
    </row>
    <row r="48" spans="1:12" ht="96" customHeight="1">
      <c r="A48" s="695" t="s">
        <v>728</v>
      </c>
      <c r="B48" s="697" t="s">
        <v>729</v>
      </c>
      <c r="C48" s="697" t="s">
        <v>730</v>
      </c>
      <c r="D48" s="697" t="s">
        <v>589</v>
      </c>
      <c r="E48" s="504" t="s">
        <v>731</v>
      </c>
      <c r="F48" s="504">
        <v>0.7</v>
      </c>
      <c r="G48" s="504">
        <v>0.8</v>
      </c>
      <c r="H48" s="504">
        <v>0.55999999999999994</v>
      </c>
      <c r="I48" s="504" t="s">
        <v>732</v>
      </c>
      <c r="J48" s="504">
        <v>0.4</v>
      </c>
      <c r="K48" s="504">
        <v>0.8</v>
      </c>
      <c r="L48" s="506">
        <v>0.32000000000000006</v>
      </c>
    </row>
    <row r="49" spans="1:12" ht="60">
      <c r="A49" s="695"/>
      <c r="B49" s="697"/>
      <c r="C49" s="697"/>
      <c r="D49" s="697"/>
      <c r="E49" s="504" t="s">
        <v>733</v>
      </c>
      <c r="F49" s="504">
        <v>0.7</v>
      </c>
      <c r="G49" s="504">
        <v>0.5</v>
      </c>
      <c r="H49" s="504">
        <v>0.35</v>
      </c>
      <c r="I49" s="504" t="s">
        <v>593</v>
      </c>
      <c r="J49" s="504">
        <v>0.4</v>
      </c>
      <c r="K49" s="504">
        <v>0.5</v>
      </c>
      <c r="L49" s="506">
        <v>0.2</v>
      </c>
    </row>
    <row r="50" spans="1:12" ht="36">
      <c r="A50" s="695"/>
      <c r="B50" s="697"/>
      <c r="C50" s="697"/>
      <c r="D50" s="697"/>
      <c r="E50" s="504" t="s">
        <v>734</v>
      </c>
      <c r="F50" s="504">
        <v>0.4</v>
      </c>
      <c r="G50" s="504">
        <v>0.8</v>
      </c>
      <c r="H50" s="504">
        <v>0.32000000000000006</v>
      </c>
      <c r="I50" s="504" t="s">
        <v>595</v>
      </c>
      <c r="J50" s="504">
        <v>0.3</v>
      </c>
      <c r="K50" s="504">
        <v>0.8</v>
      </c>
      <c r="L50" s="506">
        <v>0.24</v>
      </c>
    </row>
    <row r="51" spans="1:12" ht="72" customHeight="1">
      <c r="A51" s="695"/>
      <c r="B51" s="697" t="s">
        <v>735</v>
      </c>
      <c r="C51" s="697" t="s">
        <v>736</v>
      </c>
      <c r="D51" s="697" t="s">
        <v>598</v>
      </c>
      <c r="E51" s="504" t="s">
        <v>737</v>
      </c>
      <c r="F51" s="504">
        <v>0.7</v>
      </c>
      <c r="G51" s="504">
        <v>0.8</v>
      </c>
      <c r="H51" s="504">
        <v>0.55999999999999994</v>
      </c>
      <c r="I51" s="504" t="s">
        <v>738</v>
      </c>
      <c r="J51" s="504">
        <v>0.3</v>
      </c>
      <c r="K51" s="504">
        <v>0.8</v>
      </c>
      <c r="L51" s="506">
        <v>0.24</v>
      </c>
    </row>
    <row r="52" spans="1:12" ht="24">
      <c r="A52" s="695"/>
      <c r="B52" s="697"/>
      <c r="C52" s="697"/>
      <c r="D52" s="697"/>
      <c r="E52" s="504" t="s">
        <v>670</v>
      </c>
      <c r="F52" s="504">
        <v>0.6</v>
      </c>
      <c r="G52" s="504">
        <v>0.6</v>
      </c>
      <c r="H52" s="504">
        <v>0.36</v>
      </c>
      <c r="I52" s="504" t="s">
        <v>713</v>
      </c>
      <c r="J52" s="504">
        <v>0.1</v>
      </c>
      <c r="K52" s="504">
        <v>0.6</v>
      </c>
      <c r="L52" s="506">
        <v>0.06</v>
      </c>
    </row>
    <row r="53" spans="1:12" ht="36">
      <c r="A53" s="696"/>
      <c r="B53" s="698"/>
      <c r="C53" s="698"/>
      <c r="D53" s="698"/>
      <c r="E53" s="507" t="s">
        <v>739</v>
      </c>
      <c r="F53" s="507">
        <v>0.4</v>
      </c>
      <c r="G53" s="507">
        <v>0.8</v>
      </c>
      <c r="H53" s="507">
        <v>0.32000000000000006</v>
      </c>
      <c r="I53" s="507" t="s">
        <v>740</v>
      </c>
      <c r="J53" s="507">
        <v>0.2</v>
      </c>
      <c r="K53" s="507">
        <v>0.8</v>
      </c>
      <c r="L53" s="508">
        <v>0.16000000000000003</v>
      </c>
    </row>
    <row r="54" spans="1:12" ht="15"/>
  </sheetData>
  <mergeCells count="65">
    <mergeCell ref="A18:A23"/>
    <mergeCell ref="B18:B20"/>
    <mergeCell ref="C18:C20"/>
    <mergeCell ref="D18:D20"/>
    <mergeCell ref="B21:B23"/>
    <mergeCell ref="C21:C23"/>
    <mergeCell ref="D21:D23"/>
    <mergeCell ref="A10:A11"/>
    <mergeCell ref="B10:B11"/>
    <mergeCell ref="C10:C11"/>
    <mergeCell ref="D10:D11"/>
    <mergeCell ref="A12:A17"/>
    <mergeCell ref="B12:B14"/>
    <mergeCell ref="B15:B17"/>
    <mergeCell ref="C12:C14"/>
    <mergeCell ref="D12:D14"/>
    <mergeCell ref="C15:C17"/>
    <mergeCell ref="D15:D17"/>
    <mergeCell ref="J8:L8"/>
    <mergeCell ref="H2:I2"/>
    <mergeCell ref="B3:C3"/>
    <mergeCell ref="A8:A9"/>
    <mergeCell ref="B8:B9"/>
    <mergeCell ref="C8:C9"/>
    <mergeCell ref="D8:D9"/>
    <mergeCell ref="E8:E9"/>
    <mergeCell ref="F8:H8"/>
    <mergeCell ref="I8:I9"/>
    <mergeCell ref="D24:D26"/>
    <mergeCell ref="D27:D29"/>
    <mergeCell ref="A30:A32"/>
    <mergeCell ref="B30:B32"/>
    <mergeCell ref="C30:C32"/>
    <mergeCell ref="D30:D32"/>
    <mergeCell ref="A24:A29"/>
    <mergeCell ref="B24:B26"/>
    <mergeCell ref="B27:B29"/>
    <mergeCell ref="C24:C26"/>
    <mergeCell ref="C27:C29"/>
    <mergeCell ref="A33:A35"/>
    <mergeCell ref="B33:B35"/>
    <mergeCell ref="C33:C35"/>
    <mergeCell ref="D33:D35"/>
    <mergeCell ref="A36:A38"/>
    <mergeCell ref="B36:B38"/>
    <mergeCell ref="C36:C38"/>
    <mergeCell ref="D36:D38"/>
    <mergeCell ref="A39:A41"/>
    <mergeCell ref="B39:B41"/>
    <mergeCell ref="C39:C41"/>
    <mergeCell ref="D39:D41"/>
    <mergeCell ref="A42:A47"/>
    <mergeCell ref="B42:B44"/>
    <mergeCell ref="C42:C44"/>
    <mergeCell ref="D42:D44"/>
    <mergeCell ref="B45:B47"/>
    <mergeCell ref="C45:C47"/>
    <mergeCell ref="D45:D47"/>
    <mergeCell ref="A48:A53"/>
    <mergeCell ref="B48:B50"/>
    <mergeCell ref="C48:C50"/>
    <mergeCell ref="D48:D50"/>
    <mergeCell ref="B51:B53"/>
    <mergeCell ref="C51:C53"/>
    <mergeCell ref="D51:D53"/>
  </mergeCells>
  <conditionalFormatting sqref="H10:H53 L10:L53">
    <cfRule type="cellIs" dxfId="2" priority="3" operator="lessThan">
      <formula>0.25</formula>
    </cfRule>
  </conditionalFormatting>
  <conditionalFormatting sqref="H10:H53 L10:L53">
    <cfRule type="cellIs" dxfId="1" priority="2" operator="between">
      <formula>0.25</formula>
      <formula>0.5</formula>
    </cfRule>
  </conditionalFormatting>
  <conditionalFormatting sqref="H10:H53 L10:L53">
    <cfRule type="cellIs" dxfId="0" priority="1" operator="between">
      <formula>0.5</formula>
      <formul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topLeftCell="A23" workbookViewId="0">
      <selection activeCell="C27" sqref="C27"/>
    </sheetView>
  </sheetViews>
  <sheetFormatPr defaultColWidth="8.7109375" defaultRowHeight="14.45"/>
  <cols>
    <col min="2" max="2" width="20.42578125" customWidth="1"/>
    <col min="3" max="3" width="15" customWidth="1"/>
    <col min="4" max="4" width="14.7109375" customWidth="1"/>
    <col min="5" max="5" width="17.7109375" customWidth="1"/>
    <col min="6" max="7" width="12.7109375" customWidth="1"/>
  </cols>
  <sheetData>
    <row r="1" spans="1:7">
      <c r="A1" s="710" t="s">
        <v>915</v>
      </c>
      <c r="B1" s="710"/>
      <c r="C1" s="710"/>
      <c r="D1" s="710"/>
      <c r="E1" s="710"/>
      <c r="F1" s="710"/>
      <c r="G1" s="710"/>
    </row>
    <row r="2" spans="1:7" ht="15" thickBot="1"/>
    <row r="3" spans="1:7" ht="15" thickBot="1">
      <c r="A3" s="76" t="s">
        <v>916</v>
      </c>
      <c r="B3" s="76" t="s">
        <v>917</v>
      </c>
      <c r="C3" s="76" t="s">
        <v>918</v>
      </c>
      <c r="D3" s="76" t="s">
        <v>919</v>
      </c>
      <c r="E3" s="76" t="s">
        <v>920</v>
      </c>
      <c r="F3" s="76" t="s">
        <v>532</v>
      </c>
      <c r="G3" s="76" t="s">
        <v>921</v>
      </c>
    </row>
    <row r="4" spans="1:7" ht="36.6" thickBot="1">
      <c r="A4" s="77">
        <v>0.9</v>
      </c>
      <c r="B4" s="78" t="s">
        <v>922</v>
      </c>
      <c r="C4" s="78" t="s">
        <v>923</v>
      </c>
      <c r="D4" s="78" t="s">
        <v>924</v>
      </c>
      <c r="E4" s="78" t="s">
        <v>925</v>
      </c>
      <c r="F4" s="78" t="s">
        <v>926</v>
      </c>
      <c r="G4" s="713" t="s">
        <v>927</v>
      </c>
    </row>
    <row r="5" spans="1:7" ht="48.6" thickBot="1">
      <c r="A5" s="69">
        <v>0.8</v>
      </c>
      <c r="B5" s="78" t="s">
        <v>928</v>
      </c>
      <c r="C5" s="78" t="s">
        <v>929</v>
      </c>
      <c r="D5" s="78" t="s">
        <v>930</v>
      </c>
      <c r="E5" s="78" t="s">
        <v>931</v>
      </c>
      <c r="F5" s="78" t="s">
        <v>932</v>
      </c>
      <c r="G5" s="713"/>
    </row>
    <row r="6" spans="1:7" ht="35.85" customHeight="1" thickBot="1">
      <c r="A6" s="77">
        <v>0.7</v>
      </c>
      <c r="B6" s="78" t="s">
        <v>933</v>
      </c>
      <c r="C6" s="78" t="s">
        <v>934</v>
      </c>
      <c r="D6" s="78" t="s">
        <v>935</v>
      </c>
      <c r="E6" s="78" t="s">
        <v>936</v>
      </c>
      <c r="F6" s="78" t="s">
        <v>937</v>
      </c>
      <c r="G6" s="713" t="s">
        <v>938</v>
      </c>
    </row>
    <row r="7" spans="1:7" ht="36.6" thickBot="1">
      <c r="A7" s="69">
        <v>0.6</v>
      </c>
      <c r="B7" s="78" t="s">
        <v>939</v>
      </c>
      <c r="C7" s="78" t="s">
        <v>940</v>
      </c>
      <c r="D7" s="78" t="s">
        <v>941</v>
      </c>
      <c r="E7" s="78" t="s">
        <v>942</v>
      </c>
      <c r="F7" s="78" t="s">
        <v>943</v>
      </c>
      <c r="G7" s="713"/>
    </row>
    <row r="8" spans="1:7" ht="48.6" thickBot="1">
      <c r="A8" s="77">
        <v>0.5</v>
      </c>
      <c r="B8" s="78" t="s">
        <v>944</v>
      </c>
      <c r="C8" s="78" t="s">
        <v>945</v>
      </c>
      <c r="D8" s="78" t="s">
        <v>946</v>
      </c>
      <c r="E8" s="78" t="s">
        <v>947</v>
      </c>
      <c r="F8" s="78" t="s">
        <v>948</v>
      </c>
      <c r="G8" s="713" t="s">
        <v>949</v>
      </c>
    </row>
    <row r="9" spans="1:7" ht="48.6" thickBot="1">
      <c r="A9" s="69">
        <v>0.4</v>
      </c>
      <c r="B9" s="78" t="s">
        <v>950</v>
      </c>
      <c r="C9" s="78" t="s">
        <v>951</v>
      </c>
      <c r="D9" s="78" t="s">
        <v>952</v>
      </c>
      <c r="E9" s="78" t="s">
        <v>953</v>
      </c>
      <c r="F9" s="78" t="s">
        <v>954</v>
      </c>
      <c r="G9" s="713"/>
    </row>
    <row r="10" spans="1:7" ht="60.6" thickBot="1">
      <c r="A10" s="77">
        <v>0.3</v>
      </c>
      <c r="B10" s="78" t="s">
        <v>955</v>
      </c>
      <c r="C10" s="78" t="s">
        <v>956</v>
      </c>
      <c r="D10" s="78" t="s">
        <v>957</v>
      </c>
      <c r="E10" s="78" t="s">
        <v>958</v>
      </c>
      <c r="F10" s="78" t="s">
        <v>959</v>
      </c>
      <c r="G10" s="713" t="s">
        <v>960</v>
      </c>
    </row>
    <row r="11" spans="1:7" ht="60.6" thickBot="1">
      <c r="A11" s="69">
        <v>0.2</v>
      </c>
      <c r="B11" s="78" t="s">
        <v>961</v>
      </c>
      <c r="C11" s="78" t="s">
        <v>962</v>
      </c>
      <c r="D11" s="78" t="s">
        <v>963</v>
      </c>
      <c r="E11" s="78" t="s">
        <v>964</v>
      </c>
      <c r="F11" s="78" t="s">
        <v>965</v>
      </c>
      <c r="G11" s="713"/>
    </row>
    <row r="12" spans="1:7" ht="48.6" thickBot="1">
      <c r="A12" s="77">
        <v>0.1</v>
      </c>
      <c r="B12" s="78" t="s">
        <v>966</v>
      </c>
      <c r="C12" s="78" t="s">
        <v>962</v>
      </c>
      <c r="D12" s="78" t="s">
        <v>967</v>
      </c>
      <c r="E12" s="78" t="s">
        <v>968</v>
      </c>
      <c r="F12" s="78" t="s">
        <v>969</v>
      </c>
      <c r="G12" s="713" t="s">
        <v>970</v>
      </c>
    </row>
    <row r="13" spans="1:7" ht="48.6" thickBot="1">
      <c r="A13" s="79">
        <v>0</v>
      </c>
      <c r="B13" s="78" t="s">
        <v>971</v>
      </c>
      <c r="C13" s="78" t="s">
        <v>972</v>
      </c>
      <c r="D13" s="78" t="s">
        <v>973</v>
      </c>
      <c r="E13" s="78" t="s">
        <v>974</v>
      </c>
      <c r="F13" s="78" t="s">
        <v>975</v>
      </c>
      <c r="G13" s="713"/>
    </row>
    <row r="15" spans="1:7">
      <c r="A15" s="710" t="s">
        <v>976</v>
      </c>
      <c r="B15" s="710"/>
      <c r="C15" s="710"/>
      <c r="D15" s="710"/>
      <c r="E15" s="710"/>
      <c r="F15" s="710"/>
      <c r="G15" s="710"/>
    </row>
    <row r="16" spans="1:7" ht="15" thickBot="1">
      <c r="A16" s="80"/>
      <c r="B16" s="80"/>
      <c r="C16" s="80"/>
      <c r="D16" s="80"/>
      <c r="E16" s="80"/>
      <c r="F16" s="80"/>
      <c r="G16" s="80"/>
    </row>
    <row r="17" spans="1:7" ht="15.6" thickTop="1" thickBot="1">
      <c r="A17" s="81"/>
      <c r="B17" s="711" t="s">
        <v>977</v>
      </c>
      <c r="C17" s="711"/>
      <c r="D17" s="711" t="s">
        <v>978</v>
      </c>
      <c r="E17" s="711"/>
      <c r="F17" s="711" t="s">
        <v>979</v>
      </c>
      <c r="G17" s="712"/>
    </row>
    <row r="18" spans="1:7" ht="15.6" thickTop="1" thickBot="1">
      <c r="A18" s="82" t="s">
        <v>916</v>
      </c>
      <c r="B18" s="83" t="s">
        <v>980</v>
      </c>
      <c r="C18" s="83" t="s">
        <v>981</v>
      </c>
      <c r="D18" s="83" t="s">
        <v>982</v>
      </c>
      <c r="E18" s="83" t="s">
        <v>981</v>
      </c>
      <c r="F18" s="83" t="s">
        <v>983</v>
      </c>
      <c r="G18" s="84" t="s">
        <v>984</v>
      </c>
    </row>
    <row r="19" spans="1:7" ht="25.5" thickTop="1" thickBot="1">
      <c r="A19" s="85">
        <v>0.9</v>
      </c>
      <c r="B19" s="86" t="s">
        <v>985</v>
      </c>
      <c r="C19" s="87" t="s">
        <v>986</v>
      </c>
      <c r="D19" s="87" t="s">
        <v>985</v>
      </c>
      <c r="E19" s="87" t="s">
        <v>987</v>
      </c>
      <c r="F19" s="87" t="s">
        <v>988</v>
      </c>
      <c r="G19" s="88" t="s">
        <v>989</v>
      </c>
    </row>
    <row r="20" spans="1:7" ht="36.950000000000003" thickBot="1">
      <c r="A20" s="89">
        <v>0.8</v>
      </c>
      <c r="B20" s="90" t="s">
        <v>990</v>
      </c>
      <c r="C20" s="91" t="s">
        <v>991</v>
      </c>
      <c r="D20" s="91" t="s">
        <v>990</v>
      </c>
      <c r="E20" s="91" t="s">
        <v>992</v>
      </c>
      <c r="F20" s="91" t="s">
        <v>993</v>
      </c>
      <c r="G20" s="92" t="s">
        <v>994</v>
      </c>
    </row>
    <row r="21" spans="1:7" ht="24.95" thickBot="1">
      <c r="A21" s="93">
        <v>0.7</v>
      </c>
      <c r="B21" s="94" t="s">
        <v>995</v>
      </c>
      <c r="C21" s="95" t="s">
        <v>996</v>
      </c>
      <c r="D21" s="95" t="s">
        <v>995</v>
      </c>
      <c r="E21" s="95" t="s">
        <v>997</v>
      </c>
      <c r="F21" s="95" t="s">
        <v>998</v>
      </c>
      <c r="G21" s="96" t="s">
        <v>999</v>
      </c>
    </row>
    <row r="22" spans="1:7" ht="25.5" thickTop="1" thickBot="1">
      <c r="A22" s="85">
        <v>0.6</v>
      </c>
      <c r="B22" s="86" t="s">
        <v>1000</v>
      </c>
      <c r="C22" s="87" t="s">
        <v>1001</v>
      </c>
      <c r="D22" s="87" t="s">
        <v>1000</v>
      </c>
      <c r="E22" s="87" t="s">
        <v>1002</v>
      </c>
      <c r="F22" s="87" t="s">
        <v>1003</v>
      </c>
      <c r="G22" s="88" t="s">
        <v>1004</v>
      </c>
    </row>
    <row r="23" spans="1:7" ht="24.95" thickBot="1">
      <c r="A23" s="89">
        <v>0.5</v>
      </c>
      <c r="B23" s="90" t="s">
        <v>1005</v>
      </c>
      <c r="C23" s="91" t="s">
        <v>1006</v>
      </c>
      <c r="D23" s="91" t="s">
        <v>1007</v>
      </c>
      <c r="E23" s="91" t="s">
        <v>1008</v>
      </c>
      <c r="F23" s="91" t="s">
        <v>1009</v>
      </c>
      <c r="G23" s="92" t="s">
        <v>1010</v>
      </c>
    </row>
    <row r="24" spans="1:7" ht="24.95" thickBot="1">
      <c r="A24" s="93">
        <v>0.4</v>
      </c>
      <c r="B24" s="94" t="s">
        <v>1011</v>
      </c>
      <c r="C24" s="95" t="s">
        <v>1012</v>
      </c>
      <c r="D24" s="95" t="s">
        <v>1013</v>
      </c>
      <c r="E24" s="95" t="s">
        <v>1014</v>
      </c>
      <c r="F24" s="95" t="s">
        <v>1009</v>
      </c>
      <c r="G24" s="96" t="s">
        <v>1015</v>
      </c>
    </row>
    <row r="25" spans="1:7" ht="25.5" thickTop="1" thickBot="1">
      <c r="A25" s="97">
        <v>0.3</v>
      </c>
      <c r="B25" s="98" t="s">
        <v>1016</v>
      </c>
      <c r="C25" s="99" t="s">
        <v>1017</v>
      </c>
      <c r="D25" s="99" t="s">
        <v>1018</v>
      </c>
      <c r="E25" s="99" t="s">
        <v>1019</v>
      </c>
      <c r="F25" s="99" t="s">
        <v>1020</v>
      </c>
      <c r="G25" s="100" t="s">
        <v>1021</v>
      </c>
    </row>
    <row r="26" spans="1:7" ht="24.95" thickBot="1">
      <c r="A26" s="89">
        <v>0.2</v>
      </c>
      <c r="B26" s="90" t="s">
        <v>1022</v>
      </c>
      <c r="C26" s="91" t="s">
        <v>1023</v>
      </c>
      <c r="D26" s="91" t="s">
        <v>1024</v>
      </c>
      <c r="E26" s="91" t="s">
        <v>1025</v>
      </c>
      <c r="F26" s="91" t="s">
        <v>1026</v>
      </c>
      <c r="G26" s="92" t="s">
        <v>1027</v>
      </c>
    </row>
    <row r="27" spans="1:7" ht="24.95" thickBot="1">
      <c r="A27" s="89">
        <v>0.1</v>
      </c>
      <c r="B27" s="90" t="s">
        <v>1028</v>
      </c>
      <c r="C27" s="91" t="s">
        <v>1029</v>
      </c>
      <c r="D27" s="91" t="s">
        <v>1030</v>
      </c>
      <c r="E27" s="91" t="s">
        <v>1031</v>
      </c>
      <c r="F27" s="91" t="s">
        <v>1026</v>
      </c>
      <c r="G27" s="92" t="s">
        <v>1032</v>
      </c>
    </row>
    <row r="28" spans="1:7" ht="24.95" thickBot="1">
      <c r="A28" s="101">
        <v>0</v>
      </c>
      <c r="B28" s="94" t="s">
        <v>1033</v>
      </c>
      <c r="C28" s="95" t="s">
        <v>1034</v>
      </c>
      <c r="D28" s="95" t="s">
        <v>1034</v>
      </c>
      <c r="E28" s="95" t="s">
        <v>1034</v>
      </c>
      <c r="F28" s="95" t="s">
        <v>1026</v>
      </c>
      <c r="G28" s="96" t="s">
        <v>1035</v>
      </c>
    </row>
    <row r="29" spans="1:7" ht="15" thickTop="1"/>
  </sheetData>
  <mergeCells count="10">
    <mergeCell ref="A15:G15"/>
    <mergeCell ref="B17:C17"/>
    <mergeCell ref="D17:E17"/>
    <mergeCell ref="F17:G17"/>
    <mergeCell ref="A1:G1"/>
    <mergeCell ref="G4:G5"/>
    <mergeCell ref="G6:G7"/>
    <mergeCell ref="G8:G9"/>
    <mergeCell ref="G10:G11"/>
    <mergeCell ref="G12:G13"/>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57"/>
  <sheetViews>
    <sheetView zoomScale="75" zoomScaleNormal="75" workbookViewId="0">
      <selection activeCell="C1" sqref="C1"/>
    </sheetView>
  </sheetViews>
  <sheetFormatPr defaultColWidth="8.7109375" defaultRowHeight="14.45"/>
  <cols>
    <col min="1" max="2" width="15.140625" customWidth="1"/>
    <col min="3" max="3" width="12.7109375" style="80" customWidth="1"/>
    <col min="4" max="4" width="33.140625" customWidth="1"/>
    <col min="5" max="18" width="3.42578125" customWidth="1"/>
    <col min="19" max="19" width="3.7109375" customWidth="1"/>
    <col min="20" max="20" width="36.42578125" customWidth="1"/>
  </cols>
  <sheetData>
    <row r="1" spans="1:20" ht="15" customHeight="1" thickTop="1" thickBot="1">
      <c r="A1" s="102" t="s">
        <v>1036</v>
      </c>
      <c r="B1" s="103"/>
      <c r="C1" s="104"/>
      <c r="D1" s="103"/>
      <c r="E1" s="105"/>
      <c r="F1" s="715" t="s">
        <v>1037</v>
      </c>
      <c r="G1" s="716"/>
      <c r="H1" s="716"/>
      <c r="I1" s="717"/>
      <c r="J1" s="545" t="s">
        <v>1038</v>
      </c>
      <c r="K1" s="721"/>
      <c r="L1" s="721"/>
      <c r="M1" s="721"/>
      <c r="N1" s="721"/>
      <c r="O1" s="721"/>
      <c r="P1" s="721"/>
      <c r="Q1" s="721"/>
      <c r="R1" s="721"/>
      <c r="S1" s="546"/>
      <c r="T1" s="106"/>
    </row>
    <row r="2" spans="1:20" ht="15" thickBot="1">
      <c r="A2" s="107"/>
      <c r="B2" s="108"/>
      <c r="C2" s="325"/>
      <c r="D2" s="8"/>
      <c r="E2" s="109"/>
      <c r="F2" s="718"/>
      <c r="G2" s="719"/>
      <c r="H2" s="719"/>
      <c r="I2" s="720"/>
      <c r="J2" s="722" t="s">
        <v>1039</v>
      </c>
      <c r="K2" s="723"/>
      <c r="L2" s="723"/>
      <c r="M2" s="723"/>
      <c r="N2" s="724"/>
      <c r="O2" s="725" t="s">
        <v>1040</v>
      </c>
      <c r="P2" s="725"/>
      <c r="Q2" s="725"/>
      <c r="R2" s="725"/>
      <c r="S2" s="726"/>
      <c r="T2" s="110"/>
    </row>
    <row r="3" spans="1:20" s="2" customFormat="1" ht="14.1" thickTop="1" thickBot="1">
      <c r="A3" s="111"/>
      <c r="B3" s="1"/>
      <c r="C3" s="316"/>
      <c r="D3" s="112" t="s">
        <v>1041</v>
      </c>
      <c r="E3" s="109"/>
      <c r="F3" s="113"/>
      <c r="G3" s="113"/>
      <c r="H3" s="113"/>
      <c r="I3" s="114"/>
      <c r="J3" s="115">
        <v>1</v>
      </c>
      <c r="K3" s="116">
        <v>2</v>
      </c>
      <c r="L3" s="117">
        <v>3</v>
      </c>
      <c r="M3" s="116">
        <v>4</v>
      </c>
      <c r="N3" s="118">
        <v>5</v>
      </c>
      <c r="O3" s="119">
        <v>6</v>
      </c>
      <c r="P3" s="116">
        <v>7</v>
      </c>
      <c r="Q3" s="116">
        <v>8</v>
      </c>
      <c r="R3" s="116">
        <v>9</v>
      </c>
      <c r="S3" s="118">
        <v>10</v>
      </c>
      <c r="T3" s="120"/>
    </row>
    <row r="4" spans="1:20" ht="111" thickTop="1" thickBot="1">
      <c r="A4" s="121" t="s">
        <v>1042</v>
      </c>
      <c r="B4" s="122" t="s">
        <v>1043</v>
      </c>
      <c r="C4" s="123" t="s">
        <v>1044</v>
      </c>
      <c r="D4" s="121" t="s">
        <v>1045</v>
      </c>
      <c r="E4" s="124" t="s">
        <v>1046</v>
      </c>
      <c r="F4" s="125" t="s">
        <v>1047</v>
      </c>
      <c r="G4" s="126" t="s">
        <v>571</v>
      </c>
      <c r="H4" s="126" t="s">
        <v>1048</v>
      </c>
      <c r="I4" s="127" t="s">
        <v>1049</v>
      </c>
      <c r="J4" s="125" t="s">
        <v>1050</v>
      </c>
      <c r="K4" s="126" t="s">
        <v>1051</v>
      </c>
      <c r="L4" s="126" t="s">
        <v>1052</v>
      </c>
      <c r="M4" s="126" t="s">
        <v>1053</v>
      </c>
      <c r="N4" s="127" t="s">
        <v>1054</v>
      </c>
      <c r="O4" s="128" t="s">
        <v>1055</v>
      </c>
      <c r="P4" s="126" t="s">
        <v>1056</v>
      </c>
      <c r="Q4" s="126" t="s">
        <v>1057</v>
      </c>
      <c r="R4" s="126" t="s">
        <v>1058</v>
      </c>
      <c r="S4" s="127" t="s">
        <v>1059</v>
      </c>
      <c r="T4" s="129" t="s">
        <v>1060</v>
      </c>
    </row>
    <row r="5" spans="1:20" ht="15.6" thickTop="1" thickBot="1">
      <c r="A5" s="130" t="s">
        <v>1061</v>
      </c>
      <c r="B5" s="131"/>
      <c r="C5" s="132"/>
      <c r="D5" s="133"/>
      <c r="E5" s="134"/>
      <c r="F5" s="134"/>
      <c r="G5" s="134"/>
      <c r="H5" s="134"/>
      <c r="I5" s="134"/>
      <c r="J5" s="134"/>
      <c r="K5" s="134"/>
      <c r="L5" s="135"/>
      <c r="M5" s="134"/>
      <c r="N5" s="134"/>
      <c r="O5" s="134"/>
      <c r="P5" s="134"/>
      <c r="Q5" s="134"/>
      <c r="R5" s="134"/>
      <c r="S5" s="134"/>
      <c r="T5" s="136"/>
    </row>
    <row r="6" spans="1:20" ht="15" thickTop="1">
      <c r="A6" s="137" t="s">
        <v>1062</v>
      </c>
      <c r="B6" s="10"/>
      <c r="C6" s="138"/>
      <c r="D6" s="138"/>
      <c r="E6" s="139"/>
      <c r="F6" s="140"/>
      <c r="G6" s="141"/>
      <c r="H6" s="141"/>
      <c r="I6" s="142"/>
      <c r="J6" s="143"/>
      <c r="K6" s="141"/>
      <c r="L6" s="141"/>
      <c r="M6" s="141"/>
      <c r="N6" s="142"/>
      <c r="O6" s="140"/>
      <c r="P6" s="141"/>
      <c r="Q6" s="141"/>
      <c r="R6" s="141"/>
      <c r="S6" s="142"/>
      <c r="T6" s="317"/>
    </row>
    <row r="7" spans="1:20">
      <c r="A7" s="144" t="s">
        <v>1063</v>
      </c>
      <c r="B7" s="10"/>
      <c r="C7" s="138" t="s">
        <v>1064</v>
      </c>
      <c r="D7" s="138" t="s">
        <v>1065</v>
      </c>
      <c r="E7" s="145"/>
      <c r="F7" s="146"/>
      <c r="G7" s="324" t="s">
        <v>1066</v>
      </c>
      <c r="H7" s="324"/>
      <c r="I7" s="147"/>
      <c r="J7" s="148"/>
      <c r="K7" s="149"/>
      <c r="L7" s="149"/>
      <c r="M7" s="149"/>
      <c r="N7" s="150"/>
      <c r="O7" s="151"/>
      <c r="P7" s="149"/>
      <c r="Q7" s="149"/>
      <c r="R7" s="149"/>
      <c r="S7" s="150"/>
      <c r="T7" s="152" t="s">
        <v>1067</v>
      </c>
    </row>
    <row r="8" spans="1:20">
      <c r="A8" s="153" t="s">
        <v>1068</v>
      </c>
      <c r="B8" s="1"/>
      <c r="C8" s="138" t="s">
        <v>1064</v>
      </c>
      <c r="D8" s="154" t="s">
        <v>1069</v>
      </c>
      <c r="E8" s="145"/>
      <c r="F8" s="146" t="s">
        <v>1066</v>
      </c>
      <c r="G8" s="324"/>
      <c r="H8" s="324"/>
      <c r="I8" s="147"/>
      <c r="J8" s="148"/>
      <c r="K8" s="149"/>
      <c r="L8" s="149"/>
      <c r="M8" s="149"/>
      <c r="N8" s="150"/>
      <c r="O8" s="151"/>
      <c r="P8" s="149"/>
      <c r="Q8" s="149"/>
      <c r="R8" s="149"/>
      <c r="S8" s="150"/>
      <c r="T8" s="152" t="s">
        <v>1067</v>
      </c>
    </row>
    <row r="9" spans="1:20">
      <c r="A9" s="144" t="s">
        <v>1070</v>
      </c>
      <c r="B9" s="10"/>
      <c r="C9" s="138" t="s">
        <v>1064</v>
      </c>
      <c r="D9" s="138" t="s">
        <v>1071</v>
      </c>
      <c r="E9" s="145"/>
      <c r="F9" s="146"/>
      <c r="G9" s="324"/>
      <c r="H9" s="324"/>
      <c r="I9" s="147" t="s">
        <v>1066</v>
      </c>
      <c r="J9" s="148"/>
      <c r="K9" s="149"/>
      <c r="L9" s="149"/>
      <c r="M9" s="149"/>
      <c r="N9" s="150"/>
      <c r="O9" s="151"/>
      <c r="P9" s="149"/>
      <c r="Q9" s="149"/>
      <c r="R9" s="149"/>
      <c r="S9" s="150"/>
      <c r="T9" s="152" t="s">
        <v>1067</v>
      </c>
    </row>
    <row r="10" spans="1:20">
      <c r="A10" s="144" t="s">
        <v>1072</v>
      </c>
      <c r="B10" s="10"/>
      <c r="C10" s="138" t="s">
        <v>1064</v>
      </c>
      <c r="D10" s="138" t="s">
        <v>1073</v>
      </c>
      <c r="E10" s="145"/>
      <c r="F10" s="146"/>
      <c r="G10" s="324"/>
      <c r="H10" s="324" t="s">
        <v>1066</v>
      </c>
      <c r="I10" s="147"/>
      <c r="J10" s="148"/>
      <c r="K10" s="149"/>
      <c r="L10" s="149"/>
      <c r="M10" s="149"/>
      <c r="N10" s="150"/>
      <c r="O10" s="151"/>
      <c r="P10" s="149"/>
      <c r="Q10" s="149"/>
      <c r="R10" s="149"/>
      <c r="S10" s="150"/>
      <c r="T10" s="152" t="s">
        <v>1067</v>
      </c>
    </row>
    <row r="11" spans="1:20">
      <c r="A11" s="137" t="s">
        <v>1074</v>
      </c>
      <c r="B11" s="10"/>
      <c r="C11" s="138"/>
      <c r="D11" s="138"/>
      <c r="E11" s="154"/>
      <c r="F11" s="146"/>
      <c r="G11" s="324"/>
      <c r="H11" s="324"/>
      <c r="I11" s="147"/>
      <c r="J11" s="155"/>
      <c r="K11" s="324"/>
      <c r="L11" s="324"/>
      <c r="M11" s="324"/>
      <c r="N11" s="147"/>
      <c r="O11" s="146"/>
      <c r="P11" s="324"/>
      <c r="Q11" s="324"/>
      <c r="R11" s="324"/>
      <c r="S11" s="147"/>
      <c r="T11" s="317"/>
    </row>
    <row r="12" spans="1:20">
      <c r="A12" s="144" t="s">
        <v>1050</v>
      </c>
      <c r="B12" s="10"/>
      <c r="C12" s="138"/>
      <c r="D12" s="138" t="s">
        <v>1075</v>
      </c>
      <c r="E12" s="145"/>
      <c r="F12" s="151"/>
      <c r="G12" s="149"/>
      <c r="H12" s="149"/>
      <c r="I12" s="150"/>
      <c r="J12" s="155" t="s">
        <v>1066</v>
      </c>
      <c r="K12" s="324"/>
      <c r="L12" s="324"/>
      <c r="M12" s="324"/>
      <c r="N12" s="147"/>
      <c r="O12" s="146"/>
      <c r="P12" s="324"/>
      <c r="Q12" s="324"/>
      <c r="R12" s="324"/>
      <c r="S12" s="147"/>
      <c r="T12" s="152"/>
    </row>
    <row r="13" spans="1:20">
      <c r="A13" s="144" t="s">
        <v>1076</v>
      </c>
      <c r="B13" s="10"/>
      <c r="C13" s="138" t="s">
        <v>1077</v>
      </c>
      <c r="D13" s="138" t="s">
        <v>1078</v>
      </c>
      <c r="E13" s="145"/>
      <c r="F13" s="151"/>
      <c r="G13" s="149"/>
      <c r="H13" s="149"/>
      <c r="I13" s="150"/>
      <c r="J13" s="155"/>
      <c r="K13" s="324" t="s">
        <v>1066</v>
      </c>
      <c r="L13" s="324"/>
      <c r="M13" s="324"/>
      <c r="N13" s="147"/>
      <c r="O13" s="146"/>
      <c r="P13" s="324"/>
      <c r="Q13" s="324"/>
      <c r="R13" s="324"/>
      <c r="S13" s="147"/>
      <c r="T13" s="152" t="s">
        <v>1079</v>
      </c>
    </row>
    <row r="14" spans="1:20">
      <c r="A14" s="144" t="s">
        <v>1052</v>
      </c>
      <c r="B14" s="10"/>
      <c r="C14" s="138" t="s">
        <v>1080</v>
      </c>
      <c r="D14" s="138" t="s">
        <v>1081</v>
      </c>
      <c r="E14" s="145"/>
      <c r="F14" s="151"/>
      <c r="G14" s="149"/>
      <c r="H14" s="149"/>
      <c r="I14" s="150"/>
      <c r="J14" s="155"/>
      <c r="K14" s="324"/>
      <c r="L14" s="324" t="s">
        <v>1066</v>
      </c>
      <c r="M14" s="324"/>
      <c r="N14" s="147"/>
      <c r="O14" s="146"/>
      <c r="P14" s="324"/>
      <c r="Q14" s="324"/>
      <c r="R14" s="324"/>
      <c r="S14" s="147"/>
      <c r="T14" s="152"/>
    </row>
    <row r="15" spans="1:20">
      <c r="A15" s="144" t="s">
        <v>1082</v>
      </c>
      <c r="B15" s="10"/>
      <c r="C15" s="138" t="s">
        <v>1083</v>
      </c>
      <c r="D15" s="138" t="s">
        <v>1081</v>
      </c>
      <c r="E15" s="145"/>
      <c r="F15" s="151"/>
      <c r="G15" s="149"/>
      <c r="H15" s="149"/>
      <c r="I15" s="150"/>
      <c r="J15" s="155"/>
      <c r="K15" s="324"/>
      <c r="L15" s="324"/>
      <c r="M15" s="324"/>
      <c r="N15" s="147"/>
      <c r="O15" s="146"/>
      <c r="P15" s="324" t="s">
        <v>1066</v>
      </c>
      <c r="Q15" s="324"/>
      <c r="R15" s="324"/>
      <c r="S15" s="147"/>
      <c r="T15" s="152"/>
    </row>
    <row r="16" spans="1:20">
      <c r="A16" s="144" t="s">
        <v>1084</v>
      </c>
      <c r="B16" s="10"/>
      <c r="C16" s="138" t="s">
        <v>1083</v>
      </c>
      <c r="D16" s="138" t="s">
        <v>1085</v>
      </c>
      <c r="E16" s="145"/>
      <c r="F16" s="151"/>
      <c r="G16" s="149"/>
      <c r="H16" s="149"/>
      <c r="I16" s="150"/>
      <c r="J16" s="155"/>
      <c r="K16" s="324"/>
      <c r="L16" s="324"/>
      <c r="M16" s="324"/>
      <c r="N16" s="147"/>
      <c r="O16" s="146"/>
      <c r="P16" s="324"/>
      <c r="Q16" s="324" t="s">
        <v>1066</v>
      </c>
      <c r="R16" s="324"/>
      <c r="S16" s="147"/>
      <c r="T16" s="152" t="s">
        <v>1086</v>
      </c>
    </row>
    <row r="17" spans="1:20">
      <c r="A17" s="144" t="s">
        <v>1087</v>
      </c>
      <c r="B17" s="10"/>
      <c r="C17" s="138" t="s">
        <v>1088</v>
      </c>
      <c r="D17" s="138" t="s">
        <v>1087</v>
      </c>
      <c r="E17" s="145"/>
      <c r="F17" s="151"/>
      <c r="G17" s="149"/>
      <c r="H17" s="149"/>
      <c r="I17" s="150"/>
      <c r="J17" s="155"/>
      <c r="K17" s="324"/>
      <c r="L17" s="324"/>
      <c r="M17" s="324"/>
      <c r="N17" s="147"/>
      <c r="O17" s="146"/>
      <c r="P17" s="324" t="s">
        <v>1066</v>
      </c>
      <c r="Q17" s="324"/>
      <c r="R17" s="324"/>
      <c r="S17" s="147"/>
      <c r="T17" s="152" t="s">
        <v>1089</v>
      </c>
    </row>
    <row r="18" spans="1:20">
      <c r="A18" s="144" t="s">
        <v>1090</v>
      </c>
      <c r="B18" s="10"/>
      <c r="C18" s="138" t="s">
        <v>1077</v>
      </c>
      <c r="D18" s="138" t="s">
        <v>1091</v>
      </c>
      <c r="E18" s="145"/>
      <c r="F18" s="151"/>
      <c r="G18" s="149"/>
      <c r="H18" s="149"/>
      <c r="I18" s="150"/>
      <c r="J18" s="155"/>
      <c r="K18" s="324"/>
      <c r="L18" s="324"/>
      <c r="M18" s="324"/>
      <c r="N18" s="147"/>
      <c r="O18" s="146"/>
      <c r="P18" s="714" t="s">
        <v>1092</v>
      </c>
      <c r="Q18" s="714"/>
      <c r="R18" s="324"/>
      <c r="S18" s="147"/>
      <c r="T18" s="152" t="s">
        <v>1093</v>
      </c>
    </row>
    <row r="19" spans="1:20">
      <c r="A19" s="144" t="s">
        <v>1094</v>
      </c>
      <c r="B19" s="10"/>
      <c r="C19" s="138" t="s">
        <v>1095</v>
      </c>
      <c r="D19" s="138" t="s">
        <v>1094</v>
      </c>
      <c r="E19" s="154" t="s">
        <v>1066</v>
      </c>
      <c r="F19" s="151"/>
      <c r="G19" s="149"/>
      <c r="H19" s="149"/>
      <c r="I19" s="150"/>
      <c r="J19" s="155"/>
      <c r="K19" s="324"/>
      <c r="L19" s="324"/>
      <c r="M19" s="324" t="s">
        <v>1066</v>
      </c>
      <c r="N19" s="147"/>
      <c r="O19" s="146"/>
      <c r="P19" s="324"/>
      <c r="Q19" s="324"/>
      <c r="R19" s="324" t="s">
        <v>1066</v>
      </c>
      <c r="S19" s="147"/>
      <c r="T19" s="152"/>
    </row>
    <row r="20" spans="1:20" ht="15" thickBot="1">
      <c r="A20" s="156" t="s">
        <v>1096</v>
      </c>
      <c r="B20" s="157"/>
      <c r="C20" s="158" t="s">
        <v>1077</v>
      </c>
      <c r="D20" s="158" t="s">
        <v>1097</v>
      </c>
      <c r="E20" s="159"/>
      <c r="F20" s="160"/>
      <c r="G20" s="161"/>
      <c r="H20" s="161"/>
      <c r="I20" s="162"/>
      <c r="J20" s="163"/>
      <c r="K20" s="327"/>
      <c r="L20" s="327"/>
      <c r="M20" s="327"/>
      <c r="N20" s="164" t="s">
        <v>1066</v>
      </c>
      <c r="O20" s="165"/>
      <c r="P20" s="327"/>
      <c r="Q20" s="327"/>
      <c r="R20" s="327" t="s">
        <v>1066</v>
      </c>
      <c r="S20" s="164"/>
      <c r="T20" s="166" t="s">
        <v>1098</v>
      </c>
    </row>
    <row r="21" spans="1:20" ht="15.6" thickTop="1" thickBot="1">
      <c r="A21" s="130" t="s">
        <v>1099</v>
      </c>
      <c r="B21" s="131"/>
      <c r="C21" s="132"/>
      <c r="D21" s="133"/>
      <c r="E21" s="134"/>
      <c r="F21" s="134"/>
      <c r="G21" s="134"/>
      <c r="H21" s="134"/>
      <c r="I21" s="134"/>
      <c r="J21" s="134"/>
      <c r="K21" s="134"/>
      <c r="L21" s="135"/>
      <c r="M21" s="134"/>
      <c r="N21" s="134"/>
      <c r="O21" s="134"/>
      <c r="P21" s="134"/>
      <c r="Q21" s="134"/>
      <c r="R21" s="134"/>
      <c r="S21" s="134"/>
      <c r="T21" s="136"/>
    </row>
    <row r="22" spans="1:20" ht="15" thickTop="1">
      <c r="A22" s="167" t="s">
        <v>1100</v>
      </c>
      <c r="B22" s="168"/>
      <c r="C22" s="169"/>
      <c r="D22" s="168"/>
      <c r="E22" s="170"/>
      <c r="F22" s="171"/>
      <c r="G22" s="172"/>
      <c r="H22" s="172"/>
      <c r="I22" s="173"/>
      <c r="J22" s="174"/>
      <c r="K22" s="172"/>
      <c r="L22" s="172"/>
      <c r="M22" s="172"/>
      <c r="N22" s="173"/>
      <c r="O22" s="171"/>
      <c r="P22" s="172"/>
      <c r="Q22" s="172"/>
      <c r="R22" s="172"/>
      <c r="S22" s="173"/>
      <c r="T22" s="175"/>
    </row>
    <row r="23" spans="1:20">
      <c r="A23" s="153" t="s">
        <v>1101</v>
      </c>
      <c r="B23" s="1"/>
      <c r="C23" s="154" t="s">
        <v>1088</v>
      </c>
      <c r="D23" s="316" t="s">
        <v>1102</v>
      </c>
      <c r="E23" s="154" t="s">
        <v>1066</v>
      </c>
      <c r="F23" s="176"/>
      <c r="G23" s="177"/>
      <c r="H23" s="177"/>
      <c r="I23" s="178"/>
      <c r="J23" s="179"/>
      <c r="K23" s="180"/>
      <c r="L23" s="180"/>
      <c r="M23" s="324" t="s">
        <v>1066</v>
      </c>
      <c r="N23" s="181"/>
      <c r="O23" s="182"/>
      <c r="P23" s="714" t="s">
        <v>1092</v>
      </c>
      <c r="Q23" s="714"/>
      <c r="R23" s="180"/>
      <c r="S23" s="181"/>
      <c r="T23" s="110" t="s">
        <v>1103</v>
      </c>
    </row>
    <row r="24" spans="1:20">
      <c r="A24" s="153" t="s">
        <v>1104</v>
      </c>
      <c r="B24" s="1"/>
      <c r="C24" s="154" t="s">
        <v>1088</v>
      </c>
      <c r="D24" s="316" t="s">
        <v>1102</v>
      </c>
      <c r="E24" s="154" t="s">
        <v>1066</v>
      </c>
      <c r="F24" s="151"/>
      <c r="G24" s="149"/>
      <c r="H24" s="149"/>
      <c r="I24" s="150"/>
      <c r="J24" s="155"/>
      <c r="K24" s="324"/>
      <c r="L24" s="324"/>
      <c r="M24" s="324" t="s">
        <v>1066</v>
      </c>
      <c r="N24" s="147"/>
      <c r="O24" s="146"/>
      <c r="P24" s="714" t="s">
        <v>1092</v>
      </c>
      <c r="Q24" s="714"/>
      <c r="R24" s="324"/>
      <c r="S24" s="147"/>
      <c r="T24" s="110" t="s">
        <v>1105</v>
      </c>
    </row>
    <row r="25" spans="1:20" ht="29.85" customHeight="1" thickBot="1">
      <c r="A25" s="183" t="s">
        <v>1106</v>
      </c>
      <c r="B25" s="184"/>
      <c r="C25" s="185" t="s">
        <v>1088</v>
      </c>
      <c r="D25" s="186" t="s">
        <v>1102</v>
      </c>
      <c r="E25" s="185" t="s">
        <v>1066</v>
      </c>
      <c r="F25" s="187"/>
      <c r="G25" s="188"/>
      <c r="H25" s="188"/>
      <c r="I25" s="189"/>
      <c r="J25" s="190"/>
      <c r="K25" s="191"/>
      <c r="L25" s="191"/>
      <c r="M25" s="191"/>
      <c r="N25" s="192" t="s">
        <v>1066</v>
      </c>
      <c r="O25" s="193"/>
      <c r="P25" s="194"/>
      <c r="Q25" s="194"/>
      <c r="R25" s="191" t="s">
        <v>1066</v>
      </c>
      <c r="S25" s="192"/>
      <c r="T25" s="195" t="s">
        <v>1107</v>
      </c>
    </row>
    <row r="26" spans="1:20" ht="15" thickTop="1">
      <c r="A26" s="167" t="s">
        <v>1108</v>
      </c>
      <c r="B26" s="168"/>
      <c r="C26" s="169"/>
      <c r="D26" s="168"/>
      <c r="E26" s="170"/>
      <c r="F26" s="171"/>
      <c r="G26" s="172"/>
      <c r="H26" s="172"/>
      <c r="I26" s="173"/>
      <c r="J26" s="174"/>
      <c r="K26" s="172"/>
      <c r="L26" s="172"/>
      <c r="M26" s="172"/>
      <c r="N26" s="173"/>
      <c r="O26" s="171"/>
      <c r="P26" s="172"/>
      <c r="Q26" s="172"/>
      <c r="R26" s="172"/>
      <c r="S26" s="173"/>
      <c r="T26" s="196"/>
    </row>
    <row r="27" spans="1:20">
      <c r="A27" s="153" t="s">
        <v>1109</v>
      </c>
      <c r="B27" s="1"/>
      <c r="C27" s="154" t="s">
        <v>1088</v>
      </c>
      <c r="D27" s="316" t="s">
        <v>1102</v>
      </c>
      <c r="E27" s="154" t="s">
        <v>1066</v>
      </c>
      <c r="F27" s="151"/>
      <c r="G27" s="149"/>
      <c r="H27" s="149"/>
      <c r="I27" s="150"/>
      <c r="J27" s="179"/>
      <c r="K27" s="180"/>
      <c r="L27" s="180"/>
      <c r="M27" s="324" t="s">
        <v>1066</v>
      </c>
      <c r="N27" s="147"/>
      <c r="O27" s="182"/>
      <c r="P27" s="714" t="s">
        <v>1092</v>
      </c>
      <c r="Q27" s="714"/>
      <c r="R27" s="180"/>
      <c r="S27" s="181"/>
      <c r="T27" s="110" t="s">
        <v>1110</v>
      </c>
    </row>
    <row r="28" spans="1:20">
      <c r="A28" s="153" t="s">
        <v>1111</v>
      </c>
      <c r="B28" s="1"/>
      <c r="C28" s="154" t="s">
        <v>1112</v>
      </c>
      <c r="D28" s="316" t="s">
        <v>1113</v>
      </c>
      <c r="E28" s="154" t="s">
        <v>1066</v>
      </c>
      <c r="F28" s="151"/>
      <c r="G28" s="149"/>
      <c r="H28" s="149"/>
      <c r="I28" s="150"/>
      <c r="J28" s="179"/>
      <c r="K28" s="180"/>
      <c r="L28" s="180"/>
      <c r="M28" s="324"/>
      <c r="N28" s="147" t="s">
        <v>1066</v>
      </c>
      <c r="O28" s="182"/>
      <c r="P28" s="180"/>
      <c r="Q28" s="180"/>
      <c r="R28" s="324" t="s">
        <v>1066</v>
      </c>
      <c r="S28" s="181"/>
      <c r="T28" s="110" t="s">
        <v>1114</v>
      </c>
    </row>
    <row r="29" spans="1:20">
      <c r="A29" s="153" t="s">
        <v>1115</v>
      </c>
      <c r="B29" s="1"/>
      <c r="C29" s="154" t="s">
        <v>1088</v>
      </c>
      <c r="D29" s="316" t="s">
        <v>1102</v>
      </c>
      <c r="E29" s="154" t="s">
        <v>1066</v>
      </c>
      <c r="F29" s="151"/>
      <c r="G29" s="149"/>
      <c r="H29" s="149"/>
      <c r="I29" s="150"/>
      <c r="J29" s="179"/>
      <c r="K29" s="180"/>
      <c r="L29" s="180"/>
      <c r="M29" s="324" t="s">
        <v>1066</v>
      </c>
      <c r="N29" s="181"/>
      <c r="O29" s="182"/>
      <c r="P29" s="714" t="s">
        <v>1092</v>
      </c>
      <c r="Q29" s="714"/>
      <c r="R29" s="324"/>
      <c r="S29" s="181"/>
      <c r="T29" s="110" t="s">
        <v>1110</v>
      </c>
    </row>
    <row r="30" spans="1:20">
      <c r="A30" s="153" t="s">
        <v>1116</v>
      </c>
      <c r="B30" s="1"/>
      <c r="C30" s="154" t="s">
        <v>1112</v>
      </c>
      <c r="D30" s="316" t="s">
        <v>1113</v>
      </c>
      <c r="E30" s="154" t="s">
        <v>1066</v>
      </c>
      <c r="F30" s="151"/>
      <c r="G30" s="149"/>
      <c r="H30" s="149"/>
      <c r="I30" s="150"/>
      <c r="J30" s="179"/>
      <c r="K30" s="180"/>
      <c r="L30" s="180"/>
      <c r="M30" s="324"/>
      <c r="N30" s="147" t="s">
        <v>1066</v>
      </c>
      <c r="O30" s="182"/>
      <c r="P30" s="180"/>
      <c r="Q30" s="180"/>
      <c r="R30" s="324" t="s">
        <v>1066</v>
      </c>
      <c r="S30" s="181"/>
      <c r="T30" s="110" t="s">
        <v>1114</v>
      </c>
    </row>
    <row r="31" spans="1:20">
      <c r="A31" s="153" t="s">
        <v>1117</v>
      </c>
      <c r="B31" s="1"/>
      <c r="C31" s="154" t="s">
        <v>1088</v>
      </c>
      <c r="D31" s="316" t="s">
        <v>1102</v>
      </c>
      <c r="E31" s="154" t="s">
        <v>1066</v>
      </c>
      <c r="F31" s="151"/>
      <c r="G31" s="149"/>
      <c r="H31" s="149"/>
      <c r="I31" s="150"/>
      <c r="J31" s="179"/>
      <c r="K31" s="180"/>
      <c r="L31" s="180"/>
      <c r="M31" s="324" t="s">
        <v>1066</v>
      </c>
      <c r="N31" s="181"/>
      <c r="O31" s="182"/>
      <c r="P31" s="714" t="s">
        <v>1092</v>
      </c>
      <c r="Q31" s="714"/>
      <c r="R31" s="324"/>
      <c r="S31" s="181"/>
      <c r="T31" s="110" t="s">
        <v>1110</v>
      </c>
    </row>
    <row r="32" spans="1:20">
      <c r="A32" s="153" t="s">
        <v>1118</v>
      </c>
      <c r="B32" s="1"/>
      <c r="C32" s="154" t="s">
        <v>1112</v>
      </c>
      <c r="D32" s="316" t="s">
        <v>1113</v>
      </c>
      <c r="E32" s="154" t="s">
        <v>1066</v>
      </c>
      <c r="F32" s="151"/>
      <c r="G32" s="149"/>
      <c r="H32" s="149"/>
      <c r="I32" s="150"/>
      <c r="J32" s="179"/>
      <c r="K32" s="180"/>
      <c r="L32" s="180"/>
      <c r="M32" s="324"/>
      <c r="N32" s="147" t="s">
        <v>1066</v>
      </c>
      <c r="O32" s="182"/>
      <c r="P32" s="180"/>
      <c r="Q32" s="180"/>
      <c r="R32" s="324" t="s">
        <v>1066</v>
      </c>
      <c r="S32" s="181"/>
      <c r="T32" s="110" t="s">
        <v>1114</v>
      </c>
    </row>
    <row r="33" spans="1:20">
      <c r="A33" s="153" t="s">
        <v>1119</v>
      </c>
      <c r="B33" s="1"/>
      <c r="C33" s="154" t="s">
        <v>1088</v>
      </c>
      <c r="D33" s="316" t="s">
        <v>1102</v>
      </c>
      <c r="E33" s="154" t="s">
        <v>1066</v>
      </c>
      <c r="F33" s="151"/>
      <c r="G33" s="149"/>
      <c r="H33" s="149"/>
      <c r="I33" s="150"/>
      <c r="J33" s="179"/>
      <c r="K33" s="180"/>
      <c r="L33" s="180"/>
      <c r="M33" s="324" t="s">
        <v>1066</v>
      </c>
      <c r="N33" s="181"/>
      <c r="O33" s="182"/>
      <c r="P33" s="714" t="s">
        <v>1092</v>
      </c>
      <c r="Q33" s="714"/>
      <c r="R33" s="324"/>
      <c r="S33" s="181"/>
      <c r="T33" s="110" t="s">
        <v>1120</v>
      </c>
    </row>
    <row r="34" spans="1:20">
      <c r="A34" s="153" t="s">
        <v>1121</v>
      </c>
      <c r="B34" s="1"/>
      <c r="C34" s="154" t="s">
        <v>1112</v>
      </c>
      <c r="D34" s="316" t="s">
        <v>1113</v>
      </c>
      <c r="E34" s="154" t="s">
        <v>1066</v>
      </c>
      <c r="F34" s="151"/>
      <c r="G34" s="149"/>
      <c r="H34" s="149"/>
      <c r="I34" s="150"/>
      <c r="J34" s="179"/>
      <c r="K34" s="180"/>
      <c r="L34" s="180"/>
      <c r="M34" s="324"/>
      <c r="N34" s="147" t="s">
        <v>1066</v>
      </c>
      <c r="O34" s="182"/>
      <c r="P34" s="180"/>
      <c r="Q34" s="180"/>
      <c r="R34" s="324" t="s">
        <v>1066</v>
      </c>
      <c r="S34" s="181"/>
      <c r="T34" s="110" t="s">
        <v>1114</v>
      </c>
    </row>
    <row r="35" spans="1:20">
      <c r="A35" s="153" t="s">
        <v>1122</v>
      </c>
      <c r="B35" s="1"/>
      <c r="C35" s="154" t="s">
        <v>1088</v>
      </c>
      <c r="D35" s="316" t="s">
        <v>1102</v>
      </c>
      <c r="E35" s="154" t="s">
        <v>1066</v>
      </c>
      <c r="F35" s="151"/>
      <c r="G35" s="149"/>
      <c r="H35" s="149"/>
      <c r="I35" s="150"/>
      <c r="J35" s="179"/>
      <c r="K35" s="180"/>
      <c r="L35" s="180"/>
      <c r="M35" s="324" t="s">
        <v>1066</v>
      </c>
      <c r="N35" s="147"/>
      <c r="O35" s="182"/>
      <c r="P35" s="180"/>
      <c r="Q35" s="180"/>
      <c r="R35" s="324" t="s">
        <v>1066</v>
      </c>
      <c r="S35" s="181"/>
      <c r="T35" s="110" t="s">
        <v>1123</v>
      </c>
    </row>
    <row r="36" spans="1:20" ht="15" thickBot="1">
      <c r="A36" s="153" t="s">
        <v>1124</v>
      </c>
      <c r="B36" s="1"/>
      <c r="C36" s="197" t="s">
        <v>1112</v>
      </c>
      <c r="D36" s="325" t="s">
        <v>1113</v>
      </c>
      <c r="E36" s="154" t="s">
        <v>1066</v>
      </c>
      <c r="F36" s="151"/>
      <c r="G36" s="149"/>
      <c r="H36" s="149"/>
      <c r="I36" s="150"/>
      <c r="J36" s="179"/>
      <c r="K36" s="180"/>
      <c r="L36" s="180"/>
      <c r="M36" s="324"/>
      <c r="N36" s="147" t="s">
        <v>1066</v>
      </c>
      <c r="O36" s="182"/>
      <c r="P36" s="180"/>
      <c r="Q36" s="180"/>
      <c r="R36" s="324" t="s">
        <v>1066</v>
      </c>
      <c r="S36" s="181"/>
      <c r="T36" s="110"/>
    </row>
    <row r="37" spans="1:20" ht="15" thickTop="1">
      <c r="A37" s="167" t="s">
        <v>1125</v>
      </c>
      <c r="B37" s="168"/>
      <c r="C37" s="169"/>
      <c r="D37" s="168"/>
      <c r="E37" s="169"/>
      <c r="F37" s="198"/>
      <c r="G37" s="199"/>
      <c r="H37" s="199"/>
      <c r="I37" s="200"/>
      <c r="J37" s="201"/>
      <c r="K37" s="199"/>
      <c r="L37" s="199"/>
      <c r="M37" s="199"/>
      <c r="N37" s="200"/>
      <c r="O37" s="198"/>
      <c r="P37" s="199"/>
      <c r="Q37" s="172"/>
      <c r="R37" s="172"/>
      <c r="S37" s="173"/>
      <c r="T37" s="196"/>
    </row>
    <row r="38" spans="1:20">
      <c r="A38" s="153" t="s">
        <v>1126</v>
      </c>
      <c r="B38" s="1"/>
      <c r="C38" s="154" t="s">
        <v>1088</v>
      </c>
      <c r="D38" s="316" t="s">
        <v>1102</v>
      </c>
      <c r="E38" s="154" t="s">
        <v>1066</v>
      </c>
      <c r="F38" s="151"/>
      <c r="G38" s="149"/>
      <c r="H38" s="149"/>
      <c r="I38" s="150"/>
      <c r="J38" s="155"/>
      <c r="K38" s="324"/>
      <c r="L38" s="324"/>
      <c r="M38" s="180"/>
      <c r="N38" s="147" t="s">
        <v>1066</v>
      </c>
      <c r="O38" s="146"/>
      <c r="P38" s="324"/>
      <c r="Q38" s="180"/>
      <c r="R38" s="324" t="s">
        <v>1066</v>
      </c>
      <c r="S38" s="147"/>
      <c r="T38" s="110"/>
    </row>
    <row r="39" spans="1:20">
      <c r="A39" s="153" t="s">
        <v>1127</v>
      </c>
      <c r="B39" s="1"/>
      <c r="C39" s="154" t="s">
        <v>1128</v>
      </c>
      <c r="D39" s="316" t="s">
        <v>1129</v>
      </c>
      <c r="E39" s="154" t="s">
        <v>1066</v>
      </c>
      <c r="F39" s="151"/>
      <c r="G39" s="149"/>
      <c r="H39" s="149"/>
      <c r="I39" s="150"/>
      <c r="J39" s="155"/>
      <c r="K39" s="324"/>
      <c r="L39" s="324"/>
      <c r="M39" s="324"/>
      <c r="N39" s="147" t="s">
        <v>1066</v>
      </c>
      <c r="O39" s="146"/>
      <c r="P39" s="324"/>
      <c r="Q39" s="180"/>
      <c r="R39" s="324"/>
      <c r="S39" s="147" t="s">
        <v>1066</v>
      </c>
      <c r="T39" s="110"/>
    </row>
    <row r="40" spans="1:20">
      <c r="A40" s="153" t="s">
        <v>1130</v>
      </c>
      <c r="B40" s="1"/>
      <c r="C40" s="154" t="s">
        <v>1088</v>
      </c>
      <c r="D40" s="316" t="s">
        <v>1102</v>
      </c>
      <c r="E40" s="154" t="s">
        <v>1066</v>
      </c>
      <c r="F40" s="151"/>
      <c r="G40" s="149"/>
      <c r="H40" s="149"/>
      <c r="I40" s="150"/>
      <c r="J40" s="179"/>
      <c r="K40" s="180"/>
      <c r="L40" s="180"/>
      <c r="M40" s="324" t="s">
        <v>1066</v>
      </c>
      <c r="N40" s="181"/>
      <c r="O40" s="182"/>
      <c r="P40" s="714" t="s">
        <v>1092</v>
      </c>
      <c r="Q40" s="714"/>
      <c r="R40" s="324"/>
      <c r="S40" s="181"/>
      <c r="T40" s="110" t="s">
        <v>1131</v>
      </c>
    </row>
    <row r="41" spans="1:20" ht="48">
      <c r="A41" s="183" t="s">
        <v>1132</v>
      </c>
      <c r="B41" s="184"/>
      <c r="C41" s="185" t="s">
        <v>1112</v>
      </c>
      <c r="D41" s="186" t="s">
        <v>1113</v>
      </c>
      <c r="E41" s="185" t="s">
        <v>1066</v>
      </c>
      <c r="F41" s="187"/>
      <c r="G41" s="188"/>
      <c r="H41" s="188"/>
      <c r="I41" s="189"/>
      <c r="J41" s="202"/>
      <c r="K41" s="194"/>
      <c r="L41" s="194"/>
      <c r="M41" s="191"/>
      <c r="N41" s="192" t="s">
        <v>1066</v>
      </c>
      <c r="O41" s="203"/>
      <c r="P41" s="194"/>
      <c r="Q41" s="194"/>
      <c r="R41" s="191" t="s">
        <v>1066</v>
      </c>
      <c r="S41" s="204"/>
      <c r="T41" s="205" t="s">
        <v>1133</v>
      </c>
    </row>
    <row r="42" spans="1:20" ht="15" thickBot="1">
      <c r="A42" s="107" t="s">
        <v>1134</v>
      </c>
      <c r="B42" s="8"/>
      <c r="C42" s="197" t="s">
        <v>1128</v>
      </c>
      <c r="D42" s="325" t="s">
        <v>1135</v>
      </c>
      <c r="E42" s="197" t="s">
        <v>1066</v>
      </c>
      <c r="F42" s="160"/>
      <c r="G42" s="161"/>
      <c r="H42" s="161"/>
      <c r="I42" s="162"/>
      <c r="J42" s="163"/>
      <c r="K42" s="327"/>
      <c r="L42" s="327"/>
      <c r="M42" s="327" t="s">
        <v>1066</v>
      </c>
      <c r="N42" s="164"/>
      <c r="O42" s="165"/>
      <c r="P42" s="327"/>
      <c r="Q42" s="206"/>
      <c r="R42" s="327" t="s">
        <v>1066</v>
      </c>
      <c r="S42" s="207"/>
      <c r="T42" s="120"/>
    </row>
    <row r="43" spans="1:20" ht="15" thickTop="1">
      <c r="A43" s="167" t="s">
        <v>1136</v>
      </c>
      <c r="B43" s="168"/>
      <c r="C43" s="169"/>
      <c r="D43" s="168"/>
      <c r="E43" s="169"/>
      <c r="F43" s="198"/>
      <c r="G43" s="199"/>
      <c r="H43" s="199"/>
      <c r="I43" s="200"/>
      <c r="J43" s="201"/>
      <c r="K43" s="199"/>
      <c r="L43" s="199"/>
      <c r="M43" s="199"/>
      <c r="N43" s="200"/>
      <c r="O43" s="198"/>
      <c r="P43" s="199"/>
      <c r="Q43" s="172"/>
      <c r="R43" s="172"/>
      <c r="S43" s="173"/>
      <c r="T43" s="196"/>
    </row>
    <row r="44" spans="1:20">
      <c r="A44" s="153" t="s">
        <v>1137</v>
      </c>
      <c r="B44" s="1"/>
      <c r="C44" s="154" t="s">
        <v>1088</v>
      </c>
      <c r="D44" s="316" t="s">
        <v>1102</v>
      </c>
      <c r="E44" s="154" t="s">
        <v>1066</v>
      </c>
      <c r="F44" s="151"/>
      <c r="G44" s="149"/>
      <c r="H44" s="149"/>
      <c r="I44" s="150"/>
      <c r="J44" s="155"/>
      <c r="K44" s="324"/>
      <c r="L44" s="324"/>
      <c r="M44" s="324" t="s">
        <v>1066</v>
      </c>
      <c r="N44" s="147"/>
      <c r="O44" s="146"/>
      <c r="P44" s="324"/>
      <c r="Q44" s="180"/>
      <c r="R44" s="180"/>
      <c r="S44" s="181"/>
      <c r="T44" s="110"/>
    </row>
    <row r="45" spans="1:20" ht="15" thickBot="1">
      <c r="A45" s="107" t="s">
        <v>1138</v>
      </c>
      <c r="B45" s="8"/>
      <c r="C45" s="197" t="s">
        <v>1128</v>
      </c>
      <c r="D45" s="325" t="s">
        <v>1139</v>
      </c>
      <c r="E45" s="197" t="s">
        <v>1066</v>
      </c>
      <c r="F45" s="208"/>
      <c r="G45" s="209"/>
      <c r="H45" s="209"/>
      <c r="I45" s="210"/>
      <c r="J45" s="211"/>
      <c r="K45" s="206"/>
      <c r="L45" s="206"/>
      <c r="M45" s="206"/>
      <c r="N45" s="207"/>
      <c r="O45" s="212"/>
      <c r="P45" s="206"/>
      <c r="Q45" s="206"/>
      <c r="R45" s="206"/>
      <c r="S45" s="164" t="s">
        <v>1066</v>
      </c>
      <c r="T45" s="120"/>
    </row>
    <row r="46" spans="1:20" ht="15" thickTop="1">
      <c r="A46" s="167" t="s">
        <v>1140</v>
      </c>
      <c r="B46" s="168"/>
      <c r="C46" s="169"/>
      <c r="D46" s="168"/>
      <c r="E46" s="170"/>
      <c r="F46" s="171"/>
      <c r="G46" s="172"/>
      <c r="H46" s="172"/>
      <c r="I46" s="173"/>
      <c r="J46" s="174"/>
      <c r="K46" s="172"/>
      <c r="L46" s="172"/>
      <c r="M46" s="172"/>
      <c r="N46" s="173"/>
      <c r="O46" s="171"/>
      <c r="P46" s="172"/>
      <c r="Q46" s="172"/>
      <c r="R46" s="172"/>
      <c r="S46" s="173"/>
      <c r="T46" s="196"/>
    </row>
    <row r="47" spans="1:20">
      <c r="A47" s="153" t="s">
        <v>1141</v>
      </c>
      <c r="B47" s="1"/>
      <c r="C47" s="154" t="s">
        <v>1088</v>
      </c>
      <c r="D47" s="316" t="s">
        <v>1102</v>
      </c>
      <c r="E47" s="154" t="s">
        <v>1066</v>
      </c>
      <c r="F47" s="176"/>
      <c r="G47" s="177"/>
      <c r="H47" s="177"/>
      <c r="I47" s="178"/>
      <c r="J47" s="179"/>
      <c r="K47" s="180"/>
      <c r="L47" s="180"/>
      <c r="M47" s="324" t="s">
        <v>1066</v>
      </c>
      <c r="N47" s="181"/>
      <c r="O47" s="182"/>
      <c r="P47" s="180"/>
      <c r="Q47" s="180"/>
      <c r="R47" s="324" t="s">
        <v>1066</v>
      </c>
      <c r="S47" s="181"/>
      <c r="T47" s="110"/>
    </row>
    <row r="48" spans="1:20">
      <c r="A48" s="153" t="s">
        <v>1142</v>
      </c>
      <c r="B48" s="1"/>
      <c r="C48" s="154" t="s">
        <v>1128</v>
      </c>
      <c r="D48" s="316" t="s">
        <v>1129</v>
      </c>
      <c r="E48" s="154" t="s">
        <v>1066</v>
      </c>
      <c r="F48" s="176"/>
      <c r="G48" s="177"/>
      <c r="H48" s="177"/>
      <c r="I48" s="178"/>
      <c r="J48" s="179"/>
      <c r="K48" s="180"/>
      <c r="L48" s="180"/>
      <c r="M48" s="324" t="s">
        <v>1066</v>
      </c>
      <c r="N48" s="181"/>
      <c r="O48" s="182"/>
      <c r="P48" s="180"/>
      <c r="Q48" s="180"/>
      <c r="R48" s="324" t="s">
        <v>1066</v>
      </c>
      <c r="S48" s="181"/>
      <c r="T48" s="110"/>
    </row>
    <row r="49" spans="1:20" ht="15" thickBot="1">
      <c r="A49" s="153" t="s">
        <v>1143</v>
      </c>
      <c r="B49" s="1"/>
      <c r="C49" s="154" t="s">
        <v>1144</v>
      </c>
      <c r="D49" s="316" t="s">
        <v>1145</v>
      </c>
      <c r="E49" s="154" t="s">
        <v>1066</v>
      </c>
      <c r="F49" s="176"/>
      <c r="G49" s="177"/>
      <c r="H49" s="177"/>
      <c r="I49" s="178"/>
      <c r="J49" s="179"/>
      <c r="K49" s="180"/>
      <c r="L49" s="180"/>
      <c r="M49" s="324" t="s">
        <v>1066</v>
      </c>
      <c r="N49" s="181"/>
      <c r="O49" s="182"/>
      <c r="P49" s="180"/>
      <c r="Q49" s="180"/>
      <c r="R49" s="324" t="s">
        <v>1066</v>
      </c>
      <c r="S49" s="181"/>
      <c r="T49" s="110"/>
    </row>
    <row r="50" spans="1:20" ht="15" thickTop="1">
      <c r="A50" s="167" t="s">
        <v>1146</v>
      </c>
      <c r="B50" s="168"/>
      <c r="C50" s="169"/>
      <c r="D50" s="168"/>
      <c r="E50" s="170"/>
      <c r="F50" s="171"/>
      <c r="G50" s="172"/>
      <c r="H50" s="172"/>
      <c r="I50" s="173"/>
      <c r="J50" s="174"/>
      <c r="K50" s="172"/>
      <c r="L50" s="172"/>
      <c r="M50" s="172"/>
      <c r="N50" s="173"/>
      <c r="O50" s="171"/>
      <c r="P50" s="172"/>
      <c r="Q50" s="172"/>
      <c r="R50" s="172"/>
      <c r="S50" s="173"/>
      <c r="T50" s="196"/>
    </row>
    <row r="51" spans="1:20">
      <c r="A51" s="153" t="s">
        <v>1147</v>
      </c>
      <c r="B51" s="1"/>
      <c r="C51" s="154" t="s">
        <v>1088</v>
      </c>
      <c r="D51" s="316" t="s">
        <v>1102</v>
      </c>
      <c r="E51" s="154" t="s">
        <v>1066</v>
      </c>
      <c r="F51" s="176"/>
      <c r="G51" s="177"/>
      <c r="H51" s="177"/>
      <c r="I51" s="178"/>
      <c r="J51" s="179"/>
      <c r="K51" s="180"/>
      <c r="L51" s="180"/>
      <c r="M51" s="180"/>
      <c r="N51" s="147" t="s">
        <v>1066</v>
      </c>
      <c r="O51" s="182"/>
      <c r="P51" s="180"/>
      <c r="Q51" s="180"/>
      <c r="R51" s="324" t="s">
        <v>1066</v>
      </c>
      <c r="S51" s="181"/>
      <c r="T51" s="110"/>
    </row>
    <row r="52" spans="1:20">
      <c r="A52" s="153" t="s">
        <v>1148</v>
      </c>
      <c r="B52" s="1"/>
      <c r="C52" s="154" t="s">
        <v>1128</v>
      </c>
      <c r="D52" s="316" t="s">
        <v>1149</v>
      </c>
      <c r="E52" s="154" t="s">
        <v>1066</v>
      </c>
      <c r="F52" s="176"/>
      <c r="G52" s="177"/>
      <c r="H52" s="177"/>
      <c r="I52" s="178"/>
      <c r="J52" s="179"/>
      <c r="K52" s="180"/>
      <c r="L52" s="180"/>
      <c r="M52" s="180"/>
      <c r="N52" s="147" t="s">
        <v>1066</v>
      </c>
      <c r="O52" s="182"/>
      <c r="P52" s="180"/>
      <c r="Q52" s="180"/>
      <c r="R52" s="324" t="s">
        <v>1066</v>
      </c>
      <c r="S52" s="181"/>
      <c r="T52" s="110" t="s">
        <v>1150</v>
      </c>
    </row>
    <row r="53" spans="1:20">
      <c r="A53" s="153" t="s">
        <v>1151</v>
      </c>
      <c r="B53" s="1"/>
      <c r="C53" s="154" t="s">
        <v>1152</v>
      </c>
      <c r="D53" s="316" t="s">
        <v>1152</v>
      </c>
      <c r="E53" s="154" t="s">
        <v>1066</v>
      </c>
      <c r="F53" s="176"/>
      <c r="G53" s="177"/>
      <c r="H53" s="177"/>
      <c r="I53" s="178"/>
      <c r="J53" s="155"/>
      <c r="K53" s="180"/>
      <c r="L53" s="180"/>
      <c r="M53" s="180"/>
      <c r="N53" s="147" t="s">
        <v>1066</v>
      </c>
      <c r="O53" s="146" t="s">
        <v>1066</v>
      </c>
      <c r="P53" s="180"/>
      <c r="Q53" s="180"/>
      <c r="R53" s="180"/>
      <c r="S53" s="181"/>
      <c r="T53" s="110"/>
    </row>
    <row r="54" spans="1:20">
      <c r="A54" s="153" t="s">
        <v>1153</v>
      </c>
      <c r="B54" s="1"/>
      <c r="C54" s="154" t="s">
        <v>1152</v>
      </c>
      <c r="D54" s="316" t="s">
        <v>1152</v>
      </c>
      <c r="E54" s="154" t="s">
        <v>1066</v>
      </c>
      <c r="F54" s="176"/>
      <c r="G54" s="177"/>
      <c r="H54" s="177"/>
      <c r="I54" s="178"/>
      <c r="J54" s="155"/>
      <c r="K54" s="180"/>
      <c r="L54" s="180"/>
      <c r="M54" s="180"/>
      <c r="N54" s="181"/>
      <c r="O54" s="146" t="s">
        <v>1066</v>
      </c>
      <c r="P54" s="180"/>
      <c r="Q54" s="180"/>
      <c r="R54" s="180"/>
      <c r="S54" s="181"/>
      <c r="T54" s="110"/>
    </row>
    <row r="55" spans="1:20">
      <c r="A55" s="153" t="s">
        <v>1154</v>
      </c>
      <c r="B55" s="1"/>
      <c r="C55" s="154" t="s">
        <v>1152</v>
      </c>
      <c r="D55" s="316" t="s">
        <v>1152</v>
      </c>
      <c r="E55" s="154" t="s">
        <v>1066</v>
      </c>
      <c r="F55" s="176"/>
      <c r="G55" s="177"/>
      <c r="H55" s="177"/>
      <c r="I55" s="178"/>
      <c r="J55" s="155"/>
      <c r="K55" s="180"/>
      <c r="L55" s="180"/>
      <c r="M55" s="180"/>
      <c r="N55" s="181"/>
      <c r="O55" s="146"/>
      <c r="P55" s="714" t="s">
        <v>1092</v>
      </c>
      <c r="Q55" s="714"/>
      <c r="R55" s="324"/>
      <c r="S55" s="181"/>
      <c r="T55" s="110" t="s">
        <v>1155</v>
      </c>
    </row>
    <row r="56" spans="1:20" ht="15" thickBot="1">
      <c r="A56" s="107" t="s">
        <v>1156</v>
      </c>
      <c r="B56" s="8"/>
      <c r="C56" s="197" t="s">
        <v>1152</v>
      </c>
      <c r="D56" s="325" t="s">
        <v>1152</v>
      </c>
      <c r="E56" s="197" t="s">
        <v>1066</v>
      </c>
      <c r="F56" s="208"/>
      <c r="G56" s="209"/>
      <c r="H56" s="209"/>
      <c r="I56" s="210"/>
      <c r="J56" s="211"/>
      <c r="K56" s="206"/>
      <c r="L56" s="206"/>
      <c r="M56" s="206"/>
      <c r="N56" s="207"/>
      <c r="O56" s="212"/>
      <c r="P56" s="727" t="s">
        <v>1092</v>
      </c>
      <c r="Q56" s="727"/>
      <c r="R56" s="206"/>
      <c r="S56" s="207"/>
      <c r="T56" s="120"/>
    </row>
    <row r="57" spans="1:20" ht="15" thickTop="1"/>
  </sheetData>
  <mergeCells count="14">
    <mergeCell ref="P55:Q55"/>
    <mergeCell ref="P56:Q56"/>
    <mergeCell ref="P24:Q24"/>
    <mergeCell ref="P27:Q27"/>
    <mergeCell ref="P29:Q29"/>
    <mergeCell ref="P31:Q31"/>
    <mergeCell ref="P33:Q33"/>
    <mergeCell ref="P40:Q40"/>
    <mergeCell ref="P23:Q23"/>
    <mergeCell ref="F1:I2"/>
    <mergeCell ref="J1:S1"/>
    <mergeCell ref="J2:N2"/>
    <mergeCell ref="O2:S2"/>
    <mergeCell ref="P18:Q18"/>
  </mergeCells>
  <pageMargins left="0.7" right="0.7" top="0.75" bottom="0.75" header="0.3" footer="0.3"/>
  <pageSetup scale="54"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2E50-0D6E-4900-BBF2-50473CC77AA8}">
  <dimension ref="A1:K5"/>
  <sheetViews>
    <sheetView tabSelected="1" topLeftCell="A10" zoomScaleNormal="100" workbookViewId="0">
      <selection activeCell="I3" sqref="I3"/>
    </sheetView>
  </sheetViews>
  <sheetFormatPr defaultRowHeight="14.45"/>
  <cols>
    <col min="1" max="1" width="11.7109375" style="484" customWidth="1"/>
    <col min="2" max="2" width="10.7109375" style="494" customWidth="1"/>
    <col min="3" max="7" width="9.140625" style="494"/>
  </cols>
  <sheetData>
    <row r="1" spans="1:11" ht="54" customHeight="1">
      <c r="A1" s="524" t="s">
        <v>1157</v>
      </c>
      <c r="B1" s="499" t="s">
        <v>1158</v>
      </c>
      <c r="C1" s="499" t="s">
        <v>1159</v>
      </c>
      <c r="D1" s="499" t="s">
        <v>1160</v>
      </c>
      <c r="E1" s="499" t="s">
        <v>1161</v>
      </c>
      <c r="F1" s="499" t="s">
        <v>1162</v>
      </c>
      <c r="G1" s="499" t="s">
        <v>1163</v>
      </c>
      <c r="K1" s="387" t="s">
        <v>1164</v>
      </c>
    </row>
    <row r="2" spans="1:11" ht="40.5" customHeight="1">
      <c r="A2" s="499" t="s">
        <v>1165</v>
      </c>
      <c r="B2" s="500" t="s">
        <v>1166</v>
      </c>
      <c r="C2" s="500">
        <v>13.5</v>
      </c>
      <c r="D2" s="500">
        <v>15</v>
      </c>
      <c r="E2" s="500">
        <v>5</v>
      </c>
      <c r="F2" s="500">
        <v>6</v>
      </c>
      <c r="G2" s="501">
        <v>20000</v>
      </c>
      <c r="K2" s="387" t="s">
        <v>1167</v>
      </c>
    </row>
    <row r="3" spans="1:11" ht="30" customHeight="1">
      <c r="A3" s="502" t="s">
        <v>1168</v>
      </c>
      <c r="B3" s="500" t="s">
        <v>1169</v>
      </c>
      <c r="C3" s="500">
        <v>20</v>
      </c>
      <c r="D3" s="500">
        <v>15</v>
      </c>
      <c r="E3" s="500">
        <v>3.6</v>
      </c>
      <c r="F3" s="500">
        <v>6</v>
      </c>
      <c r="G3" s="501">
        <v>24955</v>
      </c>
      <c r="K3" s="387" t="s">
        <v>1170</v>
      </c>
    </row>
    <row r="4" spans="1:11" ht="30.75" customHeight="1">
      <c r="A4" s="525" t="s">
        <v>1171</v>
      </c>
      <c r="B4" s="500" t="s">
        <v>1169</v>
      </c>
      <c r="C4" s="500">
        <v>25</v>
      </c>
      <c r="D4" s="500">
        <v>15</v>
      </c>
      <c r="E4" s="500">
        <v>8</v>
      </c>
      <c r="F4" s="500">
        <v>6</v>
      </c>
      <c r="G4" s="501">
        <v>29990</v>
      </c>
      <c r="K4" s="387" t="s">
        <v>1172</v>
      </c>
    </row>
    <row r="5" spans="1:11" ht="35.25" customHeight="1">
      <c r="A5" s="525" t="s">
        <v>1173</v>
      </c>
      <c r="B5" s="500" t="s">
        <v>1169</v>
      </c>
      <c r="C5" s="500">
        <v>30</v>
      </c>
      <c r="D5" s="500">
        <v>22.5</v>
      </c>
      <c r="E5" s="500">
        <v>8</v>
      </c>
      <c r="F5" s="500">
        <v>9</v>
      </c>
      <c r="G5" s="501">
        <v>34975</v>
      </c>
    </row>
  </sheetData>
  <hyperlinks>
    <hyperlink ref="K1" r:id="rId1" xr:uid="{AE2457C2-4D6A-46DE-AF99-40408682BC3F}"/>
    <hyperlink ref="K2" r:id="rId2" xr:uid="{C0CF1268-B855-4E97-BD04-AB07B06019C1}"/>
    <hyperlink ref="K3" r:id="rId3" xr:uid="{BE95619A-DB22-41F8-90E7-5433D09072CB}"/>
    <hyperlink ref="K4" r:id="rId4" xr:uid="{72A55242-06B0-47E5-B6D7-4D40E5A96091}"/>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88167-FE93-4584-A87A-99036135021C}">
  <dimension ref="B1:H3"/>
  <sheetViews>
    <sheetView workbookViewId="0">
      <selection activeCell="H4" sqref="H4"/>
    </sheetView>
  </sheetViews>
  <sheetFormatPr defaultRowHeight="14.45"/>
  <cols>
    <col min="2" max="2" width="26.85546875" customWidth="1"/>
    <col min="7" max="7" width="96.7109375" customWidth="1"/>
  </cols>
  <sheetData>
    <row r="1" spans="2:8" ht="57.75" customHeight="1">
      <c r="B1" t="s">
        <v>1174</v>
      </c>
      <c r="G1" s="484" t="s">
        <v>1175</v>
      </c>
    </row>
    <row r="2" spans="2:8">
      <c r="G2" s="387" t="s">
        <v>1176</v>
      </c>
      <c r="H2" t="s">
        <v>1177</v>
      </c>
    </row>
    <row r="3" spans="2:8">
      <c r="G3" s="387" t="s">
        <v>1178</v>
      </c>
      <c r="H3" s="495" t="s">
        <v>1179</v>
      </c>
    </row>
  </sheetData>
  <hyperlinks>
    <hyperlink ref="G3" r:id="rId1" xr:uid="{ECA131E4-3526-4C6D-8475-5331611F733B}"/>
    <hyperlink ref="G2" r:id="rId2" xr:uid="{410BCECB-7C8E-46A0-91C0-79395BD8A961}"/>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U503"/>
  <sheetViews>
    <sheetView workbookViewId="0">
      <selection activeCell="E10" sqref="E10"/>
    </sheetView>
  </sheetViews>
  <sheetFormatPr defaultColWidth="8.7109375" defaultRowHeight="14.45"/>
  <cols>
    <col min="2" max="2" width="16" customWidth="1"/>
    <col min="3" max="3" width="13.140625" customWidth="1"/>
    <col min="4" max="4" width="13.140625" bestFit="1" customWidth="1"/>
    <col min="5" max="5" width="13.140625" customWidth="1"/>
    <col min="6" max="6" width="13.140625" bestFit="1" customWidth="1"/>
    <col min="7" max="8" width="13.140625" customWidth="1"/>
    <col min="9" max="9" width="13.140625" bestFit="1" customWidth="1"/>
    <col min="10" max="10" width="13.140625" customWidth="1"/>
    <col min="11" max="11" width="13.140625" bestFit="1" customWidth="1"/>
    <col min="12" max="12" width="13.140625" customWidth="1"/>
    <col min="13" max="13" width="13.140625" bestFit="1" customWidth="1"/>
    <col min="14" max="18" width="13.140625" customWidth="1"/>
    <col min="19" max="19" width="13.140625" bestFit="1" customWidth="1"/>
    <col min="20" max="20" width="10.28515625" customWidth="1"/>
  </cols>
  <sheetData>
    <row r="2" spans="1:21">
      <c r="C2" s="80" t="s">
        <v>1180</v>
      </c>
      <c r="D2" s="213" t="s">
        <v>1181</v>
      </c>
      <c r="E2" s="80" t="s">
        <v>1182</v>
      </c>
      <c r="F2" s="80" t="s">
        <v>1183</v>
      </c>
      <c r="G2" s="80" t="s">
        <v>1184</v>
      </c>
      <c r="I2" s="213"/>
      <c r="K2" s="80"/>
    </row>
    <row r="3" spans="1:21">
      <c r="B3" t="s">
        <v>1080</v>
      </c>
      <c r="C3">
        <v>750000</v>
      </c>
      <c r="D3" s="214">
        <f t="shared" ref="D3:D10" si="0">1/C3</f>
        <v>1.3333333333333334E-6</v>
      </c>
      <c r="E3" s="80">
        <v>1</v>
      </c>
      <c r="F3" s="215" t="s">
        <v>1185</v>
      </c>
      <c r="G3" t="s">
        <v>1186</v>
      </c>
      <c r="K3" s="214"/>
      <c r="R3" t="s">
        <v>1187</v>
      </c>
    </row>
    <row r="4" spans="1:21">
      <c r="B4" t="s">
        <v>1188</v>
      </c>
      <c r="C4">
        <v>300000</v>
      </c>
      <c r="D4" s="214">
        <f t="shared" si="0"/>
        <v>3.3333333333333333E-6</v>
      </c>
      <c r="E4" s="80">
        <v>1</v>
      </c>
      <c r="F4" s="215" t="s">
        <v>1185</v>
      </c>
      <c r="G4" t="s">
        <v>1189</v>
      </c>
      <c r="K4" s="214"/>
      <c r="R4" t="s">
        <v>1185</v>
      </c>
    </row>
    <row r="5" spans="1:21">
      <c r="B5" t="s">
        <v>1190</v>
      </c>
      <c r="C5">
        <v>400000</v>
      </c>
      <c r="D5" s="214">
        <f t="shared" si="0"/>
        <v>2.5000000000000002E-6</v>
      </c>
      <c r="E5" s="80">
        <v>2</v>
      </c>
      <c r="F5" s="215" t="s">
        <v>1187</v>
      </c>
      <c r="G5" t="s">
        <v>1191</v>
      </c>
      <c r="K5" s="214"/>
    </row>
    <row r="6" spans="1:21">
      <c r="B6" t="s">
        <v>1192</v>
      </c>
      <c r="C6">
        <v>135000</v>
      </c>
      <c r="D6" s="214">
        <f t="shared" si="0"/>
        <v>7.4074074074074075E-6</v>
      </c>
      <c r="E6" s="80">
        <v>1</v>
      </c>
      <c r="F6" s="215" t="s">
        <v>1185</v>
      </c>
      <c r="G6" t="s">
        <v>1193</v>
      </c>
      <c r="K6" s="214"/>
    </row>
    <row r="7" spans="1:21">
      <c r="B7" t="s">
        <v>1194</v>
      </c>
      <c r="C7">
        <v>100000</v>
      </c>
      <c r="D7" s="214">
        <f t="shared" si="0"/>
        <v>1.0000000000000001E-5</v>
      </c>
      <c r="E7" s="80">
        <v>2</v>
      </c>
      <c r="F7" s="215" t="s">
        <v>1187</v>
      </c>
      <c r="G7" t="s">
        <v>1195</v>
      </c>
      <c r="K7" s="214"/>
    </row>
    <row r="8" spans="1:21">
      <c r="B8" t="s">
        <v>1196</v>
      </c>
      <c r="C8">
        <v>128000</v>
      </c>
      <c r="D8" s="214">
        <f t="shared" si="0"/>
        <v>7.8125000000000002E-6</v>
      </c>
      <c r="E8" s="80">
        <v>2</v>
      </c>
      <c r="F8" s="215" t="s">
        <v>1187</v>
      </c>
      <c r="G8" t="s">
        <v>1197</v>
      </c>
      <c r="K8" s="214"/>
    </row>
    <row r="9" spans="1:21">
      <c r="B9" t="s">
        <v>1196</v>
      </c>
      <c r="C9">
        <v>128000</v>
      </c>
      <c r="D9" s="214">
        <f t="shared" si="0"/>
        <v>7.8125000000000002E-6</v>
      </c>
      <c r="E9" s="80">
        <v>2</v>
      </c>
      <c r="F9" s="215" t="s">
        <v>1187</v>
      </c>
      <c r="G9" t="s">
        <v>1198</v>
      </c>
      <c r="K9" s="214"/>
    </row>
    <row r="10" spans="1:21">
      <c r="B10" t="s">
        <v>457</v>
      </c>
      <c r="C10" s="216">
        <f>8766/0.0073</f>
        <v>1200821.9178082191</v>
      </c>
      <c r="D10" s="214">
        <f t="shared" si="0"/>
        <v>8.3276294775268083E-7</v>
      </c>
      <c r="E10" s="80">
        <v>1</v>
      </c>
      <c r="F10" s="215" t="s">
        <v>1185</v>
      </c>
      <c r="G10" t="s">
        <v>1199</v>
      </c>
      <c r="K10" s="214"/>
    </row>
    <row r="11" spans="1:21" ht="15" thickBot="1"/>
    <row r="12" spans="1:21" ht="15.6" thickTop="1" thickBot="1">
      <c r="A12" s="728" t="s">
        <v>1200</v>
      </c>
      <c r="B12" s="730" t="s">
        <v>1201</v>
      </c>
      <c r="C12" s="732" t="s">
        <v>1202</v>
      </c>
      <c r="D12" s="732"/>
      <c r="E12" s="732"/>
      <c r="F12" s="732"/>
      <c r="G12" s="732"/>
      <c r="H12" s="732"/>
      <c r="I12" s="732"/>
      <c r="J12" s="732"/>
      <c r="K12" s="732"/>
      <c r="L12" s="732"/>
      <c r="M12" s="732"/>
      <c r="N12" s="732"/>
      <c r="O12" s="732"/>
      <c r="P12" s="732"/>
      <c r="Q12" s="732"/>
      <c r="R12" s="732"/>
      <c r="S12" s="733"/>
      <c r="T12" s="734" t="s">
        <v>1203</v>
      </c>
      <c r="U12" s="736" t="s">
        <v>1204</v>
      </c>
    </row>
    <row r="13" spans="1:21" ht="15" thickBot="1">
      <c r="A13" s="729"/>
      <c r="B13" s="731"/>
      <c r="C13" s="217" t="s">
        <v>1203</v>
      </c>
      <c r="D13" s="217" t="s">
        <v>1080</v>
      </c>
      <c r="E13" s="217" t="s">
        <v>1203</v>
      </c>
      <c r="F13" s="217" t="s">
        <v>1188</v>
      </c>
      <c r="G13" s="327" t="s">
        <v>1205</v>
      </c>
      <c r="H13" s="217" t="s">
        <v>1203</v>
      </c>
      <c r="I13" s="217" t="s">
        <v>1190</v>
      </c>
      <c r="J13" s="217" t="s">
        <v>1203</v>
      </c>
      <c r="K13" s="217" t="s">
        <v>1206</v>
      </c>
      <c r="L13" s="217" t="s">
        <v>1203</v>
      </c>
      <c r="M13" s="217" t="s">
        <v>1207</v>
      </c>
      <c r="N13" s="217" t="s">
        <v>1203</v>
      </c>
      <c r="O13" s="217" t="s">
        <v>1208</v>
      </c>
      <c r="P13" s="217" t="s">
        <v>1203</v>
      </c>
      <c r="Q13" s="217" t="s">
        <v>1208</v>
      </c>
      <c r="R13" s="217" t="s">
        <v>1203</v>
      </c>
      <c r="S13" s="218" t="s">
        <v>457</v>
      </c>
      <c r="T13" s="735"/>
      <c r="U13" s="737"/>
    </row>
    <row r="14" spans="1:21" ht="15" thickTop="1">
      <c r="A14" s="219">
        <v>0</v>
      </c>
      <c r="B14" s="220">
        <f>D14*F14*I14*K14*M14*S14</f>
        <v>1</v>
      </c>
      <c r="C14" s="221">
        <v>0</v>
      </c>
      <c r="D14" s="222">
        <f t="shared" ref="D14:D77" si="1">IF($F$3="Series",EXP(-$D$3*$E$3*C14),1-(1-EXP(-$D$3*C14))^$E$3)</f>
        <v>1</v>
      </c>
      <c r="E14" s="223">
        <v>0</v>
      </c>
      <c r="F14" s="222">
        <f>IF($F$4="Series",EXP(-$D$4*$E$4*E14),1-(1-EXP(-$D$4*E14))^$E$4)</f>
        <v>1</v>
      </c>
      <c r="G14" s="224">
        <f>D14*F14</f>
        <v>1</v>
      </c>
      <c r="H14" s="221">
        <v>0</v>
      </c>
      <c r="I14" s="224">
        <f t="shared" ref="I14:I77" si="2">IF($F$5="Series",EXP(-$D$5*$E$5*H14),1-(1-EXP(-$D$5*H14))^$E$5)</f>
        <v>1</v>
      </c>
      <c r="J14" s="221">
        <v>0</v>
      </c>
      <c r="K14" s="224">
        <f t="shared" ref="K14:K77" si="3">IF($F$6="Series",EXP(-$D$6*$E$6*J14),1-(1-EXP(-$D$6*J14))^$E$6)</f>
        <v>1</v>
      </c>
      <c r="L14" s="221">
        <v>0</v>
      </c>
      <c r="M14" s="224">
        <f t="shared" ref="M14:M77" si="4">IF($F$7="Series",EXP(-$D$7*$E$7*L14),1-(1-EXP(-$D$7*L14))^$E$7)</f>
        <v>1</v>
      </c>
      <c r="N14" s="221">
        <v>0</v>
      </c>
      <c r="O14" s="224">
        <f>IF($F$8="Series",EXP(-$D$8*$E$8*N14),1-(1-EXP(-$D$8*N14))^$E$8)</f>
        <v>1</v>
      </c>
      <c r="P14" s="221">
        <v>0</v>
      </c>
      <c r="Q14" s="224">
        <f>IF($F$9="Series",EXP(-$D$9*$E$9*P14),1-(1-EXP(-$D$9*P14))^$E$9)</f>
        <v>1</v>
      </c>
      <c r="R14" s="221">
        <v>0</v>
      </c>
      <c r="S14" s="224">
        <f t="shared" ref="S14:S77" si="5">IF($F$10="Series",EXP(-$D$10*$E$10*R14),1-(1-EXP(-$D$10*R14))^$E$10)</f>
        <v>1</v>
      </c>
      <c r="T14" s="221">
        <v>0</v>
      </c>
      <c r="U14" s="224">
        <f>EXP(-1/87600*T14)</f>
        <v>1</v>
      </c>
    </row>
    <row r="15" spans="1:21">
      <c r="A15" s="219">
        <f>A14+240</f>
        <v>240</v>
      </c>
      <c r="B15" s="220">
        <f>D15*F15*I15*K15*M15*O15*Q15*S15</f>
        <v>0.99689406844184048</v>
      </c>
      <c r="C15" s="225">
        <f>C14+240</f>
        <v>240</v>
      </c>
      <c r="D15" s="226">
        <f t="shared" si="1"/>
        <v>0.99968005119453907</v>
      </c>
      <c r="E15" s="227">
        <f>E14+240</f>
        <v>240</v>
      </c>
      <c r="F15" s="226">
        <f t="shared" ref="F15:F78" si="6">IF($F$4="Series",EXP(-$D$4*$E$4*E15),1-(1-EXP(-$D$4*E15))^$E$4)</f>
        <v>0.99920031991468372</v>
      </c>
      <c r="G15" s="220">
        <f t="shared" ref="G15:G78" si="7">D15*F15</f>
        <v>0.99888062696591084</v>
      </c>
      <c r="H15" s="225">
        <f>H14+240</f>
        <v>240</v>
      </c>
      <c r="I15" s="220">
        <f t="shared" si="2"/>
        <v>0.99999964021592447</v>
      </c>
      <c r="J15" s="225">
        <f>J14+240</f>
        <v>240</v>
      </c>
      <c r="K15" s="220">
        <f t="shared" si="3"/>
        <v>0.99822380153310919</v>
      </c>
      <c r="L15" s="225">
        <f>L14+240</f>
        <v>240</v>
      </c>
      <c r="M15" s="220">
        <f t="shared" si="4"/>
        <v>0.99999425380466633</v>
      </c>
      <c r="N15" s="225">
        <f>N14+240</f>
        <v>240</v>
      </c>
      <c r="O15" s="220">
        <f>IF($F$8="Series",EXP(-$D$8*$E$8*N15),1-(1-EXP(-$D$8*N15))^$E$8)</f>
        <v>0.99999649095959287</v>
      </c>
      <c r="P15" s="225">
        <f>P14+240</f>
        <v>240</v>
      </c>
      <c r="Q15" s="220">
        <f>IF($F$9="Series",EXP(-$D$9*$E$9*P15),1-(1-EXP(-$D$9*P15))^$E$9)</f>
        <v>0.99999649095959287</v>
      </c>
      <c r="R15" s="225">
        <f>R14+240</f>
        <v>240</v>
      </c>
      <c r="S15" s="220">
        <f t="shared" si="5"/>
        <v>0.99980015686383972</v>
      </c>
      <c r="T15" s="225">
        <f>T14+240</f>
        <v>240</v>
      </c>
      <c r="U15" s="220">
        <f t="shared" ref="U15:U78" si="8">EXP(-1/87600*T15)</f>
        <v>0.99726402359685928</v>
      </c>
    </row>
    <row r="16" spans="1:21">
      <c r="A16" s="219">
        <f t="shared" ref="A16:A79" si="9">A15+240</f>
        <v>480</v>
      </c>
      <c r="B16" s="220">
        <f t="shared" ref="B16:B79" si="10">D16*F16*I16*K16*M16*O16*Q16*S16</f>
        <v>0.9937718061263936</v>
      </c>
      <c r="C16" s="225">
        <f t="shared" ref="C16:C79" si="11">C15+240</f>
        <v>480</v>
      </c>
      <c r="D16" s="226">
        <f t="shared" si="1"/>
        <v>0.99936020475631637</v>
      </c>
      <c r="E16" s="227">
        <f t="shared" ref="E16:E79" si="12">E15+240</f>
        <v>480</v>
      </c>
      <c r="F16" s="226">
        <f t="shared" si="6"/>
        <v>0.99840127931760636</v>
      </c>
      <c r="G16" s="220">
        <f t="shared" si="7"/>
        <v>0.99776250692781132</v>
      </c>
      <c r="H16" s="225">
        <f t="shared" ref="H16:H79" si="13">H15+240</f>
        <v>480</v>
      </c>
      <c r="I16" s="220">
        <f t="shared" si="2"/>
        <v>0.99999856172679102</v>
      </c>
      <c r="J16" s="225">
        <f t="shared" ref="J16:J79" si="14">J15+240</f>
        <v>480</v>
      </c>
      <c r="K16" s="220">
        <f t="shared" si="3"/>
        <v>0.99645075794721227</v>
      </c>
      <c r="L16" s="225">
        <f t="shared" ref="L16:L79" si="15">L15+240</f>
        <v>480</v>
      </c>
      <c r="M16" s="220">
        <f t="shared" si="4"/>
        <v>0.99997707028297833</v>
      </c>
      <c r="N16" s="225">
        <f t="shared" ref="N16:N79" si="16">N15+240</f>
        <v>480</v>
      </c>
      <c r="O16" s="220">
        <f t="shared" ref="O16:O79" si="17">IF($F$8="Series",EXP(-$D$8*$E$8*N16),1-(1-EXP(-$D$8*N16))^$E$8)</f>
        <v>0.99998599011920375</v>
      </c>
      <c r="P16" s="225">
        <f t="shared" ref="P16:P79" si="18">P15+240</f>
        <v>480</v>
      </c>
      <c r="Q16" s="220">
        <f t="shared" ref="Q16:Q79" si="19">IF($F$9="Series",EXP(-$D$9*$E$9*P16),1-(1-EXP(-$D$9*P16))^$E$9)</f>
        <v>0.99998599011920375</v>
      </c>
      <c r="R16" s="225">
        <f t="shared" ref="R16:T31" si="20">R15+240</f>
        <v>480</v>
      </c>
      <c r="S16" s="220">
        <f t="shared" si="5"/>
        <v>0.99960035366495847</v>
      </c>
      <c r="T16" s="225">
        <f t="shared" si="20"/>
        <v>480</v>
      </c>
      <c r="U16" s="220">
        <f t="shared" si="8"/>
        <v>0.99453553276059714</v>
      </c>
    </row>
    <row r="17" spans="1:21">
      <c r="A17" s="219">
        <f t="shared" si="9"/>
        <v>720</v>
      </c>
      <c r="B17" s="220">
        <f t="shared" si="10"/>
        <v>0.99063358676874569</v>
      </c>
      <c r="C17" s="225">
        <f t="shared" si="11"/>
        <v>720</v>
      </c>
      <c r="D17" s="226">
        <f t="shared" si="1"/>
        <v>0.99904046065257934</v>
      </c>
      <c r="E17" s="227">
        <f t="shared" si="12"/>
        <v>720</v>
      </c>
      <c r="F17" s="226">
        <f t="shared" si="6"/>
        <v>0.99760287769738176</v>
      </c>
      <c r="G17" s="220">
        <f t="shared" si="7"/>
        <v>0.99664563848313104</v>
      </c>
      <c r="H17" s="225">
        <f t="shared" si="13"/>
        <v>720</v>
      </c>
      <c r="I17" s="220">
        <f t="shared" si="2"/>
        <v>0.99999676582588115</v>
      </c>
      <c r="J17" s="225">
        <f t="shared" si="14"/>
        <v>720</v>
      </c>
      <c r="K17" s="220">
        <f t="shared" si="3"/>
        <v>0.9946808636386143</v>
      </c>
      <c r="L17" s="225">
        <f t="shared" si="15"/>
        <v>720</v>
      </c>
      <c r="M17" s="220">
        <f t="shared" si="4"/>
        <v>0.99994853168518372</v>
      </c>
      <c r="N17" s="225">
        <f t="shared" si="16"/>
        <v>720</v>
      </c>
      <c r="O17" s="220">
        <f t="shared" si="17"/>
        <v>0.99996853677092878</v>
      </c>
      <c r="P17" s="225">
        <f t="shared" si="18"/>
        <v>720</v>
      </c>
      <c r="Q17" s="220">
        <f t="shared" si="19"/>
        <v>0.99996853677092878</v>
      </c>
      <c r="R17" s="225">
        <f t="shared" si="20"/>
        <v>720</v>
      </c>
      <c r="S17" s="220">
        <f t="shared" si="5"/>
        <v>0.9994005903953751</v>
      </c>
      <c r="T17" s="225">
        <f t="shared" si="20"/>
        <v>720</v>
      </c>
      <c r="U17" s="220">
        <f t="shared" si="8"/>
        <v>0.99181450701087914</v>
      </c>
    </row>
    <row r="18" spans="1:21">
      <c r="A18" s="219">
        <f t="shared" si="9"/>
        <v>960</v>
      </c>
      <c r="B18" s="220">
        <f t="shared" si="10"/>
        <v>0.98747978118684954</v>
      </c>
      <c r="C18" s="225">
        <f t="shared" si="11"/>
        <v>960</v>
      </c>
      <c r="D18" s="226">
        <f t="shared" si="1"/>
        <v>0.9987208188505865</v>
      </c>
      <c r="E18" s="227">
        <f t="shared" si="12"/>
        <v>960</v>
      </c>
      <c r="F18" s="226">
        <f t="shared" si="6"/>
        <v>0.99680511454303289</v>
      </c>
      <c r="G18" s="220">
        <f t="shared" si="7"/>
        <v>0.99553002023087045</v>
      </c>
      <c r="H18" s="225">
        <f t="shared" si="13"/>
        <v>960</v>
      </c>
      <c r="I18" s="220">
        <f t="shared" si="2"/>
        <v>0.99999425380466633</v>
      </c>
      <c r="J18" s="225">
        <f t="shared" si="14"/>
        <v>960</v>
      </c>
      <c r="K18" s="220">
        <f t="shared" si="3"/>
        <v>0.9929141130135738</v>
      </c>
      <c r="L18" s="225">
        <f t="shared" si="15"/>
        <v>960</v>
      </c>
      <c r="M18" s="220">
        <f t="shared" si="4"/>
        <v>0.99990871980179552</v>
      </c>
      <c r="N18" s="225">
        <f t="shared" si="16"/>
        <v>960</v>
      </c>
      <c r="O18" s="220">
        <f t="shared" si="17"/>
        <v>0.99994417003521419</v>
      </c>
      <c r="P18" s="225">
        <f t="shared" si="18"/>
        <v>960</v>
      </c>
      <c r="Q18" s="220">
        <f t="shared" si="19"/>
        <v>0.99994417003521419</v>
      </c>
      <c r="R18" s="225">
        <f t="shared" si="20"/>
        <v>960</v>
      </c>
      <c r="S18" s="220">
        <f t="shared" si="5"/>
        <v>0.99920086704710998</v>
      </c>
      <c r="T18" s="225">
        <f t="shared" si="20"/>
        <v>960</v>
      </c>
      <c r="U18" s="220">
        <f t="shared" si="8"/>
        <v>0.98910092592340471</v>
      </c>
    </row>
    <row r="19" spans="1:21">
      <c r="A19" s="219">
        <f t="shared" si="9"/>
        <v>1200</v>
      </c>
      <c r="B19" s="220">
        <f t="shared" si="10"/>
        <v>0.98431075729356854</v>
      </c>
      <c r="C19" s="225">
        <f t="shared" si="11"/>
        <v>1200</v>
      </c>
      <c r="D19" s="226">
        <f t="shared" si="1"/>
        <v>0.99840127931760636</v>
      </c>
      <c r="E19" s="227">
        <f t="shared" si="12"/>
        <v>1200</v>
      </c>
      <c r="F19" s="226">
        <f t="shared" si="6"/>
        <v>0.99600798934399148</v>
      </c>
      <c r="G19" s="220">
        <f t="shared" si="7"/>
        <v>0.99441565077159799</v>
      </c>
      <c r="H19" s="225">
        <f t="shared" si="13"/>
        <v>1200</v>
      </c>
      <c r="I19" s="220">
        <f t="shared" si="2"/>
        <v>0.99999102695281072</v>
      </c>
      <c r="J19" s="225">
        <f t="shared" si="14"/>
        <v>1200</v>
      </c>
      <c r="K19" s="220">
        <f t="shared" si="3"/>
        <v>0.9911505004882849</v>
      </c>
      <c r="L19" s="225">
        <f t="shared" si="15"/>
        <v>1200</v>
      </c>
      <c r="M19" s="220">
        <f t="shared" si="4"/>
        <v>0.99985771596595174</v>
      </c>
      <c r="N19" s="225">
        <f t="shared" si="16"/>
        <v>1200</v>
      </c>
      <c r="O19" s="220">
        <f t="shared" si="17"/>
        <v>0.99991292886154481</v>
      </c>
      <c r="P19" s="225">
        <f t="shared" si="18"/>
        <v>1200</v>
      </c>
      <c r="Q19" s="220">
        <f t="shared" si="19"/>
        <v>0.99991292886154481</v>
      </c>
      <c r="R19" s="225">
        <f t="shared" si="20"/>
        <v>1200</v>
      </c>
      <c r="S19" s="220">
        <f t="shared" si="5"/>
        <v>0.99900118361218515</v>
      </c>
      <c r="T19" s="225">
        <f t="shared" si="20"/>
        <v>1200</v>
      </c>
      <c r="U19" s="220">
        <f t="shared" si="8"/>
        <v>0.98639476912975366</v>
      </c>
    </row>
    <row r="20" spans="1:21">
      <c r="A20" s="219">
        <f t="shared" si="9"/>
        <v>1440</v>
      </c>
      <c r="B20" s="220">
        <f t="shared" si="10"/>
        <v>0.98112688008936511</v>
      </c>
      <c r="C20" s="225">
        <f t="shared" si="11"/>
        <v>1440</v>
      </c>
      <c r="D20" s="226">
        <f t="shared" si="1"/>
        <v>0.99808184202091799</v>
      </c>
      <c r="E20" s="227">
        <f t="shared" si="12"/>
        <v>1440</v>
      </c>
      <c r="F20" s="226">
        <f t="shared" si="6"/>
        <v>0.99521150159009719</v>
      </c>
      <c r="G20" s="220">
        <f t="shared" si="7"/>
        <v>0.99330252870744795</v>
      </c>
      <c r="H20" s="225">
        <f t="shared" si="13"/>
        <v>1440</v>
      </c>
      <c r="I20" s="220">
        <f t="shared" si="2"/>
        <v>0.99998708655817337</v>
      </c>
      <c r="J20" s="225">
        <f t="shared" si="14"/>
        <v>1440</v>
      </c>
      <c r="K20" s="220">
        <f t="shared" si="3"/>
        <v>0.9893900204888596</v>
      </c>
      <c r="L20" s="225">
        <f t="shared" si="15"/>
        <v>1440</v>
      </c>
      <c r="M20" s="220">
        <f t="shared" si="4"/>
        <v>0.99979560105576326</v>
      </c>
      <c r="N20" s="225">
        <f t="shared" si="16"/>
        <v>1440</v>
      </c>
      <c r="O20" s="220">
        <f t="shared" si="17"/>
        <v>0.99987485202912973</v>
      </c>
      <c r="P20" s="225">
        <f t="shared" si="18"/>
        <v>1440</v>
      </c>
      <c r="Q20" s="220">
        <f t="shared" si="19"/>
        <v>0.99987485202912973</v>
      </c>
      <c r="R20" s="225">
        <f t="shared" si="20"/>
        <v>1440</v>
      </c>
      <c r="S20" s="220">
        <f t="shared" si="5"/>
        <v>0.99880154008262423</v>
      </c>
      <c r="T20" s="225">
        <f t="shared" si="20"/>
        <v>1440</v>
      </c>
      <c r="U20" s="220">
        <f t="shared" si="8"/>
        <v>0.98369601631723325</v>
      </c>
    </row>
    <row r="21" spans="1:21">
      <c r="A21" s="219">
        <f t="shared" si="9"/>
        <v>1680</v>
      </c>
      <c r="B21" s="220">
        <f t="shared" si="10"/>
        <v>0.97792851165562822</v>
      </c>
      <c r="C21" s="225">
        <f t="shared" si="11"/>
        <v>1680</v>
      </c>
      <c r="D21" s="226">
        <f t="shared" si="1"/>
        <v>0.99776250692781121</v>
      </c>
      <c r="E21" s="227">
        <f t="shared" si="12"/>
        <v>1680</v>
      </c>
      <c r="F21" s="226">
        <f t="shared" si="6"/>
        <v>0.99441565077159788</v>
      </c>
      <c r="G21" s="220">
        <f t="shared" si="7"/>
        <v>0.99219065264212036</v>
      </c>
      <c r="H21" s="225">
        <f t="shared" si="13"/>
        <v>1680</v>
      </c>
      <c r="I21" s="220">
        <f t="shared" si="2"/>
        <v>0.99998243390681063</v>
      </c>
      <c r="J21" s="225">
        <f t="shared" si="14"/>
        <v>1680</v>
      </c>
      <c r="K21" s="220">
        <f t="shared" si="3"/>
        <v>0.98763266745131029</v>
      </c>
      <c r="L21" s="225">
        <f t="shared" si="15"/>
        <v>1680</v>
      </c>
      <c r="M21" s="220">
        <f t="shared" si="4"/>
        <v>0.99972245549664929</v>
      </c>
      <c r="N21" s="225">
        <f t="shared" si="16"/>
        <v>1680</v>
      </c>
      <c r="O21" s="220">
        <f t="shared" si="17"/>
        <v>0.99982997814758556</v>
      </c>
      <c r="P21" s="225">
        <f t="shared" si="18"/>
        <v>1680</v>
      </c>
      <c r="Q21" s="220">
        <f t="shared" si="19"/>
        <v>0.99982997814758556</v>
      </c>
      <c r="R21" s="225">
        <f t="shared" si="20"/>
        <v>1680</v>
      </c>
      <c r="S21" s="220">
        <f t="shared" si="5"/>
        <v>0.99860193645045248</v>
      </c>
      <c r="T21" s="225">
        <f t="shared" si="20"/>
        <v>1680</v>
      </c>
      <c r="U21" s="220">
        <f t="shared" si="8"/>
        <v>0.98100464722872571</v>
      </c>
    </row>
    <row r="22" spans="1:21">
      <c r="A22" s="219">
        <f t="shared" si="9"/>
        <v>1920</v>
      </c>
      <c r="B22" s="220">
        <f t="shared" si="10"/>
        <v>0.97471601114862272</v>
      </c>
      <c r="C22" s="225">
        <f t="shared" si="11"/>
        <v>1920</v>
      </c>
      <c r="D22" s="226">
        <f t="shared" si="1"/>
        <v>0.99744327400558597</v>
      </c>
      <c r="E22" s="227">
        <f t="shared" si="12"/>
        <v>1920</v>
      </c>
      <c r="F22" s="226">
        <f t="shared" si="6"/>
        <v>0.99362043637914899</v>
      </c>
      <c r="G22" s="220">
        <f t="shared" si="7"/>
        <v>0.99108002118087735</v>
      </c>
      <c r="H22" s="225">
        <f t="shared" si="13"/>
        <v>1920</v>
      </c>
      <c r="I22" s="220">
        <f t="shared" si="2"/>
        <v>0.99997707028297833</v>
      </c>
      <c r="J22" s="225">
        <f t="shared" si="14"/>
        <v>1920</v>
      </c>
      <c r="K22" s="220">
        <f t="shared" si="3"/>
        <v>0.98587843582153201</v>
      </c>
      <c r="L22" s="225">
        <f t="shared" si="15"/>
        <v>1920</v>
      </c>
      <c r="M22" s="220">
        <f t="shared" si="4"/>
        <v>0.99963835926366262</v>
      </c>
      <c r="N22" s="225">
        <f t="shared" si="16"/>
        <v>1920</v>
      </c>
      <c r="O22" s="220">
        <f t="shared" si="17"/>
        <v>0.99977834565761714</v>
      </c>
      <c r="P22" s="225">
        <f t="shared" si="18"/>
        <v>1920</v>
      </c>
      <c r="Q22" s="220">
        <f t="shared" si="19"/>
        <v>0.99977834565761714</v>
      </c>
      <c r="R22" s="225">
        <f t="shared" si="20"/>
        <v>1920</v>
      </c>
      <c r="S22" s="220">
        <f t="shared" si="5"/>
        <v>0.99840237270769638</v>
      </c>
      <c r="T22" s="225">
        <f t="shared" si="20"/>
        <v>1920</v>
      </c>
      <c r="U22" s="220">
        <f t="shared" si="8"/>
        <v>0.97832064166253663</v>
      </c>
    </row>
    <row r="23" spans="1:21">
      <c r="A23" s="219">
        <f t="shared" si="9"/>
        <v>2160</v>
      </c>
      <c r="B23" s="220">
        <f t="shared" si="10"/>
        <v>0.97148973479405332</v>
      </c>
      <c r="C23" s="225">
        <f t="shared" si="11"/>
        <v>2160</v>
      </c>
      <c r="D23" s="226">
        <f t="shared" si="1"/>
        <v>0.99712414322155285</v>
      </c>
      <c r="E23" s="227">
        <f t="shared" si="12"/>
        <v>2160</v>
      </c>
      <c r="F23" s="226">
        <f t="shared" si="6"/>
        <v>0.99282585790381339</v>
      </c>
      <c r="G23" s="220">
        <f t="shared" si="7"/>
        <v>0.9899706329305431</v>
      </c>
      <c r="H23" s="225">
        <f t="shared" si="13"/>
        <v>2160</v>
      </c>
      <c r="I23" s="220">
        <f t="shared" si="2"/>
        <v>0.99997099696913416</v>
      </c>
      <c r="J23" s="225">
        <f t="shared" si="14"/>
        <v>2160</v>
      </c>
      <c r="K23" s="220">
        <f t="shared" si="3"/>
        <v>0.98412732005528514</v>
      </c>
      <c r="L23" s="225">
        <f t="shared" si="15"/>
        <v>2160</v>
      </c>
      <c r="M23" s="220">
        <f t="shared" si="4"/>
        <v>0.99954339188380192</v>
      </c>
      <c r="N23" s="225">
        <f t="shared" si="16"/>
        <v>2160</v>
      </c>
      <c r="O23" s="220">
        <f t="shared" si="17"/>
        <v>0.99971999283169533</v>
      </c>
      <c r="P23" s="225">
        <f t="shared" si="18"/>
        <v>2160</v>
      </c>
      <c r="Q23" s="220">
        <f t="shared" si="19"/>
        <v>0.99971999283169533</v>
      </c>
      <c r="R23" s="225">
        <f t="shared" si="20"/>
        <v>2160</v>
      </c>
      <c r="S23" s="220">
        <f t="shared" si="5"/>
        <v>0.99820284884638455</v>
      </c>
      <c r="T23" s="225">
        <f t="shared" si="20"/>
        <v>2160</v>
      </c>
      <c r="U23" s="220">
        <f t="shared" si="8"/>
        <v>0.97564397947224235</v>
      </c>
    </row>
    <row r="24" spans="1:21">
      <c r="A24" s="219">
        <f t="shared" si="9"/>
        <v>2400</v>
      </c>
      <c r="B24" s="220">
        <f t="shared" si="10"/>
        <v>0.96825003588222625</v>
      </c>
      <c r="C24" s="225">
        <f t="shared" si="11"/>
        <v>2400</v>
      </c>
      <c r="D24" s="226">
        <f t="shared" si="1"/>
        <v>0.99680511454303289</v>
      </c>
      <c r="E24" s="227">
        <f t="shared" si="12"/>
        <v>2400</v>
      </c>
      <c r="F24" s="226">
        <f t="shared" si="6"/>
        <v>0.99203191483706066</v>
      </c>
      <c r="G24" s="220">
        <f t="shared" si="7"/>
        <v>0.98886248649950048</v>
      </c>
      <c r="H24" s="225">
        <f t="shared" si="13"/>
        <v>2400</v>
      </c>
      <c r="I24" s="220">
        <f t="shared" si="2"/>
        <v>0.99996421524594004</v>
      </c>
      <c r="J24" s="225">
        <f t="shared" si="14"/>
        <v>2400</v>
      </c>
      <c r="K24" s="220">
        <f t="shared" si="3"/>
        <v>0.98237931461817762</v>
      </c>
      <c r="L24" s="225">
        <f t="shared" si="15"/>
        <v>2400</v>
      </c>
      <c r="M24" s="220">
        <f t="shared" si="4"/>
        <v>0.99943763243831385</v>
      </c>
      <c r="N24" s="225">
        <f t="shared" si="16"/>
        <v>2400</v>
      </c>
      <c r="O24" s="220">
        <f t="shared" si="17"/>
        <v>0.99965495777473246</v>
      </c>
      <c r="P24" s="225">
        <f t="shared" si="18"/>
        <v>2400</v>
      </c>
      <c r="Q24" s="220">
        <f t="shared" si="19"/>
        <v>0.99965495777473246</v>
      </c>
      <c r="R24" s="225">
        <f t="shared" si="20"/>
        <v>2400</v>
      </c>
      <c r="S24" s="220">
        <f t="shared" si="5"/>
        <v>0.99800336485854702</v>
      </c>
      <c r="T24" s="225">
        <f t="shared" si="20"/>
        <v>2400</v>
      </c>
      <c r="U24" s="220">
        <f t="shared" si="8"/>
        <v>0.97297464056654004</v>
      </c>
    </row>
    <row r="25" spans="1:21">
      <c r="A25" s="219">
        <f t="shared" si="9"/>
        <v>2640</v>
      </c>
      <c r="B25" s="220">
        <f t="shared" si="10"/>
        <v>0.96499726476380276</v>
      </c>
      <c r="C25" s="225">
        <f t="shared" si="11"/>
        <v>2640</v>
      </c>
      <c r="D25" s="226">
        <f t="shared" si="1"/>
        <v>0.99648618793735755</v>
      </c>
      <c r="E25" s="227">
        <f t="shared" si="12"/>
        <v>2640</v>
      </c>
      <c r="F25" s="226">
        <f t="shared" si="6"/>
        <v>0.99123860667076724</v>
      </c>
      <c r="G25" s="220">
        <f t="shared" si="7"/>
        <v>0.98775558049769063</v>
      </c>
      <c r="H25" s="225">
        <f t="shared" si="13"/>
        <v>2640</v>
      </c>
      <c r="I25" s="220">
        <f t="shared" si="2"/>
        <v>0.99995672639226407</v>
      </c>
      <c r="J25" s="225">
        <f t="shared" si="14"/>
        <v>2640</v>
      </c>
      <c r="K25" s="220">
        <f t="shared" si="3"/>
        <v>0.98063441398564755</v>
      </c>
      <c r="L25" s="225">
        <f t="shared" si="15"/>
        <v>2640</v>
      </c>
      <c r="M25" s="220">
        <f t="shared" si="4"/>
        <v>0.9993211595649828</v>
      </c>
      <c r="N25" s="225">
        <f t="shared" si="16"/>
        <v>2640</v>
      </c>
      <c r="O25" s="220">
        <f t="shared" si="17"/>
        <v>0.9995832784247547</v>
      </c>
      <c r="P25" s="225">
        <f t="shared" si="18"/>
        <v>2640</v>
      </c>
      <c r="Q25" s="220">
        <f t="shared" si="19"/>
        <v>0.9995832784247547</v>
      </c>
      <c r="R25" s="225">
        <f t="shared" si="20"/>
        <v>2640</v>
      </c>
      <c r="S25" s="220">
        <f t="shared" si="5"/>
        <v>0.99780392073621516</v>
      </c>
      <c r="T25" s="225">
        <f t="shared" si="20"/>
        <v>2640</v>
      </c>
      <c r="U25" s="220">
        <f t="shared" si="8"/>
        <v>0.97031260490909566</v>
      </c>
    </row>
    <row r="26" spans="1:21">
      <c r="A26" s="219">
        <f t="shared" si="9"/>
        <v>2880</v>
      </c>
      <c r="B26" s="220">
        <f t="shared" si="10"/>
        <v>0.96173176884613154</v>
      </c>
      <c r="C26" s="225">
        <f t="shared" si="11"/>
        <v>2880</v>
      </c>
      <c r="D26" s="226">
        <f t="shared" si="1"/>
        <v>0.99616736337186873</v>
      </c>
      <c r="E26" s="227">
        <f t="shared" si="12"/>
        <v>2880</v>
      </c>
      <c r="F26" s="226">
        <f t="shared" si="6"/>
        <v>0.99044593289721605</v>
      </c>
      <c r="G26" s="220">
        <f t="shared" si="7"/>
        <v>0.98664991353661058</v>
      </c>
      <c r="H26" s="225">
        <f t="shared" si="13"/>
        <v>2880</v>
      </c>
      <c r="I26" s="220">
        <f t="shared" si="2"/>
        <v>0.99994853168518372</v>
      </c>
      <c r="J26" s="225">
        <f t="shared" si="14"/>
        <v>2880</v>
      </c>
      <c r="K26" s="220">
        <f t="shared" si="3"/>
        <v>0.97889261264294591</v>
      </c>
      <c r="L26" s="225">
        <f t="shared" si="15"/>
        <v>2880</v>
      </c>
      <c r="M26" s="220">
        <f t="shared" si="4"/>
        <v>0.99919405146040985</v>
      </c>
      <c r="N26" s="225">
        <f t="shared" si="16"/>
        <v>2880</v>
      </c>
      <c r="O26" s="220">
        <f t="shared" si="17"/>
        <v>0.99950499255357284</v>
      </c>
      <c r="P26" s="225">
        <f t="shared" si="18"/>
        <v>2880</v>
      </c>
      <c r="Q26" s="220">
        <f t="shared" si="19"/>
        <v>0.99950499255357284</v>
      </c>
      <c r="R26" s="225">
        <f t="shared" si="20"/>
        <v>2880</v>
      </c>
      <c r="S26" s="220">
        <f t="shared" si="5"/>
        <v>0.99760451647142212</v>
      </c>
      <c r="T26" s="225">
        <f t="shared" si="20"/>
        <v>2880</v>
      </c>
      <c r="U26" s="220">
        <f t="shared" si="8"/>
        <v>0.96765785251839442</v>
      </c>
    </row>
    <row r="27" spans="1:21">
      <c r="A27" s="219">
        <f t="shared" si="9"/>
        <v>3120</v>
      </c>
      <c r="B27" s="220">
        <f t="shared" si="10"/>
        <v>0.95845389259014335</v>
      </c>
      <c r="C27" s="225">
        <f t="shared" si="11"/>
        <v>3120</v>
      </c>
      <c r="D27" s="226">
        <f t="shared" si="1"/>
        <v>0.99584864081391877</v>
      </c>
      <c r="E27" s="227">
        <f t="shared" si="12"/>
        <v>3120</v>
      </c>
      <c r="F27" s="226">
        <f t="shared" si="6"/>
        <v>0.98965389300909556</v>
      </c>
      <c r="G27" s="220">
        <f t="shared" si="7"/>
        <v>0.98554548422931121</v>
      </c>
      <c r="H27" s="225">
        <f t="shared" si="13"/>
        <v>3120</v>
      </c>
      <c r="I27" s="220">
        <f t="shared" si="2"/>
        <v>0.99993963239998696</v>
      </c>
      <c r="J27" s="225">
        <f t="shared" si="14"/>
        <v>3120</v>
      </c>
      <c r="K27" s="220">
        <f t="shared" si="3"/>
        <v>0.9771539050851189</v>
      </c>
      <c r="L27" s="225">
        <f t="shared" si="15"/>
        <v>3120</v>
      </c>
      <c r="M27" s="220">
        <f t="shared" si="4"/>
        <v>0.9990563858822803</v>
      </c>
      <c r="N27" s="225">
        <f t="shared" si="16"/>
        <v>3120</v>
      </c>
      <c r="O27" s="220">
        <f t="shared" si="17"/>
        <v>0.99942013776744887</v>
      </c>
      <c r="P27" s="225">
        <f t="shared" si="18"/>
        <v>3120</v>
      </c>
      <c r="Q27" s="220">
        <f t="shared" si="19"/>
        <v>0.99942013776744887</v>
      </c>
      <c r="R27" s="225">
        <f t="shared" si="20"/>
        <v>3120</v>
      </c>
      <c r="S27" s="220">
        <f t="shared" si="5"/>
        <v>0.99740515205620273</v>
      </c>
      <c r="T27" s="225">
        <f t="shared" si="20"/>
        <v>3120</v>
      </c>
      <c r="U27" s="220">
        <f t="shared" si="8"/>
        <v>0.96501036346759028</v>
      </c>
    </row>
    <row r="28" spans="1:21">
      <c r="A28" s="219">
        <f t="shared" si="9"/>
        <v>3360</v>
      </c>
      <c r="B28" s="220">
        <f t="shared" si="10"/>
        <v>0.9551639775078079</v>
      </c>
      <c r="C28" s="225">
        <f t="shared" si="11"/>
        <v>3360</v>
      </c>
      <c r="D28" s="226">
        <f t="shared" si="1"/>
        <v>0.99553002023087056</v>
      </c>
      <c r="E28" s="227">
        <f t="shared" si="12"/>
        <v>3360</v>
      </c>
      <c r="F28" s="226">
        <f t="shared" si="6"/>
        <v>0.98886248649950048</v>
      </c>
      <c r="G28" s="220">
        <f t="shared" si="7"/>
        <v>0.98444229119039672</v>
      </c>
      <c r="H28" s="225">
        <f t="shared" si="13"/>
        <v>3360</v>
      </c>
      <c r="I28" s="220">
        <f t="shared" si="2"/>
        <v>0.99993002981017554</v>
      </c>
      <c r="J28" s="225">
        <f t="shared" si="14"/>
        <v>3360</v>
      </c>
      <c r="K28" s="220">
        <f t="shared" si="3"/>
        <v>0.9754182858169903</v>
      </c>
      <c r="L28" s="225">
        <f t="shared" si="15"/>
        <v>3360</v>
      </c>
      <c r="M28" s="220">
        <f t="shared" si="4"/>
        <v>0.99890824015161994</v>
      </c>
      <c r="N28" s="225">
        <f t="shared" si="16"/>
        <v>3360</v>
      </c>
      <c r="O28" s="220">
        <f t="shared" si="17"/>
        <v>0.99932875150776179</v>
      </c>
      <c r="P28" s="225">
        <f t="shared" si="18"/>
        <v>3360</v>
      </c>
      <c r="Q28" s="220">
        <f t="shared" si="19"/>
        <v>0.99932875150776179</v>
      </c>
      <c r="R28" s="225">
        <f t="shared" si="20"/>
        <v>3360</v>
      </c>
      <c r="S28" s="220">
        <f t="shared" si="5"/>
        <v>0.99720582748259345</v>
      </c>
      <c r="T28" s="225">
        <f t="shared" si="20"/>
        <v>3360</v>
      </c>
      <c r="U28" s="220">
        <f t="shared" si="8"/>
        <v>0.96237011788435667</v>
      </c>
    </row>
    <row r="29" spans="1:21">
      <c r="A29" s="219">
        <f t="shared" si="9"/>
        <v>3600</v>
      </c>
      <c r="B29" s="220">
        <f t="shared" si="10"/>
        <v>0.95186236216012987</v>
      </c>
      <c r="C29" s="225">
        <f t="shared" si="11"/>
        <v>3600</v>
      </c>
      <c r="D29" s="226">
        <f t="shared" si="1"/>
        <v>0.99521150159009719</v>
      </c>
      <c r="E29" s="227">
        <f t="shared" si="12"/>
        <v>3600</v>
      </c>
      <c r="F29" s="226">
        <f t="shared" si="6"/>
        <v>0.98807171286193052</v>
      </c>
      <c r="G29" s="220">
        <f t="shared" si="7"/>
        <v>0.9833403330360212</v>
      </c>
      <c r="H29" s="225">
        <f t="shared" si="13"/>
        <v>3600</v>
      </c>
      <c r="I29" s="220">
        <f t="shared" si="2"/>
        <v>0.99991972518746663</v>
      </c>
      <c r="J29" s="225">
        <f t="shared" si="14"/>
        <v>3600</v>
      </c>
      <c r="K29" s="220">
        <f t="shared" si="3"/>
        <v>0.973685749353145</v>
      </c>
      <c r="L29" s="225">
        <f t="shared" si="15"/>
        <v>3600</v>
      </c>
      <c r="M29" s="220">
        <f t="shared" si="4"/>
        <v>0.99874969115504031</v>
      </c>
      <c r="N29" s="225">
        <f t="shared" si="16"/>
        <v>3600</v>
      </c>
      <c r="O29" s="220">
        <f t="shared" si="17"/>
        <v>0.99923087105166919</v>
      </c>
      <c r="P29" s="225">
        <f t="shared" si="18"/>
        <v>3600</v>
      </c>
      <c r="Q29" s="220">
        <f t="shared" si="19"/>
        <v>0.99923087105166919</v>
      </c>
      <c r="R29" s="225">
        <f t="shared" si="20"/>
        <v>3600</v>
      </c>
      <c r="S29" s="220">
        <f t="shared" si="5"/>
        <v>0.99700654274263201</v>
      </c>
      <c r="T29" s="225">
        <f t="shared" si="20"/>
        <v>3600</v>
      </c>
      <c r="U29" s="220">
        <f t="shared" si="8"/>
        <v>0.95973709595073731</v>
      </c>
    </row>
    <row r="30" spans="1:21">
      <c r="A30" s="219">
        <f t="shared" si="9"/>
        <v>3840</v>
      </c>
      <c r="B30" s="220">
        <f t="shared" si="10"/>
        <v>0.94854938215568307</v>
      </c>
      <c r="C30" s="225">
        <f t="shared" si="11"/>
        <v>3840</v>
      </c>
      <c r="D30" s="226">
        <f t="shared" si="1"/>
        <v>0.99489308485898253</v>
      </c>
      <c r="E30" s="227">
        <f t="shared" si="12"/>
        <v>3840</v>
      </c>
      <c r="F30" s="226">
        <f t="shared" si="6"/>
        <v>0.98728157159029051</v>
      </c>
      <c r="G30" s="220">
        <f t="shared" si="7"/>
        <v>0.98223960838388857</v>
      </c>
      <c r="H30" s="225">
        <f t="shared" si="13"/>
        <v>3840</v>
      </c>
      <c r="I30" s="220">
        <f t="shared" si="2"/>
        <v>0.99990871980179552</v>
      </c>
      <c r="J30" s="225">
        <f t="shared" si="14"/>
        <v>3840</v>
      </c>
      <c r="K30" s="220">
        <f t="shared" si="3"/>
        <v>0.97195629021791052</v>
      </c>
      <c r="L30" s="225">
        <f t="shared" si="15"/>
        <v>3840</v>
      </c>
      <c r="M30" s="220">
        <f t="shared" si="4"/>
        <v>0.99858081534697252</v>
      </c>
      <c r="N30" s="225">
        <f t="shared" si="16"/>
        <v>3840</v>
      </c>
      <c r="O30" s="220">
        <f t="shared" si="17"/>
        <v>0.99912653351276759</v>
      </c>
      <c r="P30" s="225">
        <f t="shared" si="18"/>
        <v>3840</v>
      </c>
      <c r="Q30" s="220">
        <f t="shared" si="19"/>
        <v>0.99912653351276759</v>
      </c>
      <c r="R30" s="225">
        <f t="shared" si="20"/>
        <v>3840</v>
      </c>
      <c r="S30" s="220">
        <f t="shared" si="5"/>
        <v>0.99680729782835786</v>
      </c>
      <c r="T30" s="225">
        <f t="shared" si="20"/>
        <v>3840</v>
      </c>
      <c r="U30" s="220">
        <f t="shared" si="8"/>
        <v>0.95711127790299733</v>
      </c>
    </row>
    <row r="31" spans="1:21">
      <c r="A31" s="219">
        <f t="shared" si="9"/>
        <v>4080</v>
      </c>
      <c r="B31" s="220">
        <f t="shared" si="10"/>
        <v>0.94522537014966634</v>
      </c>
      <c r="C31" s="225">
        <f t="shared" si="11"/>
        <v>4080</v>
      </c>
      <c r="D31" s="226">
        <f t="shared" si="1"/>
        <v>0.99457477000492056</v>
      </c>
      <c r="E31" s="227">
        <f t="shared" si="12"/>
        <v>4080</v>
      </c>
      <c r="F31" s="226">
        <f t="shared" si="6"/>
        <v>0.98649206217888996</v>
      </c>
      <c r="G31" s="220">
        <f t="shared" si="7"/>
        <v>0.98114011585324923</v>
      </c>
      <c r="H31" s="225">
        <f t="shared" si="13"/>
        <v>4080</v>
      </c>
      <c r="I31" s="220">
        <f t="shared" si="2"/>
        <v>0.99989701492131777</v>
      </c>
      <c r="J31" s="225">
        <f t="shared" si="14"/>
        <v>4080</v>
      </c>
      <c r="K31" s="220">
        <f t="shared" si="3"/>
        <v>0.97022990294534073</v>
      </c>
      <c r="L31" s="225">
        <f t="shared" si="15"/>
        <v>4080</v>
      </c>
      <c r="M31" s="220">
        <f t="shared" si="4"/>
        <v>0.99840168875189006</v>
      </c>
      <c r="N31" s="225">
        <f t="shared" si="16"/>
        <v>4080</v>
      </c>
      <c r="O31" s="220">
        <f t="shared" si="17"/>
        <v>0.99901577584174961</v>
      </c>
      <c r="P31" s="225">
        <f t="shared" si="18"/>
        <v>4080</v>
      </c>
      <c r="Q31" s="220">
        <f t="shared" si="19"/>
        <v>0.99901577584174961</v>
      </c>
      <c r="R31" s="225">
        <f t="shared" si="20"/>
        <v>4080</v>
      </c>
      <c r="S31" s="220">
        <f t="shared" si="5"/>
        <v>0.99660809273181239</v>
      </c>
      <c r="T31" s="225">
        <f t="shared" si="20"/>
        <v>4080</v>
      </c>
      <c r="U31" s="220">
        <f t="shared" si="8"/>
        <v>0.95449264403147482</v>
      </c>
    </row>
    <row r="32" spans="1:21">
      <c r="A32" s="219">
        <f t="shared" si="9"/>
        <v>4320</v>
      </c>
      <c r="B32" s="220">
        <f t="shared" si="10"/>
        <v>0.94189065584347176</v>
      </c>
      <c r="C32" s="225">
        <f t="shared" si="11"/>
        <v>4320</v>
      </c>
      <c r="D32" s="226">
        <f t="shared" si="1"/>
        <v>0.9942565569953159</v>
      </c>
      <c r="E32" s="227">
        <f t="shared" si="12"/>
        <v>4320</v>
      </c>
      <c r="F32" s="226">
        <f t="shared" si="6"/>
        <v>0.98570318412244295</v>
      </c>
      <c r="G32" s="220">
        <f t="shared" si="7"/>
        <v>0.98004185406490008</v>
      </c>
      <c r="H32" s="225">
        <f t="shared" si="13"/>
        <v>4320</v>
      </c>
      <c r="I32" s="220">
        <f t="shared" si="2"/>
        <v>0.99988461181241139</v>
      </c>
      <c r="J32" s="225">
        <f t="shared" si="14"/>
        <v>4320</v>
      </c>
      <c r="K32" s="220">
        <f t="shared" si="3"/>
        <v>0.9685065820791976</v>
      </c>
      <c r="L32" s="225">
        <f t="shared" si="15"/>
        <v>4320</v>
      </c>
      <c r="M32" s="220">
        <f t="shared" si="4"/>
        <v>0.99821238696652115</v>
      </c>
      <c r="N32" s="225">
        <f t="shared" si="16"/>
        <v>4320</v>
      </c>
      <c r="O32" s="220">
        <f t="shared" si="17"/>
        <v>0.9988986348270581</v>
      </c>
      <c r="P32" s="225">
        <f t="shared" si="18"/>
        <v>4320</v>
      </c>
      <c r="Q32" s="220">
        <f t="shared" si="19"/>
        <v>0.9988986348270581</v>
      </c>
      <c r="R32" s="225">
        <f t="shared" ref="R32:T47" si="21">R31+240</f>
        <v>4320</v>
      </c>
      <c r="S32" s="220">
        <f t="shared" si="5"/>
        <v>0.99640892744503817</v>
      </c>
      <c r="T32" s="225">
        <f t="shared" si="21"/>
        <v>4320</v>
      </c>
      <c r="U32" s="220">
        <f t="shared" si="8"/>
        <v>0.95188117468043332</v>
      </c>
    </row>
    <row r="33" spans="1:21">
      <c r="A33" s="219">
        <f t="shared" si="9"/>
        <v>4560</v>
      </c>
      <c r="B33" s="220">
        <f t="shared" si="10"/>
        <v>0.93854556598475758</v>
      </c>
      <c r="C33" s="225">
        <f t="shared" si="11"/>
        <v>4560</v>
      </c>
      <c r="D33" s="226">
        <f t="shared" si="1"/>
        <v>0.99393844579758361</v>
      </c>
      <c r="E33" s="227">
        <f t="shared" si="12"/>
        <v>4560</v>
      </c>
      <c r="F33" s="226">
        <f t="shared" si="6"/>
        <v>0.98491493691606746</v>
      </c>
      <c r="G33" s="220">
        <f t="shared" si="7"/>
        <v>0.97894482164118124</v>
      </c>
      <c r="H33" s="225">
        <f t="shared" si="13"/>
        <v>4560</v>
      </c>
      <c r="I33" s="220">
        <f t="shared" si="2"/>
        <v>0.99987151173967936</v>
      </c>
      <c r="J33" s="225">
        <f t="shared" si="14"/>
        <v>4560</v>
      </c>
      <c r="K33" s="220">
        <f t="shared" si="3"/>
        <v>0.96678632217293492</v>
      </c>
      <c r="L33" s="225">
        <f t="shared" si="15"/>
        <v>4560</v>
      </c>
      <c r="M33" s="220">
        <f t="shared" si="4"/>
        <v>0.99801298516204917</v>
      </c>
      <c r="N33" s="225">
        <f t="shared" si="16"/>
        <v>4560</v>
      </c>
      <c r="O33" s="220">
        <f t="shared" si="17"/>
        <v>0.99877514709553905</v>
      </c>
      <c r="P33" s="225">
        <f t="shared" si="18"/>
        <v>4560</v>
      </c>
      <c r="Q33" s="220">
        <f t="shared" si="19"/>
        <v>0.99877514709553905</v>
      </c>
      <c r="R33" s="225">
        <f t="shared" si="21"/>
        <v>4560</v>
      </c>
      <c r="S33" s="220">
        <f t="shared" si="5"/>
        <v>0.99620980196007936</v>
      </c>
      <c r="T33" s="225">
        <f t="shared" si="21"/>
        <v>4560</v>
      </c>
      <c r="U33" s="220">
        <f t="shared" si="8"/>
        <v>0.94927685024791386</v>
      </c>
    </row>
    <row r="34" spans="1:21">
      <c r="A34" s="219">
        <f t="shared" si="9"/>
        <v>4800</v>
      </c>
      <c r="B34" s="220">
        <f t="shared" si="10"/>
        <v>0.93519042436801092</v>
      </c>
      <c r="C34" s="225">
        <f t="shared" si="11"/>
        <v>4800</v>
      </c>
      <c r="D34" s="226">
        <f t="shared" si="1"/>
        <v>0.99362043637914899</v>
      </c>
      <c r="E34" s="227">
        <f t="shared" si="12"/>
        <v>4800</v>
      </c>
      <c r="F34" s="226">
        <f t="shared" si="6"/>
        <v>0.98412732005528514</v>
      </c>
      <c r="G34" s="220">
        <f t="shared" si="7"/>
        <v>0.97784901720597484</v>
      </c>
      <c r="H34" s="225">
        <f t="shared" si="13"/>
        <v>4800</v>
      </c>
      <c r="I34" s="220">
        <f t="shared" si="2"/>
        <v>0.99985771596595174</v>
      </c>
      <c r="J34" s="225">
        <f t="shared" si="14"/>
        <v>4800</v>
      </c>
      <c r="K34" s="220">
        <f t="shared" si="3"/>
        <v>0.96506911778968041</v>
      </c>
      <c r="L34" s="225">
        <f t="shared" si="15"/>
        <v>4800</v>
      </c>
      <c r="M34" s="220">
        <f t="shared" si="4"/>
        <v>0.99780355808630339</v>
      </c>
      <c r="N34" s="225">
        <f t="shared" si="16"/>
        <v>4800</v>
      </c>
      <c r="O34" s="220">
        <f t="shared" si="17"/>
        <v>0.99864534911309066</v>
      </c>
      <c r="P34" s="225">
        <f t="shared" si="18"/>
        <v>4800</v>
      </c>
      <c r="Q34" s="220">
        <f t="shared" si="19"/>
        <v>0.99864534911309066</v>
      </c>
      <c r="R34" s="225">
        <f t="shared" si="21"/>
        <v>4800</v>
      </c>
      <c r="S34" s="220">
        <f t="shared" si="5"/>
        <v>0.99601071626898208</v>
      </c>
      <c r="T34" s="225">
        <f t="shared" si="21"/>
        <v>4800</v>
      </c>
      <c r="U34" s="220">
        <f t="shared" si="8"/>
        <v>0.94667965118558772</v>
      </c>
    </row>
    <row r="35" spans="1:21">
      <c r="A35" s="219">
        <f t="shared" si="9"/>
        <v>5040</v>
      </c>
      <c r="B35" s="220">
        <f t="shared" si="10"/>
        <v>0.93182555183559335</v>
      </c>
      <c r="C35" s="225">
        <f t="shared" si="11"/>
        <v>5040</v>
      </c>
      <c r="D35" s="226">
        <f t="shared" si="1"/>
        <v>0.99330252870744795</v>
      </c>
      <c r="E35" s="227">
        <f t="shared" si="12"/>
        <v>5040</v>
      </c>
      <c r="F35" s="226">
        <f t="shared" si="6"/>
        <v>0.9833403330360212</v>
      </c>
      <c r="G35" s="220">
        <f t="shared" si="7"/>
        <v>0.97675443938470385</v>
      </c>
      <c r="H35" s="225">
        <f t="shared" si="13"/>
        <v>5040</v>
      </c>
      <c r="I35" s="220">
        <f t="shared" si="2"/>
        <v>0.99984322575228801</v>
      </c>
      <c r="J35" s="225">
        <f t="shared" si="14"/>
        <v>5040</v>
      </c>
      <c r="K35" s="220">
        <f t="shared" si="3"/>
        <v>0.96335496350221872</v>
      </c>
      <c r="L35" s="225">
        <f t="shared" si="15"/>
        <v>5040</v>
      </c>
      <c r="M35" s="220">
        <f t="shared" si="4"/>
        <v>0.9975841800659373</v>
      </c>
      <c r="N35" s="225">
        <f t="shared" si="16"/>
        <v>5040</v>
      </c>
      <c r="O35" s="220">
        <f t="shared" si="17"/>
        <v>0.99850927718531068</v>
      </c>
      <c r="P35" s="225">
        <f t="shared" si="18"/>
        <v>5040</v>
      </c>
      <c r="Q35" s="220">
        <f t="shared" si="19"/>
        <v>0.99850927718531068</v>
      </c>
      <c r="R35" s="225">
        <f t="shared" si="21"/>
        <v>5040</v>
      </c>
      <c r="S35" s="220">
        <f t="shared" si="5"/>
        <v>0.99581167036379359</v>
      </c>
      <c r="T35" s="225">
        <f t="shared" si="21"/>
        <v>5040</v>
      </c>
      <c r="U35" s="220">
        <f t="shared" si="8"/>
        <v>0.9440895579986105</v>
      </c>
    </row>
    <row r="36" spans="1:21">
      <c r="A36" s="219">
        <f t="shared" si="9"/>
        <v>5280</v>
      </c>
      <c r="B36" s="220">
        <f t="shared" si="10"/>
        <v>0.92845126627926056</v>
      </c>
      <c r="C36" s="225">
        <f t="shared" si="11"/>
        <v>5280</v>
      </c>
      <c r="D36" s="226">
        <f t="shared" si="1"/>
        <v>0.99298472274992677</v>
      </c>
      <c r="E36" s="227">
        <f t="shared" si="12"/>
        <v>5280</v>
      </c>
      <c r="F36" s="226">
        <f t="shared" si="6"/>
        <v>0.98255397535460409</v>
      </c>
      <c r="G36" s="220">
        <f t="shared" si="7"/>
        <v>0.97566108680432995</v>
      </c>
      <c r="H36" s="225">
        <f t="shared" si="13"/>
        <v>5280</v>
      </c>
      <c r="I36" s="220">
        <f t="shared" si="2"/>
        <v>0.99982804235797929</v>
      </c>
      <c r="J36" s="225">
        <f t="shared" si="14"/>
        <v>5280</v>
      </c>
      <c r="K36" s="220">
        <f t="shared" si="3"/>
        <v>0.96164385389297447</v>
      </c>
      <c r="L36" s="225">
        <f t="shared" si="15"/>
        <v>5280</v>
      </c>
      <c r="M36" s="220">
        <f t="shared" si="4"/>
        <v>0.99735492500859779</v>
      </c>
      <c r="N36" s="225">
        <f t="shared" si="16"/>
        <v>5280</v>
      </c>
      <c r="O36" s="220">
        <f t="shared" si="17"/>
        <v>0.99836696745814124</v>
      </c>
      <c r="P36" s="225">
        <f t="shared" si="18"/>
        <v>5280</v>
      </c>
      <c r="Q36" s="220">
        <f t="shared" si="19"/>
        <v>0.99836696745814124</v>
      </c>
      <c r="R36" s="225">
        <f t="shared" si="21"/>
        <v>5280</v>
      </c>
      <c r="S36" s="220">
        <f t="shared" si="5"/>
        <v>0.99561266423656303</v>
      </c>
      <c r="T36" s="225">
        <f t="shared" si="21"/>
        <v>5280</v>
      </c>
      <c r="U36" s="220">
        <f t="shared" si="8"/>
        <v>0.94150655124547478</v>
      </c>
    </row>
    <row r="37" spans="1:21">
      <c r="A37" s="219">
        <f t="shared" si="9"/>
        <v>5520</v>
      </c>
      <c r="B37" s="220">
        <f t="shared" si="10"/>
        <v>0.92506788264213879</v>
      </c>
      <c r="C37" s="225">
        <f t="shared" si="11"/>
        <v>5520</v>
      </c>
      <c r="D37" s="226">
        <f t="shared" si="1"/>
        <v>0.99266701847404193</v>
      </c>
      <c r="E37" s="227">
        <f t="shared" si="12"/>
        <v>5520</v>
      </c>
      <c r="F37" s="226">
        <f t="shared" si="6"/>
        <v>0.98176824650776462</v>
      </c>
      <c r="G37" s="220">
        <f t="shared" si="7"/>
        <v>0.97456895809335098</v>
      </c>
      <c r="H37" s="225">
        <f t="shared" si="13"/>
        <v>5520</v>
      </c>
      <c r="I37" s="220">
        <f t="shared" si="2"/>
        <v>0.99981216704055054</v>
      </c>
      <c r="J37" s="225">
        <f t="shared" si="14"/>
        <v>5520</v>
      </c>
      <c r="K37" s="220">
        <f t="shared" si="3"/>
        <v>0.95993578355399489</v>
      </c>
      <c r="L37" s="225">
        <f t="shared" si="15"/>
        <v>5520</v>
      </c>
      <c r="M37" s="220">
        <f t="shared" si="4"/>
        <v>0.99711586640508254</v>
      </c>
      <c r="N37" s="225">
        <f t="shared" si="16"/>
        <v>5520</v>
      </c>
      <c r="O37" s="220">
        <f t="shared" si="17"/>
        <v>0.99821845591851022</v>
      </c>
      <c r="P37" s="225">
        <f t="shared" si="18"/>
        <v>5520</v>
      </c>
      <c r="Q37" s="220">
        <f t="shared" si="19"/>
        <v>0.99821845591851022</v>
      </c>
      <c r="R37" s="225">
        <f t="shared" si="21"/>
        <v>5520</v>
      </c>
      <c r="S37" s="220">
        <f t="shared" si="5"/>
        <v>0.99541369787934109</v>
      </c>
      <c r="T37" s="225">
        <f t="shared" si="21"/>
        <v>5520</v>
      </c>
      <c r="U37" s="220">
        <f t="shared" si="8"/>
        <v>0.93893061153786472</v>
      </c>
    </row>
    <row r="38" spans="1:21">
      <c r="A38" s="219">
        <f t="shared" si="9"/>
        <v>5760</v>
      </c>
      <c r="B38" s="220">
        <f t="shared" si="10"/>
        <v>0.92167571292116002</v>
      </c>
      <c r="C38" s="225">
        <f t="shared" si="11"/>
        <v>5760</v>
      </c>
      <c r="D38" s="226">
        <f t="shared" si="1"/>
        <v>0.99234941584726077</v>
      </c>
      <c r="E38" s="227">
        <f t="shared" si="12"/>
        <v>5760</v>
      </c>
      <c r="F38" s="226">
        <f t="shared" si="6"/>
        <v>0.98098314599263647</v>
      </c>
      <c r="G38" s="220">
        <f t="shared" si="7"/>
        <v>0.97347805188180092</v>
      </c>
      <c r="H38" s="225">
        <f t="shared" si="13"/>
        <v>5760</v>
      </c>
      <c r="I38" s="220">
        <f t="shared" si="2"/>
        <v>0.99979560105576326</v>
      </c>
      <c r="J38" s="225">
        <f t="shared" si="14"/>
        <v>5760</v>
      </c>
      <c r="K38" s="220">
        <f t="shared" si="3"/>
        <v>0.95823074708693268</v>
      </c>
      <c r="L38" s="225">
        <f t="shared" si="15"/>
        <v>5760</v>
      </c>
      <c r="M38" s="220">
        <f t="shared" si="4"/>
        <v>0.99686707733148683</v>
      </c>
      <c r="N38" s="225">
        <f t="shared" si="16"/>
        <v>5760</v>
      </c>
      <c r="O38" s="220">
        <f t="shared" si="17"/>
        <v>0.99806377839497162</v>
      </c>
      <c r="P38" s="225">
        <f t="shared" si="18"/>
        <v>5760</v>
      </c>
      <c r="Q38" s="220">
        <f t="shared" si="19"/>
        <v>0.99806377839497162</v>
      </c>
      <c r="R38" s="225">
        <f t="shared" si="21"/>
        <v>5760</v>
      </c>
      <c r="S38" s="220">
        <f t="shared" si="5"/>
        <v>0.9952147712841799</v>
      </c>
      <c r="T38" s="225">
        <f t="shared" si="21"/>
        <v>5760</v>
      </c>
      <c r="U38" s="220">
        <f t="shared" si="8"/>
        <v>0.93636171954051073</v>
      </c>
    </row>
    <row r="39" spans="1:21">
      <c r="A39" s="219">
        <f t="shared" si="9"/>
        <v>6000</v>
      </c>
      <c r="B39" s="220">
        <f t="shared" si="10"/>
        <v>0.96732741095785324</v>
      </c>
      <c r="C39" s="225">
        <f t="shared" si="11"/>
        <v>6000</v>
      </c>
      <c r="D39" s="226">
        <f t="shared" si="1"/>
        <v>0.99203191483706066</v>
      </c>
      <c r="E39" s="227">
        <f t="shared" si="12"/>
        <v>6000</v>
      </c>
      <c r="F39" s="226">
        <f t="shared" si="6"/>
        <v>0.98019867330675525</v>
      </c>
      <c r="G39" s="220">
        <f t="shared" si="7"/>
        <v>0.97238836680124685</v>
      </c>
      <c r="H39" s="225">
        <f t="shared" si="13"/>
        <v>6000</v>
      </c>
      <c r="I39" s="220">
        <f t="shared" si="2"/>
        <v>0.99977834565761714</v>
      </c>
      <c r="J39" s="225">
        <v>0</v>
      </c>
      <c r="K39" s="220">
        <f t="shared" si="3"/>
        <v>1</v>
      </c>
      <c r="L39" s="225">
        <v>0</v>
      </c>
      <c r="M39" s="220">
        <f t="shared" si="4"/>
        <v>1</v>
      </c>
      <c r="N39" s="225">
        <v>0</v>
      </c>
      <c r="O39" s="220">
        <f t="shared" si="17"/>
        <v>1</v>
      </c>
      <c r="P39" s="225">
        <v>0</v>
      </c>
      <c r="Q39" s="220">
        <f t="shared" si="19"/>
        <v>1</v>
      </c>
      <c r="R39" s="225">
        <f t="shared" si="21"/>
        <v>6000</v>
      </c>
      <c r="S39" s="220">
        <f t="shared" si="5"/>
        <v>0.99501588444313338</v>
      </c>
      <c r="T39" s="225">
        <f t="shared" si="21"/>
        <v>6000</v>
      </c>
      <c r="U39" s="220">
        <f t="shared" si="8"/>
        <v>0.93379985597104354</v>
      </c>
    </row>
    <row r="40" spans="1:21">
      <c r="A40" s="219">
        <f t="shared" si="9"/>
        <v>6240</v>
      </c>
      <c r="B40" s="220">
        <f t="shared" si="10"/>
        <v>0.96430599794465677</v>
      </c>
      <c r="C40" s="225">
        <f t="shared" si="11"/>
        <v>6240</v>
      </c>
      <c r="D40" s="226">
        <f t="shared" si="1"/>
        <v>0.99171451541092948</v>
      </c>
      <c r="E40" s="227">
        <f t="shared" si="12"/>
        <v>6240</v>
      </c>
      <c r="F40" s="226">
        <f t="shared" si="6"/>
        <v>0.97941482794805845</v>
      </c>
      <c r="G40" s="220">
        <f t="shared" si="7"/>
        <v>0.97129990148478762</v>
      </c>
      <c r="H40" s="225">
        <f t="shared" si="13"/>
        <v>6240</v>
      </c>
      <c r="I40" s="220">
        <f t="shared" si="2"/>
        <v>0.99976040209835282</v>
      </c>
      <c r="J40" s="225">
        <f t="shared" si="14"/>
        <v>240</v>
      </c>
      <c r="K40" s="220">
        <f t="shared" si="3"/>
        <v>0.99822380153310919</v>
      </c>
      <c r="L40" s="225">
        <f t="shared" si="15"/>
        <v>240</v>
      </c>
      <c r="M40" s="220">
        <f t="shared" si="4"/>
        <v>0.99999425380466633</v>
      </c>
      <c r="N40" s="225">
        <f t="shared" si="16"/>
        <v>240</v>
      </c>
      <c r="O40" s="220">
        <f t="shared" si="17"/>
        <v>0.99999649095959287</v>
      </c>
      <c r="P40" s="225">
        <f t="shared" si="18"/>
        <v>240</v>
      </c>
      <c r="Q40" s="220">
        <f t="shared" si="19"/>
        <v>0.99999649095959287</v>
      </c>
      <c r="R40" s="225">
        <f t="shared" si="21"/>
        <v>6240</v>
      </c>
      <c r="S40" s="220">
        <f t="shared" si="5"/>
        <v>0.99481703734825699</v>
      </c>
      <c r="T40" s="225">
        <f t="shared" si="21"/>
        <v>6240</v>
      </c>
      <c r="U40" s="220">
        <f t="shared" si="8"/>
        <v>0.93124500159985057</v>
      </c>
    </row>
    <row r="41" spans="1:21">
      <c r="A41" s="219">
        <f t="shared" si="9"/>
        <v>6480</v>
      </c>
      <c r="B41" s="220">
        <f t="shared" si="10"/>
        <v>0.96126892436239708</v>
      </c>
      <c r="C41" s="225">
        <f t="shared" si="11"/>
        <v>6480</v>
      </c>
      <c r="D41" s="226">
        <f t="shared" si="1"/>
        <v>0.99139721753636545</v>
      </c>
      <c r="E41" s="227">
        <f t="shared" si="12"/>
        <v>6480</v>
      </c>
      <c r="F41" s="226">
        <f t="shared" si="6"/>
        <v>0.97863160941488492</v>
      </c>
      <c r="G41" s="220">
        <f t="shared" si="7"/>
        <v>0.97021265456705208</v>
      </c>
      <c r="H41" s="225">
        <f t="shared" si="13"/>
        <v>6480</v>
      </c>
      <c r="I41" s="220">
        <f t="shared" si="2"/>
        <v>0.9997417716284539</v>
      </c>
      <c r="J41" s="225">
        <f t="shared" si="14"/>
        <v>480</v>
      </c>
      <c r="K41" s="220">
        <f t="shared" si="3"/>
        <v>0.99645075794721227</v>
      </c>
      <c r="L41" s="225">
        <f t="shared" si="15"/>
        <v>480</v>
      </c>
      <c r="M41" s="220">
        <f t="shared" si="4"/>
        <v>0.99997707028297833</v>
      </c>
      <c r="N41" s="225">
        <f t="shared" si="16"/>
        <v>480</v>
      </c>
      <c r="O41" s="220">
        <f t="shared" si="17"/>
        <v>0.99998599011920375</v>
      </c>
      <c r="P41" s="225">
        <f t="shared" si="18"/>
        <v>480</v>
      </c>
      <c r="Q41" s="220">
        <f t="shared" si="19"/>
        <v>0.99998599011920375</v>
      </c>
      <c r="R41" s="225">
        <f t="shared" si="21"/>
        <v>6480</v>
      </c>
      <c r="S41" s="220">
        <f t="shared" si="5"/>
        <v>0.99461822999160765</v>
      </c>
      <c r="T41" s="225">
        <f t="shared" si="21"/>
        <v>6480</v>
      </c>
      <c r="U41" s="220">
        <f t="shared" si="8"/>
        <v>0.92869713724993064</v>
      </c>
    </row>
    <row r="42" spans="1:21">
      <c r="A42" s="219">
        <f t="shared" si="9"/>
        <v>6720</v>
      </c>
      <c r="B42" s="220">
        <f t="shared" si="10"/>
        <v>0.95821655216399881</v>
      </c>
      <c r="C42" s="225">
        <f t="shared" si="11"/>
        <v>6720</v>
      </c>
      <c r="D42" s="226">
        <f t="shared" si="1"/>
        <v>0.99108002118087746</v>
      </c>
      <c r="E42" s="227">
        <f t="shared" si="12"/>
        <v>6720</v>
      </c>
      <c r="F42" s="226">
        <f t="shared" si="6"/>
        <v>0.97784901720597484</v>
      </c>
      <c r="G42" s="220">
        <f t="shared" si="7"/>
        <v>0.96912662468419775</v>
      </c>
      <c r="H42" s="225">
        <f t="shared" si="13"/>
        <v>6720</v>
      </c>
      <c r="I42" s="220">
        <f t="shared" si="2"/>
        <v>0.99972245549664929</v>
      </c>
      <c r="J42" s="225">
        <f t="shared" si="14"/>
        <v>720</v>
      </c>
      <c r="K42" s="220">
        <f t="shared" si="3"/>
        <v>0.9946808636386143</v>
      </c>
      <c r="L42" s="225">
        <f t="shared" si="15"/>
        <v>720</v>
      </c>
      <c r="M42" s="220">
        <f t="shared" si="4"/>
        <v>0.99994853168518372</v>
      </c>
      <c r="N42" s="225">
        <f t="shared" si="16"/>
        <v>720</v>
      </c>
      <c r="O42" s="220">
        <f t="shared" si="17"/>
        <v>0.99996853677092878</v>
      </c>
      <c r="P42" s="225">
        <f t="shared" si="18"/>
        <v>720</v>
      </c>
      <c r="Q42" s="220">
        <f t="shared" si="19"/>
        <v>0.99996853677092878</v>
      </c>
      <c r="R42" s="225">
        <f t="shared" si="21"/>
        <v>6720</v>
      </c>
      <c r="S42" s="220">
        <f t="shared" si="5"/>
        <v>0.99441946236524381</v>
      </c>
      <c r="T42" s="225">
        <f t="shared" si="21"/>
        <v>6720</v>
      </c>
      <c r="U42" s="220">
        <f t="shared" si="8"/>
        <v>0.92615624379675054</v>
      </c>
    </row>
    <row r="43" spans="1:21">
      <c r="A43" s="219">
        <f t="shared" si="9"/>
        <v>6960</v>
      </c>
      <c r="B43" s="220">
        <f t="shared" si="10"/>
        <v>0.95514924047308603</v>
      </c>
      <c r="C43" s="225">
        <f t="shared" si="11"/>
        <v>6960</v>
      </c>
      <c r="D43" s="226">
        <f t="shared" si="1"/>
        <v>0.99076292631198448</v>
      </c>
      <c r="E43" s="227">
        <f t="shared" si="12"/>
        <v>6960</v>
      </c>
      <c r="F43" s="226">
        <f t="shared" si="6"/>
        <v>0.97706705082046919</v>
      </c>
      <c r="G43" s="220">
        <f t="shared" si="7"/>
        <v>0.96804181047390847</v>
      </c>
      <c r="H43" s="225">
        <f t="shared" si="13"/>
        <v>6960</v>
      </c>
      <c r="I43" s="220">
        <f t="shared" si="2"/>
        <v>0.99970245494991539</v>
      </c>
      <c r="J43" s="225">
        <f t="shared" si="14"/>
        <v>960</v>
      </c>
      <c r="K43" s="220">
        <f t="shared" si="3"/>
        <v>0.9929141130135738</v>
      </c>
      <c r="L43" s="225">
        <f t="shared" si="15"/>
        <v>960</v>
      </c>
      <c r="M43" s="220">
        <f t="shared" si="4"/>
        <v>0.99990871980179552</v>
      </c>
      <c r="N43" s="225">
        <f t="shared" si="16"/>
        <v>960</v>
      </c>
      <c r="O43" s="220">
        <f t="shared" si="17"/>
        <v>0.99994417003521419</v>
      </c>
      <c r="P43" s="225">
        <f t="shared" si="18"/>
        <v>960</v>
      </c>
      <c r="Q43" s="220">
        <f t="shared" si="19"/>
        <v>0.99994417003521419</v>
      </c>
      <c r="R43" s="225">
        <f t="shared" si="21"/>
        <v>6960</v>
      </c>
      <c r="S43" s="220">
        <f t="shared" si="5"/>
        <v>0.99422073446122594</v>
      </c>
      <c r="T43" s="225">
        <f t="shared" si="21"/>
        <v>6960</v>
      </c>
      <c r="U43" s="220">
        <f t="shared" si="8"/>
        <v>0.92362230216810115</v>
      </c>
    </row>
    <row r="44" spans="1:21">
      <c r="A44" s="219">
        <f t="shared" si="9"/>
        <v>7200</v>
      </c>
      <c r="B44" s="220">
        <f t="shared" si="10"/>
        <v>0.95206734557665185</v>
      </c>
      <c r="C44" s="225">
        <f t="shared" si="11"/>
        <v>7200</v>
      </c>
      <c r="D44" s="226">
        <f t="shared" si="1"/>
        <v>0.99044593289721605</v>
      </c>
      <c r="E44" s="227">
        <f t="shared" si="12"/>
        <v>7200</v>
      </c>
      <c r="F44" s="226">
        <f t="shared" si="6"/>
        <v>0.97628570975790929</v>
      </c>
      <c r="G44" s="220">
        <f t="shared" si="7"/>
        <v>0.96695821057539322</v>
      </c>
      <c r="H44" s="225">
        <f t="shared" si="13"/>
        <v>7200</v>
      </c>
      <c r="I44" s="220">
        <f t="shared" si="2"/>
        <v>0.99968177123347846</v>
      </c>
      <c r="J44" s="225">
        <f t="shared" si="14"/>
        <v>1200</v>
      </c>
      <c r="K44" s="220">
        <f t="shared" si="3"/>
        <v>0.9911505004882849</v>
      </c>
      <c r="L44" s="225">
        <f t="shared" si="15"/>
        <v>1200</v>
      </c>
      <c r="M44" s="220">
        <f t="shared" si="4"/>
        <v>0.99985771596595174</v>
      </c>
      <c r="N44" s="225">
        <f t="shared" si="16"/>
        <v>1200</v>
      </c>
      <c r="O44" s="220">
        <f t="shared" si="17"/>
        <v>0.99991292886154481</v>
      </c>
      <c r="P44" s="225">
        <f t="shared" si="18"/>
        <v>1200</v>
      </c>
      <c r="Q44" s="220">
        <f t="shared" si="19"/>
        <v>0.99991292886154481</v>
      </c>
      <c r="R44" s="225">
        <f t="shared" si="21"/>
        <v>7200</v>
      </c>
      <c r="S44" s="220">
        <f t="shared" si="5"/>
        <v>0.99402204627161561</v>
      </c>
      <c r="T44" s="225">
        <f t="shared" si="21"/>
        <v>7200</v>
      </c>
      <c r="U44" s="220">
        <f t="shared" si="8"/>
        <v>0.92109529334395479</v>
      </c>
    </row>
    <row r="45" spans="1:21">
      <c r="A45" s="219">
        <f t="shared" si="9"/>
        <v>7440</v>
      </c>
      <c r="B45" s="220">
        <f t="shared" si="10"/>
        <v>0.94897122091835195</v>
      </c>
      <c r="C45" s="225">
        <f t="shared" si="11"/>
        <v>7440</v>
      </c>
      <c r="D45" s="226">
        <f t="shared" si="1"/>
        <v>0.99012904090411191</v>
      </c>
      <c r="E45" s="227">
        <f t="shared" si="12"/>
        <v>7440</v>
      </c>
      <c r="F45" s="226">
        <f t="shared" si="6"/>
        <v>0.97550499351823705</v>
      </c>
      <c r="G45" s="220">
        <f t="shared" si="7"/>
        <v>0.96587582362938396</v>
      </c>
      <c r="H45" s="225">
        <f t="shared" si="13"/>
        <v>7440</v>
      </c>
      <c r="I45" s="220">
        <f t="shared" si="2"/>
        <v>0.99966040559081659</v>
      </c>
      <c r="J45" s="225">
        <f t="shared" si="14"/>
        <v>1440</v>
      </c>
      <c r="K45" s="220">
        <f t="shared" si="3"/>
        <v>0.9893900204888596</v>
      </c>
      <c r="L45" s="225">
        <f t="shared" si="15"/>
        <v>1440</v>
      </c>
      <c r="M45" s="220">
        <f t="shared" si="4"/>
        <v>0.99979560105576326</v>
      </c>
      <c r="N45" s="225">
        <f t="shared" si="16"/>
        <v>1440</v>
      </c>
      <c r="O45" s="220">
        <f t="shared" si="17"/>
        <v>0.99987485202912973</v>
      </c>
      <c r="P45" s="225">
        <f t="shared" si="18"/>
        <v>1440</v>
      </c>
      <c r="Q45" s="220">
        <f t="shared" si="19"/>
        <v>0.99987485202912973</v>
      </c>
      <c r="R45" s="225">
        <f t="shared" si="21"/>
        <v>7440</v>
      </c>
      <c r="S45" s="220">
        <f t="shared" si="5"/>
        <v>0.99382339778847617</v>
      </c>
      <c r="T45" s="225">
        <f t="shared" si="21"/>
        <v>7440</v>
      </c>
      <c r="U45" s="220">
        <f t="shared" si="8"/>
        <v>0.91857519835632173</v>
      </c>
    </row>
    <row r="46" spans="1:21">
      <c r="A46" s="219">
        <f t="shared" si="9"/>
        <v>7680</v>
      </c>
      <c r="B46" s="220">
        <f t="shared" si="10"/>
        <v>0.94586121709241322</v>
      </c>
      <c r="C46" s="225">
        <f t="shared" si="11"/>
        <v>7680</v>
      </c>
      <c r="D46" s="226">
        <f t="shared" si="1"/>
        <v>0.98981225030022257</v>
      </c>
      <c r="E46" s="227">
        <f t="shared" si="12"/>
        <v>7680</v>
      </c>
      <c r="F46" s="226">
        <f t="shared" si="6"/>
        <v>0.97472490160179392</v>
      </c>
      <c r="G46" s="220">
        <f t="shared" si="7"/>
        <v>0.96479464827813466</v>
      </c>
      <c r="H46" s="225">
        <f t="shared" si="13"/>
        <v>7680</v>
      </c>
      <c r="I46" s="220">
        <f t="shared" si="2"/>
        <v>0.99963835926366262</v>
      </c>
      <c r="J46" s="225">
        <f t="shared" si="14"/>
        <v>1680</v>
      </c>
      <c r="K46" s="220">
        <f t="shared" si="3"/>
        <v>0.98763266745131029</v>
      </c>
      <c r="L46" s="225">
        <f t="shared" si="15"/>
        <v>1680</v>
      </c>
      <c r="M46" s="220">
        <f t="shared" si="4"/>
        <v>0.99972245549664929</v>
      </c>
      <c r="N46" s="225">
        <f t="shared" si="16"/>
        <v>1680</v>
      </c>
      <c r="O46" s="220">
        <f t="shared" si="17"/>
        <v>0.99982997814758556</v>
      </c>
      <c r="P46" s="225">
        <f t="shared" si="18"/>
        <v>1680</v>
      </c>
      <c r="Q46" s="220">
        <f t="shared" si="19"/>
        <v>0.99982997814758556</v>
      </c>
      <c r="R46" s="225">
        <f t="shared" si="21"/>
        <v>7680</v>
      </c>
      <c r="S46" s="220">
        <f t="shared" si="5"/>
        <v>0.99362478900387263</v>
      </c>
      <c r="T46" s="225">
        <f t="shared" si="21"/>
        <v>7680</v>
      </c>
      <c r="U46" s="220">
        <f t="shared" si="8"/>
        <v>0.9160619982891085</v>
      </c>
    </row>
    <row r="47" spans="1:21">
      <c r="A47" s="219">
        <f t="shared" si="9"/>
        <v>7920</v>
      </c>
      <c r="B47" s="220">
        <f t="shared" si="10"/>
        <v>0.94273768183814299</v>
      </c>
      <c r="C47" s="225">
        <f t="shared" si="11"/>
        <v>7920</v>
      </c>
      <c r="D47" s="226">
        <f t="shared" si="1"/>
        <v>0.98949556105310843</v>
      </c>
      <c r="E47" s="227">
        <f t="shared" si="12"/>
        <v>7920</v>
      </c>
      <c r="F47" s="226">
        <f t="shared" si="6"/>
        <v>0.97394543350932117</v>
      </c>
      <c r="G47" s="220">
        <f t="shared" si="7"/>
        <v>0.96371468316541864</v>
      </c>
      <c r="H47" s="225">
        <f t="shared" si="13"/>
        <v>7920</v>
      </c>
      <c r="I47" s="220">
        <f t="shared" si="2"/>
        <v>0.99961563349200555</v>
      </c>
      <c r="J47" s="225">
        <f t="shared" si="14"/>
        <v>1920</v>
      </c>
      <c r="K47" s="220">
        <f t="shared" si="3"/>
        <v>0.98587843582153201</v>
      </c>
      <c r="L47" s="225">
        <f t="shared" si="15"/>
        <v>1920</v>
      </c>
      <c r="M47" s="220">
        <f t="shared" si="4"/>
        <v>0.99963835926366262</v>
      </c>
      <c r="N47" s="225">
        <f t="shared" si="16"/>
        <v>1920</v>
      </c>
      <c r="O47" s="220">
        <f t="shared" si="17"/>
        <v>0.99977834565761714</v>
      </c>
      <c r="P47" s="225">
        <f t="shared" si="18"/>
        <v>1920</v>
      </c>
      <c r="Q47" s="220">
        <f t="shared" si="19"/>
        <v>0.99977834565761714</v>
      </c>
      <c r="R47" s="225">
        <f t="shared" si="21"/>
        <v>7920</v>
      </c>
      <c r="S47" s="220">
        <f t="shared" si="5"/>
        <v>0.99342621990987146</v>
      </c>
      <c r="T47" s="225">
        <f t="shared" si="21"/>
        <v>7920</v>
      </c>
      <c r="U47" s="220">
        <f t="shared" si="8"/>
        <v>0.91355567427797557</v>
      </c>
    </row>
    <row r="48" spans="1:21">
      <c r="A48" s="219">
        <f t="shared" si="9"/>
        <v>8160</v>
      </c>
      <c r="B48" s="220">
        <f t="shared" si="10"/>
        <v>0.93960096003503157</v>
      </c>
      <c r="C48" s="225">
        <f t="shared" si="11"/>
        <v>8160</v>
      </c>
      <c r="D48" s="226">
        <f t="shared" si="1"/>
        <v>0.98917897313034064</v>
      </c>
      <c r="E48" s="227">
        <f t="shared" si="12"/>
        <v>8160</v>
      </c>
      <c r="F48" s="226">
        <f t="shared" si="6"/>
        <v>0.97316658874195905</v>
      </c>
      <c r="G48" s="220">
        <f t="shared" si="7"/>
        <v>0.96263592693652755</v>
      </c>
      <c r="H48" s="225">
        <f t="shared" si="13"/>
        <v>8160</v>
      </c>
      <c r="I48" s="220">
        <f t="shared" si="2"/>
        <v>0.99959222951409321</v>
      </c>
      <c r="J48" s="225">
        <f t="shared" si="14"/>
        <v>2160</v>
      </c>
      <c r="K48" s="220">
        <f t="shared" si="3"/>
        <v>0.98412732005528514</v>
      </c>
      <c r="L48" s="225">
        <f t="shared" si="15"/>
        <v>2160</v>
      </c>
      <c r="M48" s="220">
        <f t="shared" si="4"/>
        <v>0.99954339188380192</v>
      </c>
      <c r="N48" s="225">
        <f t="shared" si="16"/>
        <v>2160</v>
      </c>
      <c r="O48" s="220">
        <f t="shared" si="17"/>
        <v>0.99971999283169533</v>
      </c>
      <c r="P48" s="225">
        <f t="shared" si="18"/>
        <v>2160</v>
      </c>
      <c r="Q48" s="220">
        <f t="shared" si="19"/>
        <v>0.99971999283169533</v>
      </c>
      <c r="R48" s="225">
        <f t="shared" ref="R48:T63" si="22">R47+240</f>
        <v>8160</v>
      </c>
      <c r="S48" s="220">
        <f t="shared" si="5"/>
        <v>0.99322769049854076</v>
      </c>
      <c r="T48" s="225">
        <f t="shared" si="22"/>
        <v>8160</v>
      </c>
      <c r="U48" s="220">
        <f t="shared" si="8"/>
        <v>0.91105620751019578</v>
      </c>
    </row>
    <row r="49" spans="1:21">
      <c r="A49" s="219">
        <f t="shared" si="9"/>
        <v>8400</v>
      </c>
      <c r="B49" s="220">
        <f t="shared" si="10"/>
        <v>0.93645139369843211</v>
      </c>
      <c r="C49" s="225">
        <f t="shared" si="11"/>
        <v>8400</v>
      </c>
      <c r="D49" s="226">
        <f t="shared" si="1"/>
        <v>0.98886248649950048</v>
      </c>
      <c r="E49" s="227">
        <f t="shared" si="12"/>
        <v>8400</v>
      </c>
      <c r="F49" s="226">
        <f t="shared" si="6"/>
        <v>0.97238836680124685</v>
      </c>
      <c r="G49" s="220">
        <f t="shared" si="7"/>
        <v>0.96155837823826928</v>
      </c>
      <c r="H49" s="225">
        <f t="shared" si="13"/>
        <v>8400</v>
      </c>
      <c r="I49" s="220">
        <f t="shared" si="2"/>
        <v>0.99956814856643461</v>
      </c>
      <c r="J49" s="225">
        <f t="shared" si="14"/>
        <v>2400</v>
      </c>
      <c r="K49" s="220">
        <f t="shared" si="3"/>
        <v>0.98237931461817762</v>
      </c>
      <c r="L49" s="225">
        <f t="shared" si="15"/>
        <v>2400</v>
      </c>
      <c r="M49" s="220">
        <f t="shared" si="4"/>
        <v>0.99943763243831385</v>
      </c>
      <c r="N49" s="225">
        <f t="shared" si="16"/>
        <v>2400</v>
      </c>
      <c r="O49" s="220">
        <f t="shared" si="17"/>
        <v>0.99965495777473246</v>
      </c>
      <c r="P49" s="225">
        <f t="shared" si="18"/>
        <v>2400</v>
      </c>
      <c r="Q49" s="220">
        <f t="shared" si="19"/>
        <v>0.99965495777473246</v>
      </c>
      <c r="R49" s="225">
        <f t="shared" si="22"/>
        <v>8400</v>
      </c>
      <c r="S49" s="220">
        <f t="shared" si="5"/>
        <v>0.99302920076195034</v>
      </c>
      <c r="T49" s="225">
        <f t="shared" si="22"/>
        <v>8400</v>
      </c>
      <c r="U49" s="220">
        <f t="shared" si="8"/>
        <v>0.90856357922451303</v>
      </c>
    </row>
    <row r="50" spans="1:21">
      <c r="A50" s="219">
        <f t="shared" si="9"/>
        <v>8640</v>
      </c>
      <c r="B50" s="220">
        <f t="shared" si="10"/>
        <v>0.93328932197581083</v>
      </c>
      <c r="C50" s="225">
        <f t="shared" si="11"/>
        <v>8640</v>
      </c>
      <c r="D50" s="226">
        <f t="shared" si="1"/>
        <v>0.98854610112817987</v>
      </c>
      <c r="E50" s="227">
        <f t="shared" si="12"/>
        <v>8640</v>
      </c>
      <c r="F50" s="226">
        <f t="shared" si="6"/>
        <v>0.97161076718912276</v>
      </c>
      <c r="G50" s="220">
        <f t="shared" si="7"/>
        <v>0.96048203571896695</v>
      </c>
      <c r="H50" s="225">
        <f t="shared" si="13"/>
        <v>8640</v>
      </c>
      <c r="I50" s="220">
        <f t="shared" si="2"/>
        <v>0.99954339188380192</v>
      </c>
      <c r="J50" s="225">
        <f t="shared" si="14"/>
        <v>2640</v>
      </c>
      <c r="K50" s="220">
        <f t="shared" si="3"/>
        <v>0.98063441398564755</v>
      </c>
      <c r="L50" s="225">
        <f t="shared" si="15"/>
        <v>2640</v>
      </c>
      <c r="M50" s="220">
        <f t="shared" si="4"/>
        <v>0.9993211595649828</v>
      </c>
      <c r="N50" s="225">
        <f t="shared" si="16"/>
        <v>2640</v>
      </c>
      <c r="O50" s="220">
        <f t="shared" si="17"/>
        <v>0.9995832784247547</v>
      </c>
      <c r="P50" s="225">
        <f t="shared" si="18"/>
        <v>2640</v>
      </c>
      <c r="Q50" s="220">
        <f t="shared" si="19"/>
        <v>0.9995832784247547</v>
      </c>
      <c r="R50" s="225">
        <f t="shared" si="22"/>
        <v>8640</v>
      </c>
      <c r="S50" s="220">
        <f t="shared" si="5"/>
        <v>0.9928307506921713</v>
      </c>
      <c r="T50" s="225">
        <f t="shared" si="22"/>
        <v>8640</v>
      </c>
      <c r="U50" s="220">
        <f t="shared" si="8"/>
        <v>0.9060777707110016</v>
      </c>
    </row>
    <row r="51" spans="1:21">
      <c r="A51" s="219">
        <f t="shared" si="9"/>
        <v>8880</v>
      </c>
      <c r="B51" s="220">
        <f t="shared" si="10"/>
        <v>0.93011508114355412</v>
      </c>
      <c r="C51" s="225">
        <f t="shared" si="11"/>
        <v>8880</v>
      </c>
      <c r="D51" s="226">
        <f t="shared" si="1"/>
        <v>0.98822981698398094</v>
      </c>
      <c r="E51" s="227">
        <f t="shared" si="12"/>
        <v>8880</v>
      </c>
      <c r="F51" s="226">
        <f t="shared" si="6"/>
        <v>0.97083378940792275</v>
      </c>
      <c r="G51" s="220">
        <f t="shared" si="7"/>
        <v>0.95940689802845625</v>
      </c>
      <c r="H51" s="225">
        <f t="shared" si="13"/>
        <v>8880</v>
      </c>
      <c r="I51" s="220">
        <f t="shared" si="2"/>
        <v>0.99951796069923293</v>
      </c>
      <c r="J51" s="225">
        <f t="shared" si="14"/>
        <v>2880</v>
      </c>
      <c r="K51" s="220">
        <f t="shared" si="3"/>
        <v>0.97889261264294591</v>
      </c>
      <c r="L51" s="225">
        <f t="shared" si="15"/>
        <v>2880</v>
      </c>
      <c r="M51" s="220">
        <f t="shared" si="4"/>
        <v>0.99919405146040985</v>
      </c>
      <c r="N51" s="225">
        <f t="shared" si="16"/>
        <v>2880</v>
      </c>
      <c r="O51" s="220">
        <f t="shared" si="17"/>
        <v>0.99950499255357284</v>
      </c>
      <c r="P51" s="225">
        <f t="shared" si="18"/>
        <v>2880</v>
      </c>
      <c r="Q51" s="220">
        <f t="shared" si="19"/>
        <v>0.99950499255357284</v>
      </c>
      <c r="R51" s="225">
        <f t="shared" si="22"/>
        <v>8880</v>
      </c>
      <c r="S51" s="220">
        <f t="shared" si="5"/>
        <v>0.99263234028127656</v>
      </c>
      <c r="T51" s="225">
        <f t="shared" si="22"/>
        <v>8880</v>
      </c>
      <c r="U51" s="220">
        <f t="shared" si="8"/>
        <v>0.90359876331092603</v>
      </c>
    </row>
    <row r="52" spans="1:21">
      <c r="A52" s="219">
        <f t="shared" si="9"/>
        <v>9120</v>
      </c>
      <c r="B52" s="220">
        <f t="shared" si="10"/>
        <v>0.92692900460432082</v>
      </c>
      <c r="C52" s="225">
        <f t="shared" si="11"/>
        <v>9120</v>
      </c>
      <c r="D52" s="226">
        <f t="shared" si="1"/>
        <v>0.98791363403451604</v>
      </c>
      <c r="E52" s="227">
        <f t="shared" si="12"/>
        <v>9120</v>
      </c>
      <c r="F52" s="226">
        <f t="shared" si="6"/>
        <v>0.97005743296038105</v>
      </c>
      <c r="G52" s="220">
        <f t="shared" si="7"/>
        <v>0.95833296381808397</v>
      </c>
      <c r="H52" s="225">
        <f t="shared" si="13"/>
        <v>9120</v>
      </c>
      <c r="I52" s="220">
        <f t="shared" si="2"/>
        <v>0.99949185624403292</v>
      </c>
      <c r="J52" s="225">
        <f t="shared" si="14"/>
        <v>3120</v>
      </c>
      <c r="K52" s="220">
        <f t="shared" si="3"/>
        <v>0.9771539050851189</v>
      </c>
      <c r="L52" s="225">
        <f t="shared" si="15"/>
        <v>3120</v>
      </c>
      <c r="M52" s="220">
        <f t="shared" si="4"/>
        <v>0.9990563858822803</v>
      </c>
      <c r="N52" s="225">
        <f t="shared" si="16"/>
        <v>3120</v>
      </c>
      <c r="O52" s="220">
        <f t="shared" si="17"/>
        <v>0.99942013776744887</v>
      </c>
      <c r="P52" s="225">
        <f t="shared" si="18"/>
        <v>3120</v>
      </c>
      <c r="Q52" s="220">
        <f t="shared" si="19"/>
        <v>0.99942013776744887</v>
      </c>
      <c r="R52" s="225">
        <f t="shared" si="22"/>
        <v>9120</v>
      </c>
      <c r="S52" s="220">
        <f t="shared" si="5"/>
        <v>0.99243396952134055</v>
      </c>
      <c r="T52" s="225">
        <f t="shared" si="22"/>
        <v>9120</v>
      </c>
      <c r="U52" s="220">
        <f t="shared" si="8"/>
        <v>0.90112653841660018</v>
      </c>
    </row>
    <row r="53" spans="1:21">
      <c r="A53" s="219">
        <f t="shared" si="9"/>
        <v>9360</v>
      </c>
      <c r="B53" s="220">
        <f t="shared" si="10"/>
        <v>0.92373142288493559</v>
      </c>
      <c r="C53" s="225">
        <f t="shared" si="11"/>
        <v>9360</v>
      </c>
      <c r="D53" s="226">
        <f t="shared" si="1"/>
        <v>0.98759755224740819</v>
      </c>
      <c r="E53" s="227">
        <f t="shared" si="12"/>
        <v>9360</v>
      </c>
      <c r="F53" s="226">
        <f t="shared" si="6"/>
        <v>0.96928169734962966</v>
      </c>
      <c r="G53" s="220">
        <f t="shared" si="7"/>
        <v>0.9572602317407074</v>
      </c>
      <c r="H53" s="225">
        <f t="shared" si="13"/>
        <v>9360</v>
      </c>
      <c r="I53" s="220">
        <f t="shared" si="2"/>
        <v>0.99946507974777743</v>
      </c>
      <c r="J53" s="225">
        <f t="shared" si="14"/>
        <v>3360</v>
      </c>
      <c r="K53" s="220">
        <f t="shared" si="3"/>
        <v>0.9754182858169903</v>
      </c>
      <c r="L53" s="225">
        <f t="shared" si="15"/>
        <v>3360</v>
      </c>
      <c r="M53" s="220">
        <f t="shared" si="4"/>
        <v>0.99890824015161994</v>
      </c>
      <c r="N53" s="225">
        <f t="shared" si="16"/>
        <v>3360</v>
      </c>
      <c r="O53" s="220">
        <f t="shared" si="17"/>
        <v>0.99932875150776179</v>
      </c>
      <c r="P53" s="225">
        <f t="shared" si="18"/>
        <v>3360</v>
      </c>
      <c r="Q53" s="220">
        <f t="shared" si="19"/>
        <v>0.99932875150776179</v>
      </c>
      <c r="R53" s="225">
        <f t="shared" si="22"/>
        <v>9360</v>
      </c>
      <c r="S53" s="220">
        <f t="shared" si="5"/>
        <v>0.9922356384044394</v>
      </c>
      <c r="T53" s="225">
        <f t="shared" si="22"/>
        <v>9360</v>
      </c>
      <c r="U53" s="220">
        <f t="shared" si="8"/>
        <v>0.89866107747124846</v>
      </c>
    </row>
    <row r="54" spans="1:21">
      <c r="A54" s="219">
        <f t="shared" si="9"/>
        <v>9600</v>
      </c>
      <c r="B54" s="220">
        <f t="shared" si="10"/>
        <v>0.92052266363480095</v>
      </c>
      <c r="C54" s="225">
        <f t="shared" si="11"/>
        <v>9600</v>
      </c>
      <c r="D54" s="226">
        <f t="shared" si="1"/>
        <v>0.98728157159029051</v>
      </c>
      <c r="E54" s="227">
        <f t="shared" si="12"/>
        <v>9600</v>
      </c>
      <c r="F54" s="226">
        <f t="shared" si="6"/>
        <v>0.9685065820791976</v>
      </c>
      <c r="G54" s="220">
        <f t="shared" si="7"/>
        <v>0.95618870045069093</v>
      </c>
      <c r="H54" s="225">
        <f t="shared" si="13"/>
        <v>9600</v>
      </c>
      <c r="I54" s="220">
        <f t="shared" si="2"/>
        <v>0.99943763243831385</v>
      </c>
      <c r="J54" s="225">
        <f t="shared" si="14"/>
        <v>3600</v>
      </c>
      <c r="K54" s="220">
        <f t="shared" si="3"/>
        <v>0.973685749353145</v>
      </c>
      <c r="L54" s="225">
        <f t="shared" si="15"/>
        <v>3600</v>
      </c>
      <c r="M54" s="220">
        <f t="shared" si="4"/>
        <v>0.99874969115504031</v>
      </c>
      <c r="N54" s="225">
        <f t="shared" si="16"/>
        <v>3600</v>
      </c>
      <c r="O54" s="220">
        <f t="shared" si="17"/>
        <v>0.99923087105166919</v>
      </c>
      <c r="P54" s="225">
        <f t="shared" si="18"/>
        <v>3600</v>
      </c>
      <c r="Q54" s="220">
        <f t="shared" si="19"/>
        <v>0.99923087105166919</v>
      </c>
      <c r="R54" s="225">
        <f t="shared" si="22"/>
        <v>9600</v>
      </c>
      <c r="S54" s="220">
        <f t="shared" si="5"/>
        <v>0.99203734692265066</v>
      </c>
      <c r="T54" s="225">
        <f t="shared" si="22"/>
        <v>9600</v>
      </c>
      <c r="U54" s="220">
        <f t="shared" si="8"/>
        <v>0.89620236196886616</v>
      </c>
    </row>
    <row r="55" spans="1:21">
      <c r="A55" s="219">
        <f t="shared" si="9"/>
        <v>9840</v>
      </c>
      <c r="B55" s="220">
        <f t="shared" si="10"/>
        <v>0.91730305162482861</v>
      </c>
      <c r="C55" s="225">
        <f t="shared" si="11"/>
        <v>9840</v>
      </c>
      <c r="D55" s="226">
        <f t="shared" si="1"/>
        <v>0.98696569203080664</v>
      </c>
      <c r="E55" s="227">
        <f t="shared" si="12"/>
        <v>9840</v>
      </c>
      <c r="F55" s="226">
        <f t="shared" si="6"/>
        <v>0.96773208665301114</v>
      </c>
      <c r="G55" s="220">
        <f t="shared" si="7"/>
        <v>0.95511836860390564</v>
      </c>
      <c r="H55" s="225">
        <f t="shared" si="13"/>
        <v>9840</v>
      </c>
      <c r="I55" s="220">
        <f t="shared" si="2"/>
        <v>0.99940951554176438</v>
      </c>
      <c r="J55" s="225">
        <f t="shared" si="14"/>
        <v>3840</v>
      </c>
      <c r="K55" s="220">
        <f t="shared" si="3"/>
        <v>0.97195629021791052</v>
      </c>
      <c r="L55" s="225">
        <f t="shared" si="15"/>
        <v>3840</v>
      </c>
      <c r="M55" s="220">
        <f t="shared" si="4"/>
        <v>0.99858081534697252</v>
      </c>
      <c r="N55" s="225">
        <f t="shared" si="16"/>
        <v>3840</v>
      </c>
      <c r="O55" s="220">
        <f t="shared" si="17"/>
        <v>0.99912653351276759</v>
      </c>
      <c r="P55" s="225">
        <f t="shared" si="18"/>
        <v>3840</v>
      </c>
      <c r="Q55" s="220">
        <f t="shared" si="19"/>
        <v>0.99912653351276759</v>
      </c>
      <c r="R55" s="225">
        <f t="shared" si="22"/>
        <v>9840</v>
      </c>
      <c r="S55" s="220">
        <f t="shared" si="5"/>
        <v>0.99183909506805346</v>
      </c>
      <c r="T55" s="225">
        <f t="shared" si="22"/>
        <v>9840</v>
      </c>
      <c r="U55" s="220">
        <f t="shared" si="8"/>
        <v>0.89375037345408037</v>
      </c>
    </row>
    <row r="56" spans="1:21">
      <c r="A56" s="219">
        <f t="shared" si="9"/>
        <v>10080</v>
      </c>
      <c r="B56" s="220">
        <f t="shared" si="10"/>
        <v>0.9140729087468753</v>
      </c>
      <c r="C56" s="225">
        <f t="shared" si="11"/>
        <v>10080</v>
      </c>
      <c r="D56" s="226">
        <f t="shared" si="1"/>
        <v>0.98664991353661047</v>
      </c>
      <c r="E56" s="227">
        <f t="shared" si="12"/>
        <v>10080</v>
      </c>
      <c r="F56" s="226">
        <f t="shared" si="6"/>
        <v>0.96695821057539311</v>
      </c>
      <c r="G56" s="220">
        <f t="shared" si="7"/>
        <v>0.95404923485772719</v>
      </c>
      <c r="H56" s="225">
        <f t="shared" si="13"/>
        <v>10080</v>
      </c>
      <c r="I56" s="220">
        <f t="shared" si="2"/>
        <v>0.9993807302825275</v>
      </c>
      <c r="J56" s="225">
        <f t="shared" si="14"/>
        <v>4080</v>
      </c>
      <c r="K56" s="220">
        <f t="shared" si="3"/>
        <v>0.97022990294534073</v>
      </c>
      <c r="L56" s="225">
        <f t="shared" si="15"/>
        <v>4080</v>
      </c>
      <c r="M56" s="220">
        <f t="shared" si="4"/>
        <v>0.99840168875189006</v>
      </c>
      <c r="N56" s="225">
        <f t="shared" si="16"/>
        <v>4080</v>
      </c>
      <c r="O56" s="220">
        <f t="shared" si="17"/>
        <v>0.99901577584174961</v>
      </c>
      <c r="P56" s="225">
        <f t="shared" si="18"/>
        <v>4080</v>
      </c>
      <c r="Q56" s="220">
        <f t="shared" si="19"/>
        <v>0.99901577584174961</v>
      </c>
      <c r="R56" s="225">
        <f t="shared" si="22"/>
        <v>10080</v>
      </c>
      <c r="S56" s="220">
        <f t="shared" si="5"/>
        <v>0.99164088283272867</v>
      </c>
      <c r="T56" s="225">
        <f t="shared" si="22"/>
        <v>10080</v>
      </c>
      <c r="U56" s="220">
        <f t="shared" si="8"/>
        <v>0.89130509352201182</v>
      </c>
    </row>
    <row r="57" spans="1:21">
      <c r="A57" s="219">
        <f t="shared" si="9"/>
        <v>10320</v>
      </c>
      <c r="B57" s="220">
        <f t="shared" si="10"/>
        <v>0.9108325540136688</v>
      </c>
      <c r="C57" s="225">
        <f t="shared" si="11"/>
        <v>10320</v>
      </c>
      <c r="D57" s="226">
        <f t="shared" si="1"/>
        <v>0.98633423607536641</v>
      </c>
      <c r="E57" s="227">
        <f t="shared" si="12"/>
        <v>10320</v>
      </c>
      <c r="F57" s="226">
        <f t="shared" si="6"/>
        <v>0.96618495335106291</v>
      </c>
      <c r="G57" s="220">
        <f t="shared" si="7"/>
        <v>0.95298129787103414</v>
      </c>
      <c r="H57" s="225">
        <f t="shared" si="13"/>
        <v>10320</v>
      </c>
      <c r="I57" s="220">
        <f t="shared" si="2"/>
        <v>0.99935127788328082</v>
      </c>
      <c r="J57" s="225">
        <f t="shared" si="14"/>
        <v>4320</v>
      </c>
      <c r="K57" s="220">
        <f t="shared" si="3"/>
        <v>0.9685065820791976</v>
      </c>
      <c r="L57" s="225">
        <f t="shared" si="15"/>
        <v>4320</v>
      </c>
      <c r="M57" s="220">
        <f t="shared" si="4"/>
        <v>0.99821238696652115</v>
      </c>
      <c r="N57" s="225">
        <f t="shared" si="16"/>
        <v>4320</v>
      </c>
      <c r="O57" s="220">
        <f t="shared" si="17"/>
        <v>0.9988986348270581</v>
      </c>
      <c r="P57" s="225">
        <f t="shared" si="18"/>
        <v>4320</v>
      </c>
      <c r="Q57" s="220">
        <f t="shared" si="19"/>
        <v>0.9988986348270581</v>
      </c>
      <c r="R57" s="225">
        <f t="shared" si="22"/>
        <v>10320</v>
      </c>
      <c r="S57" s="220">
        <f t="shared" si="5"/>
        <v>0.99144271020875863</v>
      </c>
      <c r="T57" s="225">
        <f t="shared" si="22"/>
        <v>10320</v>
      </c>
      <c r="U57" s="220">
        <f t="shared" si="8"/>
        <v>0.88886650381813648</v>
      </c>
    </row>
    <row r="58" spans="1:21">
      <c r="A58" s="219">
        <f t="shared" si="9"/>
        <v>10560</v>
      </c>
      <c r="B58" s="220">
        <f t="shared" si="10"/>
        <v>0.90758230355922398</v>
      </c>
      <c r="C58" s="225">
        <f t="shared" si="11"/>
        <v>10560</v>
      </c>
      <c r="D58" s="226">
        <f t="shared" si="1"/>
        <v>0.98601865961474888</v>
      </c>
      <c r="E58" s="227">
        <f t="shared" si="12"/>
        <v>10560</v>
      </c>
      <c r="F58" s="226">
        <f t="shared" si="6"/>
        <v>0.96541231448513587</v>
      </c>
      <c r="G58" s="220">
        <f t="shared" si="7"/>
        <v>0.95191455630420607</v>
      </c>
      <c r="H58" s="225">
        <f t="shared" si="13"/>
        <v>10560</v>
      </c>
      <c r="I58" s="220">
        <f t="shared" si="2"/>
        <v>0.9993211595649828</v>
      </c>
      <c r="J58" s="225">
        <f t="shared" si="14"/>
        <v>4560</v>
      </c>
      <c r="K58" s="220">
        <f t="shared" si="3"/>
        <v>0.96678632217293492</v>
      </c>
      <c r="L58" s="225">
        <f t="shared" si="15"/>
        <v>4560</v>
      </c>
      <c r="M58" s="220">
        <f t="shared" si="4"/>
        <v>0.99801298516204917</v>
      </c>
      <c r="N58" s="225">
        <f t="shared" si="16"/>
        <v>4560</v>
      </c>
      <c r="O58" s="220">
        <f t="shared" si="17"/>
        <v>0.99877514709553905</v>
      </c>
      <c r="P58" s="225">
        <f t="shared" si="18"/>
        <v>4560</v>
      </c>
      <c r="Q58" s="220">
        <f t="shared" si="19"/>
        <v>0.99877514709553905</v>
      </c>
      <c r="R58" s="225">
        <f t="shared" si="22"/>
        <v>10560</v>
      </c>
      <c r="S58" s="220">
        <f t="shared" si="5"/>
        <v>0.99124457718822723</v>
      </c>
      <c r="T58" s="225">
        <f t="shared" si="22"/>
        <v>10560</v>
      </c>
      <c r="U58" s="220">
        <f t="shared" si="8"/>
        <v>0.88643458603814784</v>
      </c>
    </row>
    <row r="59" spans="1:21">
      <c r="A59" s="219">
        <f t="shared" si="9"/>
        <v>10800</v>
      </c>
      <c r="B59" s="220">
        <f t="shared" si="10"/>
        <v>0.90432247063972948</v>
      </c>
      <c r="C59" s="225">
        <f t="shared" si="11"/>
        <v>10800</v>
      </c>
      <c r="D59" s="226">
        <f t="shared" si="1"/>
        <v>0.98570318412244295</v>
      </c>
      <c r="E59" s="227">
        <f t="shared" si="12"/>
        <v>10800</v>
      </c>
      <c r="F59" s="226">
        <f t="shared" si="6"/>
        <v>0.96464029348312308</v>
      </c>
      <c r="G59" s="220">
        <f t="shared" si="7"/>
        <v>0.95084900881912227</v>
      </c>
      <c r="H59" s="225">
        <f t="shared" si="13"/>
        <v>10800</v>
      </c>
      <c r="I59" s="220">
        <f t="shared" si="2"/>
        <v>0.99929037654687525</v>
      </c>
      <c r="J59" s="225">
        <f t="shared" si="14"/>
        <v>4800</v>
      </c>
      <c r="K59" s="220">
        <f t="shared" si="3"/>
        <v>0.96506911778968041</v>
      </c>
      <c r="L59" s="225">
        <f t="shared" si="15"/>
        <v>4800</v>
      </c>
      <c r="M59" s="220">
        <f t="shared" si="4"/>
        <v>0.99780355808630339</v>
      </c>
      <c r="N59" s="225">
        <f t="shared" si="16"/>
        <v>4800</v>
      </c>
      <c r="O59" s="220">
        <f t="shared" si="17"/>
        <v>0.99864534911309066</v>
      </c>
      <c r="P59" s="225">
        <f t="shared" si="18"/>
        <v>4800</v>
      </c>
      <c r="Q59" s="220">
        <f t="shared" si="19"/>
        <v>0.99864534911309066</v>
      </c>
      <c r="R59" s="225">
        <f t="shared" si="22"/>
        <v>10800</v>
      </c>
      <c r="S59" s="220">
        <f t="shared" si="5"/>
        <v>0.99104648376322002</v>
      </c>
      <c r="T59" s="225">
        <f t="shared" si="22"/>
        <v>10800</v>
      </c>
      <c r="U59" s="220">
        <f t="shared" si="8"/>
        <v>0.88400932192781967</v>
      </c>
    </row>
    <row r="60" spans="1:21">
      <c r="A60" s="219">
        <f t="shared" si="9"/>
        <v>11040</v>
      </c>
      <c r="B60" s="220">
        <f t="shared" si="10"/>
        <v>0.90105336563489624</v>
      </c>
      <c r="C60" s="225">
        <f t="shared" si="11"/>
        <v>11040</v>
      </c>
      <c r="D60" s="226">
        <f t="shared" si="1"/>
        <v>0.98538780956614402</v>
      </c>
      <c r="E60" s="227">
        <f t="shared" si="12"/>
        <v>11040</v>
      </c>
      <c r="F60" s="226">
        <f t="shared" si="6"/>
        <v>0.96386888985093089</v>
      </c>
      <c r="G60" s="220">
        <f t="shared" si="7"/>
        <v>0.94978465407915968</v>
      </c>
      <c r="H60" s="225">
        <f t="shared" si="13"/>
        <v>11040</v>
      </c>
      <c r="I60" s="220">
        <f t="shared" si="2"/>
        <v>0.99925893004648558</v>
      </c>
      <c r="J60" s="225">
        <f t="shared" si="14"/>
        <v>5040</v>
      </c>
      <c r="K60" s="220">
        <f t="shared" si="3"/>
        <v>0.96335496350221872</v>
      </c>
      <c r="L60" s="225">
        <f t="shared" si="15"/>
        <v>5040</v>
      </c>
      <c r="M60" s="220">
        <f t="shared" si="4"/>
        <v>0.9975841800659373</v>
      </c>
      <c r="N60" s="225">
        <f t="shared" si="16"/>
        <v>5040</v>
      </c>
      <c r="O60" s="220">
        <f t="shared" si="17"/>
        <v>0.99850927718531068</v>
      </c>
      <c r="P60" s="225">
        <f t="shared" si="18"/>
        <v>5040</v>
      </c>
      <c r="Q60" s="220">
        <f t="shared" si="19"/>
        <v>0.99850927718531068</v>
      </c>
      <c r="R60" s="225">
        <f t="shared" si="22"/>
        <v>11040</v>
      </c>
      <c r="S60" s="220">
        <f t="shared" si="5"/>
        <v>0.99084842992582411</v>
      </c>
      <c r="T60" s="225">
        <f t="shared" si="22"/>
        <v>11040</v>
      </c>
      <c r="U60" s="220">
        <f t="shared" si="8"/>
        <v>0.88159069328286865</v>
      </c>
    </row>
    <row r="61" spans="1:21">
      <c r="A61" s="219">
        <f t="shared" si="9"/>
        <v>11280</v>
      </c>
      <c r="B61" s="220">
        <f t="shared" si="10"/>
        <v>0.89777529604976891</v>
      </c>
      <c r="C61" s="225">
        <f t="shared" si="11"/>
        <v>11280</v>
      </c>
      <c r="D61" s="226">
        <f t="shared" si="1"/>
        <v>0.98507253591355759</v>
      </c>
      <c r="E61" s="227">
        <f t="shared" si="12"/>
        <v>11280</v>
      </c>
      <c r="F61" s="226">
        <f t="shared" si="6"/>
        <v>0.96309810309486121</v>
      </c>
      <c r="G61" s="220">
        <f t="shared" si="7"/>
        <v>0.94872149074919188</v>
      </c>
      <c r="H61" s="225">
        <f t="shared" si="13"/>
        <v>11280</v>
      </c>
      <c r="I61" s="220">
        <f t="shared" si="2"/>
        <v>0.99922682127962881</v>
      </c>
      <c r="J61" s="225">
        <f t="shared" si="14"/>
        <v>5280</v>
      </c>
      <c r="K61" s="220">
        <f t="shared" si="3"/>
        <v>0.96164385389297447</v>
      </c>
      <c r="L61" s="225">
        <f t="shared" si="15"/>
        <v>5280</v>
      </c>
      <c r="M61" s="220">
        <f t="shared" si="4"/>
        <v>0.99735492500859779</v>
      </c>
      <c r="N61" s="225">
        <f t="shared" si="16"/>
        <v>5280</v>
      </c>
      <c r="O61" s="220">
        <f t="shared" si="17"/>
        <v>0.99836696745814124</v>
      </c>
      <c r="P61" s="225">
        <f t="shared" si="18"/>
        <v>5280</v>
      </c>
      <c r="Q61" s="220">
        <f t="shared" si="19"/>
        <v>0.99836696745814124</v>
      </c>
      <c r="R61" s="225">
        <f t="shared" si="22"/>
        <v>11280</v>
      </c>
      <c r="S61" s="220">
        <f t="shared" si="5"/>
        <v>0.99065041566812817</v>
      </c>
      <c r="T61" s="225">
        <f t="shared" si="22"/>
        <v>11280</v>
      </c>
      <c r="U61" s="220">
        <f t="shared" si="8"/>
        <v>0.87917868194881832</v>
      </c>
    </row>
    <row r="62" spans="1:21">
      <c r="A62" s="219">
        <f t="shared" si="9"/>
        <v>11520</v>
      </c>
      <c r="B62" s="220">
        <f t="shared" si="10"/>
        <v>0.89448856651697106</v>
      </c>
      <c r="C62" s="225">
        <f t="shared" si="11"/>
        <v>11520</v>
      </c>
      <c r="D62" s="226">
        <f t="shared" si="1"/>
        <v>0.9847573631323997</v>
      </c>
      <c r="E62" s="227">
        <f t="shared" si="12"/>
        <v>11520</v>
      </c>
      <c r="F62" s="226">
        <f t="shared" si="6"/>
        <v>0.96232793272161044</v>
      </c>
      <c r="G62" s="220">
        <f t="shared" si="7"/>
        <v>0.94765951749558641</v>
      </c>
      <c r="H62" s="225">
        <f t="shared" si="13"/>
        <v>11520</v>
      </c>
      <c r="I62" s="220">
        <f t="shared" si="2"/>
        <v>0.99919405146040985</v>
      </c>
      <c r="J62" s="225">
        <f t="shared" si="14"/>
        <v>5520</v>
      </c>
      <c r="K62" s="220">
        <f t="shared" si="3"/>
        <v>0.95993578355399489</v>
      </c>
      <c r="L62" s="225">
        <f t="shared" si="15"/>
        <v>5520</v>
      </c>
      <c r="M62" s="220">
        <f t="shared" si="4"/>
        <v>0.99711586640508254</v>
      </c>
      <c r="N62" s="225">
        <f t="shared" si="16"/>
        <v>5520</v>
      </c>
      <c r="O62" s="220">
        <f t="shared" si="17"/>
        <v>0.99821845591851022</v>
      </c>
      <c r="P62" s="225">
        <f t="shared" si="18"/>
        <v>5520</v>
      </c>
      <c r="Q62" s="220">
        <f t="shared" si="19"/>
        <v>0.99821845591851022</v>
      </c>
      <c r="R62" s="225">
        <f t="shared" si="22"/>
        <v>11520</v>
      </c>
      <c r="S62" s="220">
        <f t="shared" si="5"/>
        <v>0.99045244098222263</v>
      </c>
      <c r="T62" s="225">
        <f t="shared" si="22"/>
        <v>11520</v>
      </c>
      <c r="U62" s="220">
        <f t="shared" si="8"/>
        <v>0.87677326982086201</v>
      </c>
    </row>
    <row r="63" spans="1:21">
      <c r="A63" s="219">
        <f t="shared" si="9"/>
        <v>11760</v>
      </c>
      <c r="B63" s="220">
        <f t="shared" si="10"/>
        <v>0.89119347879939503</v>
      </c>
      <c r="C63" s="225">
        <f t="shared" si="11"/>
        <v>11760</v>
      </c>
      <c r="D63" s="226">
        <f t="shared" si="1"/>
        <v>0.98444229119039672</v>
      </c>
      <c r="E63" s="227">
        <f t="shared" si="12"/>
        <v>11760</v>
      </c>
      <c r="F63" s="226">
        <f t="shared" si="6"/>
        <v>0.9615583782382694</v>
      </c>
      <c r="G63" s="220">
        <f t="shared" si="7"/>
        <v>0.94659873298620401</v>
      </c>
      <c r="H63" s="225">
        <f t="shared" si="13"/>
        <v>11760</v>
      </c>
      <c r="I63" s="220">
        <f t="shared" si="2"/>
        <v>0.99916062180122567</v>
      </c>
      <c r="J63" s="225">
        <f t="shared" si="14"/>
        <v>5760</v>
      </c>
      <c r="K63" s="220">
        <f t="shared" si="3"/>
        <v>0.95823074708693268</v>
      </c>
      <c r="L63" s="225">
        <f t="shared" si="15"/>
        <v>5760</v>
      </c>
      <c r="M63" s="220">
        <f t="shared" si="4"/>
        <v>0.99686707733148683</v>
      </c>
      <c r="N63" s="225">
        <f t="shared" si="16"/>
        <v>5760</v>
      </c>
      <c r="O63" s="220">
        <f t="shared" si="17"/>
        <v>0.99806377839497162</v>
      </c>
      <c r="P63" s="225">
        <f t="shared" si="18"/>
        <v>5760</v>
      </c>
      <c r="Q63" s="220">
        <f t="shared" si="19"/>
        <v>0.99806377839497162</v>
      </c>
      <c r="R63" s="225">
        <f t="shared" si="22"/>
        <v>11760</v>
      </c>
      <c r="S63" s="220">
        <f t="shared" si="5"/>
        <v>0.99025450586019903</v>
      </c>
      <c r="T63" s="225">
        <f t="shared" si="22"/>
        <v>11760</v>
      </c>
      <c r="U63" s="220">
        <f t="shared" si="8"/>
        <v>0.87437443884372756</v>
      </c>
    </row>
    <row r="64" spans="1:21">
      <c r="A64" s="219">
        <f t="shared" si="9"/>
        <v>12000</v>
      </c>
      <c r="B64" s="220">
        <f t="shared" si="10"/>
        <v>0.93531958724575726</v>
      </c>
      <c r="C64" s="225">
        <f t="shared" si="11"/>
        <v>12000</v>
      </c>
      <c r="D64" s="226">
        <f t="shared" si="1"/>
        <v>0.98412732005528514</v>
      </c>
      <c r="E64" s="227">
        <f t="shared" si="12"/>
        <v>12000</v>
      </c>
      <c r="F64" s="226">
        <f t="shared" si="6"/>
        <v>0.96078943915232318</v>
      </c>
      <c r="G64" s="220">
        <f t="shared" si="7"/>
        <v>0.94553913589039629</v>
      </c>
      <c r="H64" s="225">
        <f t="shared" si="13"/>
        <v>12000</v>
      </c>
      <c r="I64" s="220">
        <f t="shared" si="2"/>
        <v>0.99912653351276759</v>
      </c>
      <c r="J64" s="225">
        <v>0</v>
      </c>
      <c r="K64" s="220">
        <f t="shared" si="3"/>
        <v>1</v>
      </c>
      <c r="L64" s="225">
        <v>0</v>
      </c>
      <c r="M64" s="220">
        <f t="shared" si="4"/>
        <v>1</v>
      </c>
      <c r="N64" s="225">
        <v>0</v>
      </c>
      <c r="O64" s="220">
        <f t="shared" si="17"/>
        <v>1</v>
      </c>
      <c r="P64" s="225">
        <v>0</v>
      </c>
      <c r="Q64" s="220">
        <f t="shared" si="19"/>
        <v>1</v>
      </c>
      <c r="R64" s="225">
        <f t="shared" ref="R64:T79" si="23">R63+240</f>
        <v>12000</v>
      </c>
      <c r="S64" s="220">
        <f t="shared" si="5"/>
        <v>0.99005661029415104</v>
      </c>
      <c r="T64" s="225">
        <f t="shared" si="23"/>
        <v>12000</v>
      </c>
      <c r="U64" s="220">
        <f t="shared" si="8"/>
        <v>0.87198217101154174</v>
      </c>
    </row>
    <row r="65" spans="1:21">
      <c r="A65" s="219">
        <f t="shared" si="9"/>
        <v>12240</v>
      </c>
      <c r="B65" s="220">
        <f t="shared" si="10"/>
        <v>0.93238245835200573</v>
      </c>
      <c r="C65" s="225">
        <f t="shared" si="11"/>
        <v>12240</v>
      </c>
      <c r="D65" s="226">
        <f t="shared" si="1"/>
        <v>0.98381244969481196</v>
      </c>
      <c r="E65" s="227">
        <f t="shared" si="12"/>
        <v>12240</v>
      </c>
      <c r="F65" s="226">
        <f t="shared" si="6"/>
        <v>0.96002111497165088</v>
      </c>
      <c r="G65" s="220">
        <f t="shared" si="7"/>
        <v>0.94448072487900459</v>
      </c>
      <c r="H65" s="225">
        <f t="shared" si="13"/>
        <v>12240</v>
      </c>
      <c r="I65" s="220">
        <f t="shared" si="2"/>
        <v>0.99909178780402363</v>
      </c>
      <c r="J65" s="225">
        <f t="shared" si="14"/>
        <v>240</v>
      </c>
      <c r="K65" s="220">
        <f t="shared" si="3"/>
        <v>0.99822380153310919</v>
      </c>
      <c r="L65" s="225">
        <f t="shared" si="15"/>
        <v>240</v>
      </c>
      <c r="M65" s="220">
        <f t="shared" si="4"/>
        <v>0.99999425380466633</v>
      </c>
      <c r="N65" s="225">
        <f t="shared" si="16"/>
        <v>240</v>
      </c>
      <c r="O65" s="220">
        <f t="shared" si="17"/>
        <v>0.99999649095959287</v>
      </c>
      <c r="P65" s="225">
        <f t="shared" si="18"/>
        <v>240</v>
      </c>
      <c r="Q65" s="220">
        <f t="shared" si="19"/>
        <v>0.99999649095959287</v>
      </c>
      <c r="R65" s="225">
        <f t="shared" si="23"/>
        <v>12240</v>
      </c>
      <c r="S65" s="220">
        <f t="shared" si="5"/>
        <v>0.98985875427617365</v>
      </c>
      <c r="T65" s="225">
        <f t="shared" si="23"/>
        <v>12240</v>
      </c>
      <c r="U65" s="220">
        <f t="shared" si="8"/>
        <v>0.86959644836769479</v>
      </c>
    </row>
    <row r="66" spans="1:21">
      <c r="A66" s="219">
        <f t="shared" si="9"/>
        <v>12480</v>
      </c>
      <c r="B66" s="220">
        <f t="shared" si="10"/>
        <v>0.9294303134777635</v>
      </c>
      <c r="C66" s="225">
        <f t="shared" si="11"/>
        <v>12480</v>
      </c>
      <c r="D66" s="226">
        <f t="shared" si="1"/>
        <v>0.98349768007673455</v>
      </c>
      <c r="E66" s="227">
        <f t="shared" si="12"/>
        <v>12480</v>
      </c>
      <c r="F66" s="226">
        <f t="shared" si="6"/>
        <v>0.95925340520452496</v>
      </c>
      <c r="G66" s="220">
        <f t="shared" si="7"/>
        <v>0.94342349862435815</v>
      </c>
      <c r="H66" s="225">
        <f t="shared" si="13"/>
        <v>12480</v>
      </c>
      <c r="I66" s="220">
        <f t="shared" si="2"/>
        <v>0.9990563858822803</v>
      </c>
      <c r="J66" s="225">
        <f t="shared" si="14"/>
        <v>480</v>
      </c>
      <c r="K66" s="220">
        <f t="shared" si="3"/>
        <v>0.99645075794721227</v>
      </c>
      <c r="L66" s="225">
        <f t="shared" si="15"/>
        <v>480</v>
      </c>
      <c r="M66" s="220">
        <f t="shared" si="4"/>
        <v>0.99997707028297833</v>
      </c>
      <c r="N66" s="225">
        <f t="shared" si="16"/>
        <v>480</v>
      </c>
      <c r="O66" s="220">
        <f t="shared" si="17"/>
        <v>0.99998599011920375</v>
      </c>
      <c r="P66" s="225">
        <f t="shared" si="18"/>
        <v>480</v>
      </c>
      <c r="Q66" s="220">
        <f t="shared" si="19"/>
        <v>0.99998599011920375</v>
      </c>
      <c r="R66" s="225">
        <f t="shared" si="23"/>
        <v>12480</v>
      </c>
      <c r="S66" s="220">
        <f t="shared" si="5"/>
        <v>0.98966093779836339</v>
      </c>
      <c r="T66" s="225">
        <f t="shared" si="23"/>
        <v>12480</v>
      </c>
      <c r="U66" s="220">
        <f t="shared" si="8"/>
        <v>0.86721725300470576</v>
      </c>
    </row>
    <row r="67" spans="1:21">
      <c r="A67" s="219">
        <f t="shared" si="9"/>
        <v>12720</v>
      </c>
      <c r="B67" s="220">
        <f t="shared" si="10"/>
        <v>0.92646350301386993</v>
      </c>
      <c r="C67" s="225">
        <f t="shared" si="11"/>
        <v>12720</v>
      </c>
      <c r="D67" s="226">
        <f t="shared" si="1"/>
        <v>0.98318301116882045</v>
      </c>
      <c r="E67" s="227">
        <f t="shared" si="12"/>
        <v>12720</v>
      </c>
      <c r="F67" s="226">
        <f t="shared" si="6"/>
        <v>0.9584863093596111</v>
      </c>
      <c r="G67" s="220">
        <f t="shared" si="7"/>
        <v>0.94236745580027204</v>
      </c>
      <c r="H67" s="225">
        <f t="shared" si="13"/>
        <v>12720</v>
      </c>
      <c r="I67" s="220">
        <f t="shared" si="2"/>
        <v>0.99902032895312476</v>
      </c>
      <c r="J67" s="225">
        <f t="shared" si="14"/>
        <v>720</v>
      </c>
      <c r="K67" s="220">
        <f t="shared" si="3"/>
        <v>0.9946808636386143</v>
      </c>
      <c r="L67" s="225">
        <f t="shared" si="15"/>
        <v>720</v>
      </c>
      <c r="M67" s="220">
        <f t="shared" si="4"/>
        <v>0.99994853168518372</v>
      </c>
      <c r="N67" s="225">
        <f t="shared" si="16"/>
        <v>720</v>
      </c>
      <c r="O67" s="220">
        <f t="shared" si="17"/>
        <v>0.99996853677092878</v>
      </c>
      <c r="P67" s="225">
        <f t="shared" si="18"/>
        <v>720</v>
      </c>
      <c r="Q67" s="220">
        <f t="shared" si="19"/>
        <v>0.99996853677092878</v>
      </c>
      <c r="R67" s="225">
        <f t="shared" si="23"/>
        <v>12720</v>
      </c>
      <c r="S67" s="220">
        <f t="shared" si="5"/>
        <v>0.98946316085281838</v>
      </c>
      <c r="T67" s="225">
        <f t="shared" si="23"/>
        <v>12720</v>
      </c>
      <c r="U67" s="220">
        <f t="shared" si="8"/>
        <v>0.86484456706408841</v>
      </c>
    </row>
    <row r="68" spans="1:21">
      <c r="A68" s="219">
        <f t="shared" si="9"/>
        <v>12960</v>
      </c>
      <c r="B68" s="220">
        <f t="shared" si="10"/>
        <v>0.92348237459066806</v>
      </c>
      <c r="C68" s="225">
        <f t="shared" si="11"/>
        <v>12960</v>
      </c>
      <c r="D68" s="226">
        <f t="shared" si="1"/>
        <v>0.98286844293884756</v>
      </c>
      <c r="E68" s="227">
        <f t="shared" si="12"/>
        <v>12960</v>
      </c>
      <c r="F68" s="226">
        <f t="shared" si="6"/>
        <v>0.95771982694596791</v>
      </c>
      <c r="G68" s="220">
        <f t="shared" si="7"/>
        <v>0.94131259508204601</v>
      </c>
      <c r="H68" s="225">
        <f t="shared" si="13"/>
        <v>12960</v>
      </c>
      <c r="I68" s="220">
        <f t="shared" si="2"/>
        <v>0.9989836182204479</v>
      </c>
      <c r="J68" s="225">
        <f t="shared" si="14"/>
        <v>960</v>
      </c>
      <c r="K68" s="220">
        <f t="shared" si="3"/>
        <v>0.9929141130135738</v>
      </c>
      <c r="L68" s="225">
        <f t="shared" si="15"/>
        <v>960</v>
      </c>
      <c r="M68" s="220">
        <f t="shared" si="4"/>
        <v>0.99990871980179552</v>
      </c>
      <c r="N68" s="225">
        <f t="shared" si="16"/>
        <v>960</v>
      </c>
      <c r="O68" s="220">
        <f t="shared" si="17"/>
        <v>0.99994417003521419</v>
      </c>
      <c r="P68" s="225">
        <f t="shared" si="18"/>
        <v>960</v>
      </c>
      <c r="Q68" s="220">
        <f t="shared" si="19"/>
        <v>0.99994417003521419</v>
      </c>
      <c r="R68" s="225">
        <f t="shared" si="23"/>
        <v>12960</v>
      </c>
      <c r="S68" s="220">
        <f t="shared" si="5"/>
        <v>0.98926542343163848</v>
      </c>
      <c r="T68" s="225">
        <f t="shared" si="23"/>
        <v>12960</v>
      </c>
      <c r="U68" s="220">
        <f t="shared" si="8"/>
        <v>0.86247837273621664</v>
      </c>
    </row>
    <row r="69" spans="1:21">
      <c r="A69" s="219">
        <f t="shared" si="9"/>
        <v>13200</v>
      </c>
      <c r="B69" s="220">
        <f t="shared" si="10"/>
        <v>0.92048727307125144</v>
      </c>
      <c r="C69" s="225">
        <f t="shared" si="11"/>
        <v>13200</v>
      </c>
      <c r="D69" s="226">
        <f t="shared" si="1"/>
        <v>0.98255397535460409</v>
      </c>
      <c r="E69" s="227">
        <f t="shared" si="12"/>
        <v>13200</v>
      </c>
      <c r="F69" s="226">
        <f t="shared" si="6"/>
        <v>0.95695395747304668</v>
      </c>
      <c r="G69" s="220">
        <f t="shared" si="7"/>
        <v>0.94025891514646276</v>
      </c>
      <c r="H69" s="225">
        <f t="shared" si="13"/>
        <v>13200</v>
      </c>
      <c r="I69" s="220">
        <f t="shared" si="2"/>
        <v>0.99894625488644517</v>
      </c>
      <c r="J69" s="225">
        <f t="shared" si="14"/>
        <v>1200</v>
      </c>
      <c r="K69" s="220">
        <f t="shared" si="3"/>
        <v>0.9911505004882849</v>
      </c>
      <c r="L69" s="225">
        <f t="shared" si="15"/>
        <v>1200</v>
      </c>
      <c r="M69" s="220">
        <f t="shared" si="4"/>
        <v>0.99985771596595174</v>
      </c>
      <c r="N69" s="225">
        <f t="shared" si="16"/>
        <v>1200</v>
      </c>
      <c r="O69" s="220">
        <f t="shared" si="17"/>
        <v>0.99991292886154481</v>
      </c>
      <c r="P69" s="225">
        <f t="shared" si="18"/>
        <v>1200</v>
      </c>
      <c r="Q69" s="220">
        <f t="shared" si="19"/>
        <v>0.99991292886154481</v>
      </c>
      <c r="R69" s="225">
        <f t="shared" si="23"/>
        <v>13200</v>
      </c>
      <c r="S69" s="220">
        <f t="shared" si="5"/>
        <v>0.9890677255269249</v>
      </c>
      <c r="T69" s="225">
        <f t="shared" si="23"/>
        <v>13200</v>
      </c>
      <c r="U69" s="220">
        <f t="shared" si="8"/>
        <v>0.86011865226019113</v>
      </c>
    </row>
    <row r="70" spans="1:21">
      <c r="A70" s="219">
        <f t="shared" si="9"/>
        <v>13440</v>
      </c>
      <c r="B70" s="220">
        <f t="shared" si="10"/>
        <v>0.91747854054532008</v>
      </c>
      <c r="C70" s="225">
        <f t="shared" si="11"/>
        <v>13440</v>
      </c>
      <c r="D70" s="226">
        <f t="shared" si="1"/>
        <v>0.98223960838388846</v>
      </c>
      <c r="E70" s="227">
        <f t="shared" si="12"/>
        <v>13440</v>
      </c>
      <c r="F70" s="226">
        <f t="shared" si="6"/>
        <v>0.95618870045069093</v>
      </c>
      <c r="G70" s="220">
        <f t="shared" si="7"/>
        <v>0.93920641467178589</v>
      </c>
      <c r="H70" s="225">
        <f t="shared" si="13"/>
        <v>13440</v>
      </c>
      <c r="I70" s="220">
        <f t="shared" si="2"/>
        <v>0.99890824015161994</v>
      </c>
      <c r="J70" s="225">
        <f t="shared" si="14"/>
        <v>1440</v>
      </c>
      <c r="K70" s="220">
        <f t="shared" si="3"/>
        <v>0.9893900204888596</v>
      </c>
      <c r="L70" s="225">
        <f t="shared" si="15"/>
        <v>1440</v>
      </c>
      <c r="M70" s="220">
        <f t="shared" si="4"/>
        <v>0.99979560105576326</v>
      </c>
      <c r="N70" s="225">
        <f t="shared" si="16"/>
        <v>1440</v>
      </c>
      <c r="O70" s="220">
        <f t="shared" si="17"/>
        <v>0.99987485202912973</v>
      </c>
      <c r="P70" s="225">
        <f t="shared" si="18"/>
        <v>1440</v>
      </c>
      <c r="Q70" s="220">
        <f t="shared" si="19"/>
        <v>0.99987485202912973</v>
      </c>
      <c r="R70" s="225">
        <f t="shared" si="23"/>
        <v>13440</v>
      </c>
      <c r="S70" s="220">
        <f t="shared" si="5"/>
        <v>0.98887006713078063</v>
      </c>
      <c r="T70" s="225">
        <f t="shared" si="23"/>
        <v>13440</v>
      </c>
      <c r="U70" s="220">
        <f t="shared" si="8"/>
        <v>0.85776538792370605</v>
      </c>
    </row>
    <row r="71" spans="1:21">
      <c r="A71" s="219">
        <f t="shared" si="9"/>
        <v>13680</v>
      </c>
      <c r="B71" s="220">
        <f t="shared" si="10"/>
        <v>0.91445651632362479</v>
      </c>
      <c r="C71" s="225">
        <f t="shared" si="11"/>
        <v>13680</v>
      </c>
      <c r="D71" s="226">
        <f t="shared" si="1"/>
        <v>0.98192534199450965</v>
      </c>
      <c r="E71" s="227">
        <f t="shared" si="12"/>
        <v>13680</v>
      </c>
      <c r="F71" s="226">
        <f t="shared" si="6"/>
        <v>0.955424055389136</v>
      </c>
      <c r="G71" s="220">
        <f t="shared" si="7"/>
        <v>0.93815509233775873</v>
      </c>
      <c r="H71" s="225">
        <f t="shared" si="13"/>
        <v>13680</v>
      </c>
      <c r="I71" s="220">
        <f t="shared" si="2"/>
        <v>0.99886957521478503</v>
      </c>
      <c r="J71" s="225">
        <f t="shared" si="14"/>
        <v>1680</v>
      </c>
      <c r="K71" s="220">
        <f t="shared" si="3"/>
        <v>0.98763266745131029</v>
      </c>
      <c r="L71" s="225">
        <f t="shared" si="15"/>
        <v>1680</v>
      </c>
      <c r="M71" s="220">
        <f t="shared" si="4"/>
        <v>0.99972245549664929</v>
      </c>
      <c r="N71" s="225">
        <f t="shared" si="16"/>
        <v>1680</v>
      </c>
      <c r="O71" s="220">
        <f t="shared" si="17"/>
        <v>0.99982997814758556</v>
      </c>
      <c r="P71" s="225">
        <f t="shared" si="18"/>
        <v>1680</v>
      </c>
      <c r="Q71" s="220">
        <f t="shared" si="19"/>
        <v>0.99982997814758556</v>
      </c>
      <c r="R71" s="225">
        <f t="shared" si="23"/>
        <v>13680</v>
      </c>
      <c r="S71" s="220">
        <f t="shared" si="5"/>
        <v>0.9886724482353102</v>
      </c>
      <c r="T71" s="225">
        <f t="shared" si="23"/>
        <v>13680</v>
      </c>
      <c r="U71" s="220">
        <f t="shared" si="8"/>
        <v>0.85541856206291589</v>
      </c>
    </row>
    <row r="72" spans="1:21">
      <c r="A72" s="219">
        <f t="shared" si="9"/>
        <v>13920</v>
      </c>
      <c r="B72" s="220">
        <f t="shared" si="10"/>
        <v>0.91142153693299521</v>
      </c>
      <c r="C72" s="225">
        <f t="shared" si="11"/>
        <v>13920</v>
      </c>
      <c r="D72" s="226">
        <f t="shared" si="1"/>
        <v>0.98161117615428672</v>
      </c>
      <c r="E72" s="227">
        <f t="shared" si="12"/>
        <v>13920</v>
      </c>
      <c r="F72" s="226">
        <f t="shared" si="6"/>
        <v>0.95466002179900922</v>
      </c>
      <c r="G72" s="220">
        <f t="shared" si="7"/>
        <v>0.93710494682560241</v>
      </c>
      <c r="H72" s="225">
        <f t="shared" si="13"/>
        <v>13920</v>
      </c>
      <c r="I72" s="220">
        <f t="shared" si="2"/>
        <v>0.99883026127306496</v>
      </c>
      <c r="J72" s="225">
        <f t="shared" si="14"/>
        <v>1920</v>
      </c>
      <c r="K72" s="220">
        <f t="shared" si="3"/>
        <v>0.98587843582153201</v>
      </c>
      <c r="L72" s="225">
        <f t="shared" si="15"/>
        <v>1920</v>
      </c>
      <c r="M72" s="220">
        <f t="shared" si="4"/>
        <v>0.99963835926366262</v>
      </c>
      <c r="N72" s="225">
        <f t="shared" si="16"/>
        <v>1920</v>
      </c>
      <c r="O72" s="220">
        <f t="shared" si="17"/>
        <v>0.99977834565761714</v>
      </c>
      <c r="P72" s="225">
        <f t="shared" si="18"/>
        <v>1920</v>
      </c>
      <c r="Q72" s="220">
        <f t="shared" si="19"/>
        <v>0.99977834565761714</v>
      </c>
      <c r="R72" s="225">
        <f t="shared" si="23"/>
        <v>13920</v>
      </c>
      <c r="S72" s="220">
        <f t="shared" si="5"/>
        <v>0.98847486883261959</v>
      </c>
      <c r="T72" s="225">
        <f t="shared" si="23"/>
        <v>13920</v>
      </c>
      <c r="U72" s="220">
        <f t="shared" si="8"/>
        <v>0.85307815706230317</v>
      </c>
    </row>
    <row r="73" spans="1:21">
      <c r="A73" s="219">
        <f t="shared" si="9"/>
        <v>14160</v>
      </c>
      <c r="B73" s="220">
        <f t="shared" si="10"/>
        <v>0.90837393611193762</v>
      </c>
      <c r="C73" s="225">
        <f t="shared" si="11"/>
        <v>14160</v>
      </c>
      <c r="D73" s="226">
        <f t="shared" si="1"/>
        <v>0.98129711083104909</v>
      </c>
      <c r="E73" s="227">
        <f t="shared" si="12"/>
        <v>14160</v>
      </c>
      <c r="F73" s="226">
        <f t="shared" si="6"/>
        <v>0.95389659919132896</v>
      </c>
      <c r="G73" s="220">
        <f t="shared" si="7"/>
        <v>0.93605597681801433</v>
      </c>
      <c r="H73" s="225">
        <f t="shared" si="13"/>
        <v>14160</v>
      </c>
      <c r="I73" s="220">
        <f t="shared" si="2"/>
        <v>0.99879029952189846</v>
      </c>
      <c r="J73" s="225">
        <f t="shared" si="14"/>
        <v>2160</v>
      </c>
      <c r="K73" s="220">
        <f t="shared" si="3"/>
        <v>0.98412732005528514</v>
      </c>
      <c r="L73" s="225">
        <f t="shared" si="15"/>
        <v>2160</v>
      </c>
      <c r="M73" s="220">
        <f t="shared" si="4"/>
        <v>0.99954339188380192</v>
      </c>
      <c r="N73" s="225">
        <f t="shared" si="16"/>
        <v>2160</v>
      </c>
      <c r="O73" s="220">
        <f t="shared" si="17"/>
        <v>0.99971999283169533</v>
      </c>
      <c r="P73" s="225">
        <f t="shared" si="18"/>
        <v>2160</v>
      </c>
      <c r="Q73" s="220">
        <f t="shared" si="19"/>
        <v>0.99971999283169533</v>
      </c>
      <c r="R73" s="225">
        <f t="shared" si="23"/>
        <v>14160</v>
      </c>
      <c r="S73" s="220">
        <f t="shared" si="5"/>
        <v>0.98827732891481634</v>
      </c>
      <c r="T73" s="225">
        <f t="shared" si="23"/>
        <v>14160</v>
      </c>
      <c r="U73" s="220">
        <f t="shared" si="8"/>
        <v>0.85074415535454595</v>
      </c>
    </row>
    <row r="74" spans="1:21">
      <c r="A74" s="219">
        <f t="shared" si="9"/>
        <v>14400</v>
      </c>
      <c r="B74" s="220">
        <f t="shared" si="10"/>
        <v>0.90531404480679023</v>
      </c>
      <c r="C74" s="225">
        <f t="shared" si="11"/>
        <v>14400</v>
      </c>
      <c r="D74" s="226">
        <f t="shared" si="1"/>
        <v>0.98098314599263647</v>
      </c>
      <c r="E74" s="227">
        <f t="shared" si="12"/>
        <v>14400</v>
      </c>
      <c r="F74" s="226">
        <f t="shared" si="6"/>
        <v>0.95313378707750473</v>
      </c>
      <c r="G74" s="220">
        <f t="shared" si="7"/>
        <v>0.93500818099916627</v>
      </c>
      <c r="H74" s="225">
        <f t="shared" si="13"/>
        <v>14400</v>
      </c>
      <c r="I74" s="220">
        <f t="shared" si="2"/>
        <v>0.99874969115504031</v>
      </c>
      <c r="J74" s="225">
        <f t="shared" si="14"/>
        <v>2400</v>
      </c>
      <c r="K74" s="220">
        <f t="shared" si="3"/>
        <v>0.98237931461817762</v>
      </c>
      <c r="L74" s="225">
        <f t="shared" si="15"/>
        <v>2400</v>
      </c>
      <c r="M74" s="220">
        <f t="shared" si="4"/>
        <v>0.99943763243831385</v>
      </c>
      <c r="N74" s="225">
        <f t="shared" si="16"/>
        <v>2400</v>
      </c>
      <c r="O74" s="220">
        <f t="shared" si="17"/>
        <v>0.99965495777473246</v>
      </c>
      <c r="P74" s="225">
        <f t="shared" si="18"/>
        <v>2400</v>
      </c>
      <c r="Q74" s="220">
        <f t="shared" si="19"/>
        <v>0.99965495777473246</v>
      </c>
      <c r="R74" s="225">
        <f t="shared" si="23"/>
        <v>14400</v>
      </c>
      <c r="S74" s="220">
        <f t="shared" si="5"/>
        <v>0.98807982847400988</v>
      </c>
      <c r="T74" s="225">
        <f t="shared" si="23"/>
        <v>14400</v>
      </c>
      <c r="U74" s="220">
        <f t="shared" si="8"/>
        <v>0.84841653942038608</v>
      </c>
    </row>
    <row r="75" spans="1:21">
      <c r="A75" s="219">
        <f t="shared" si="9"/>
        <v>14640</v>
      </c>
      <c r="B75" s="220">
        <f t="shared" si="10"/>
        <v>0.90224219116842874</v>
      </c>
      <c r="C75" s="225">
        <f t="shared" si="11"/>
        <v>14640</v>
      </c>
      <c r="D75" s="226">
        <f t="shared" si="1"/>
        <v>0.98066928160689892</v>
      </c>
      <c r="E75" s="227">
        <f t="shared" si="12"/>
        <v>14640</v>
      </c>
      <c r="F75" s="226">
        <f t="shared" si="6"/>
        <v>0.95237158496933683</v>
      </c>
      <c r="G75" s="220">
        <f t="shared" si="7"/>
        <v>0.93396155805470327</v>
      </c>
      <c r="H75" s="225">
        <f t="shared" si="13"/>
        <v>14640</v>
      </c>
      <c r="I75" s="220">
        <f t="shared" si="2"/>
        <v>0.99870843736456349</v>
      </c>
      <c r="J75" s="225">
        <f t="shared" si="14"/>
        <v>2640</v>
      </c>
      <c r="K75" s="220">
        <f t="shared" si="3"/>
        <v>0.98063441398564755</v>
      </c>
      <c r="L75" s="225">
        <f t="shared" si="15"/>
        <v>2640</v>
      </c>
      <c r="M75" s="220">
        <f t="shared" si="4"/>
        <v>0.9993211595649828</v>
      </c>
      <c r="N75" s="225">
        <f t="shared" si="16"/>
        <v>2640</v>
      </c>
      <c r="O75" s="220">
        <f t="shared" si="17"/>
        <v>0.9995832784247547</v>
      </c>
      <c r="P75" s="225">
        <f t="shared" si="18"/>
        <v>2640</v>
      </c>
      <c r="Q75" s="220">
        <f t="shared" si="19"/>
        <v>0.9995832784247547</v>
      </c>
      <c r="R75" s="225">
        <f t="shared" si="23"/>
        <v>14640</v>
      </c>
      <c r="S75" s="220">
        <f t="shared" si="5"/>
        <v>0.98788236750231095</v>
      </c>
      <c r="T75" s="225">
        <f t="shared" si="23"/>
        <v>14640</v>
      </c>
      <c r="U75" s="220">
        <f t="shared" si="8"/>
        <v>0.84609529178849763</v>
      </c>
    </row>
    <row r="76" spans="1:21">
      <c r="A76" s="219">
        <f t="shared" si="9"/>
        <v>14880</v>
      </c>
      <c r="B76" s="220">
        <f t="shared" si="10"/>
        <v>0.89915870054950897</v>
      </c>
      <c r="C76" s="225">
        <f t="shared" si="11"/>
        <v>14880</v>
      </c>
      <c r="D76" s="226">
        <f t="shared" si="1"/>
        <v>0.98035551764169659</v>
      </c>
      <c r="E76" s="227">
        <f t="shared" si="12"/>
        <v>14880</v>
      </c>
      <c r="F76" s="226">
        <f t="shared" si="6"/>
        <v>0.95160999237901567</v>
      </c>
      <c r="G76" s="220">
        <f t="shared" si="7"/>
        <v>0.93291610667174085</v>
      </c>
      <c r="H76" s="225">
        <f t="shared" si="13"/>
        <v>14880</v>
      </c>
      <c r="I76" s="220">
        <f t="shared" si="2"/>
        <v>0.99866653934086169</v>
      </c>
      <c r="J76" s="225">
        <f t="shared" si="14"/>
        <v>2880</v>
      </c>
      <c r="K76" s="220">
        <f t="shared" si="3"/>
        <v>0.97889261264294591</v>
      </c>
      <c r="L76" s="225">
        <f t="shared" si="15"/>
        <v>2880</v>
      </c>
      <c r="M76" s="220">
        <f t="shared" si="4"/>
        <v>0.99919405146040985</v>
      </c>
      <c r="N76" s="225">
        <f t="shared" si="16"/>
        <v>2880</v>
      </c>
      <c r="O76" s="220">
        <f t="shared" si="17"/>
        <v>0.99950499255357284</v>
      </c>
      <c r="P76" s="225">
        <f t="shared" si="18"/>
        <v>2880</v>
      </c>
      <c r="Q76" s="220">
        <f t="shared" si="19"/>
        <v>0.99950499255357284</v>
      </c>
      <c r="R76" s="225">
        <f t="shared" si="23"/>
        <v>14880</v>
      </c>
      <c r="S76" s="220">
        <f t="shared" si="5"/>
        <v>0.98768494599183176</v>
      </c>
      <c r="T76" s="225">
        <f t="shared" si="23"/>
        <v>14880</v>
      </c>
      <c r="U76" s="220">
        <f t="shared" si="8"/>
        <v>0.84378039503535585</v>
      </c>
    </row>
    <row r="77" spans="1:21">
      <c r="A77" s="219">
        <f t="shared" si="9"/>
        <v>15120</v>
      </c>
      <c r="B77" s="220">
        <f t="shared" si="10"/>
        <v>0.89606389550223586</v>
      </c>
      <c r="C77" s="225">
        <f t="shared" si="11"/>
        <v>15120</v>
      </c>
      <c r="D77" s="226">
        <f t="shared" si="1"/>
        <v>0.98004185406490008</v>
      </c>
      <c r="E77" s="227">
        <f t="shared" si="12"/>
        <v>15120</v>
      </c>
      <c r="F77" s="226">
        <f t="shared" si="6"/>
        <v>0.95084900881912227</v>
      </c>
      <c r="G77" s="220">
        <f t="shared" si="7"/>
        <v>0.93187182553886516</v>
      </c>
      <c r="H77" s="225">
        <f t="shared" si="13"/>
        <v>15120</v>
      </c>
      <c r="I77" s="220">
        <f t="shared" si="2"/>
        <v>0.99862399827265103</v>
      </c>
      <c r="J77" s="225">
        <f t="shared" si="14"/>
        <v>3120</v>
      </c>
      <c r="K77" s="220">
        <f t="shared" si="3"/>
        <v>0.9771539050851189</v>
      </c>
      <c r="L77" s="225">
        <f t="shared" si="15"/>
        <v>3120</v>
      </c>
      <c r="M77" s="220">
        <f t="shared" si="4"/>
        <v>0.9990563858822803</v>
      </c>
      <c r="N77" s="225">
        <f t="shared" si="16"/>
        <v>3120</v>
      </c>
      <c r="O77" s="220">
        <f t="shared" si="17"/>
        <v>0.99942013776744887</v>
      </c>
      <c r="P77" s="225">
        <f t="shared" si="18"/>
        <v>3120</v>
      </c>
      <c r="Q77" s="220">
        <f t="shared" si="19"/>
        <v>0.99942013776744887</v>
      </c>
      <c r="R77" s="225">
        <f t="shared" si="23"/>
        <v>15120</v>
      </c>
      <c r="S77" s="220">
        <f t="shared" si="5"/>
        <v>0.9874875639346864</v>
      </c>
      <c r="T77" s="225">
        <f t="shared" si="23"/>
        <v>15120</v>
      </c>
      <c r="U77" s="220">
        <f t="shared" si="8"/>
        <v>0.84147183178510632</v>
      </c>
    </row>
    <row r="78" spans="1:21">
      <c r="A78" s="219">
        <f t="shared" si="9"/>
        <v>15360</v>
      </c>
      <c r="B78" s="220">
        <f t="shared" si="10"/>
        <v>0.89295809577665075</v>
      </c>
      <c r="C78" s="225">
        <f t="shared" si="11"/>
        <v>15360</v>
      </c>
      <c r="D78" s="226">
        <f t="shared" ref="D78:D141" si="24">IF($F$3="Series",EXP(-$D$3*$E$3*C78),1-(1-EXP(-$D$3*C78))^$E$3)</f>
        <v>0.97972829084439039</v>
      </c>
      <c r="E78" s="227">
        <f t="shared" si="12"/>
        <v>15360</v>
      </c>
      <c r="F78" s="226">
        <f t="shared" si="6"/>
        <v>0.95008863380262687</v>
      </c>
      <c r="G78" s="220">
        <f t="shared" si="7"/>
        <v>0.93082871334612949</v>
      </c>
      <c r="H78" s="225">
        <f t="shared" si="13"/>
        <v>15360</v>
      </c>
      <c r="I78" s="220">
        <f t="shared" ref="I78:I141" si="25">IF($F$5="Series",EXP(-$D$5*$E$5*H78),1-(1-EXP(-$D$5*H78))^$E$5)</f>
        <v>0.99858081534697252</v>
      </c>
      <c r="J78" s="225">
        <f t="shared" si="14"/>
        <v>3360</v>
      </c>
      <c r="K78" s="220">
        <f t="shared" ref="K78:K141" si="26">IF($F$6="Series",EXP(-$D$6*$E$6*J78),1-(1-EXP(-$D$6*J78))^$E$6)</f>
        <v>0.9754182858169903</v>
      </c>
      <c r="L78" s="225">
        <f t="shared" si="15"/>
        <v>3360</v>
      </c>
      <c r="M78" s="220">
        <f t="shared" ref="M78:M141" si="27">IF($F$7="Series",EXP(-$D$7*$E$7*L78),1-(1-EXP(-$D$7*L78))^$E$7)</f>
        <v>0.99890824015161994</v>
      </c>
      <c r="N78" s="225">
        <f t="shared" si="16"/>
        <v>3360</v>
      </c>
      <c r="O78" s="220">
        <f t="shared" si="17"/>
        <v>0.99932875150776179</v>
      </c>
      <c r="P78" s="225">
        <f t="shared" si="18"/>
        <v>3360</v>
      </c>
      <c r="Q78" s="220">
        <f t="shared" si="19"/>
        <v>0.99932875150776179</v>
      </c>
      <c r="R78" s="225">
        <f t="shared" si="23"/>
        <v>15360</v>
      </c>
      <c r="S78" s="220">
        <f t="shared" ref="S78:S141" si="28">IF($F$10="Series",EXP(-$D$10*$E$10*R78),1-(1-EXP(-$D$10*R78))^$E$10)</f>
        <v>0.98729022132299038</v>
      </c>
      <c r="T78" s="225">
        <f t="shared" si="23"/>
        <v>15360</v>
      </c>
      <c r="U78" s="220">
        <f t="shared" si="8"/>
        <v>0.8391695847094347</v>
      </c>
    </row>
    <row r="79" spans="1:21">
      <c r="A79" s="219">
        <f t="shared" si="9"/>
        <v>15600</v>
      </c>
      <c r="B79" s="220">
        <f t="shared" si="10"/>
        <v>0.88984161831942343</v>
      </c>
      <c r="C79" s="225">
        <f t="shared" si="11"/>
        <v>15600</v>
      </c>
      <c r="D79" s="226">
        <f t="shared" si="24"/>
        <v>0.97941482794805845</v>
      </c>
      <c r="E79" s="227">
        <f t="shared" si="12"/>
        <v>15600</v>
      </c>
      <c r="F79" s="226">
        <f t="shared" ref="F79:F142" si="29">IF($F$4="Series",EXP(-$D$4*$E$4*E79),1-(1-EXP(-$D$4*E79))^$E$4)</f>
        <v>0.94932886684288953</v>
      </c>
      <c r="G79" s="220">
        <f t="shared" ref="G79:G142" si="30">D79*F79</f>
        <v>0.92978676878505395</v>
      </c>
      <c r="H79" s="225">
        <f t="shared" si="13"/>
        <v>15600</v>
      </c>
      <c r="I79" s="220">
        <f t="shared" si="25"/>
        <v>0.99853699174919419</v>
      </c>
      <c r="J79" s="225">
        <f t="shared" si="14"/>
        <v>3600</v>
      </c>
      <c r="K79" s="220">
        <f t="shared" si="26"/>
        <v>0.973685749353145</v>
      </c>
      <c r="L79" s="225">
        <f t="shared" si="15"/>
        <v>3600</v>
      </c>
      <c r="M79" s="220">
        <f t="shared" si="27"/>
        <v>0.99874969115504031</v>
      </c>
      <c r="N79" s="225">
        <f t="shared" si="16"/>
        <v>3600</v>
      </c>
      <c r="O79" s="220">
        <f t="shared" si="17"/>
        <v>0.99923087105166919</v>
      </c>
      <c r="P79" s="225">
        <f t="shared" si="18"/>
        <v>3600</v>
      </c>
      <c r="Q79" s="220">
        <f t="shared" si="19"/>
        <v>0.99923087105166919</v>
      </c>
      <c r="R79" s="225">
        <f t="shared" si="23"/>
        <v>15600</v>
      </c>
      <c r="S79" s="220">
        <f t="shared" si="28"/>
        <v>0.9870929181488608</v>
      </c>
      <c r="T79" s="225">
        <f t="shared" si="23"/>
        <v>15600</v>
      </c>
      <c r="U79" s="220">
        <f t="shared" ref="U79:U142" si="31">EXP(-1/87600*T79)</f>
        <v>0.83687363652743629</v>
      </c>
    </row>
    <row r="80" spans="1:21">
      <c r="A80" s="219">
        <f t="shared" ref="A80:A143" si="32">A79+240</f>
        <v>15840</v>
      </c>
      <c r="B80" s="220">
        <f t="shared" ref="B80:B143" si="33">D80*F80*I80*K80*M80*O80*Q80*S80</f>
        <v>0.88671477727314185</v>
      </c>
      <c r="C80" s="225">
        <f t="shared" ref="C80:C143" si="34">C79+240</f>
        <v>15840</v>
      </c>
      <c r="D80" s="226">
        <f t="shared" si="24"/>
        <v>0.97910146534380582</v>
      </c>
      <c r="E80" s="227">
        <f t="shared" ref="E80:E143" si="35">E79+240</f>
        <v>15840</v>
      </c>
      <c r="F80" s="226">
        <f t="shared" si="29"/>
        <v>0.94856970745365943</v>
      </c>
      <c r="G80" s="220">
        <f t="shared" si="30"/>
        <v>0.92874599054862317</v>
      </c>
      <c r="H80" s="225">
        <f t="shared" ref="H80:H143" si="36">H79+240</f>
        <v>15840</v>
      </c>
      <c r="I80" s="220">
        <f t="shared" si="25"/>
        <v>0.99849252866301319</v>
      </c>
      <c r="J80" s="225">
        <f t="shared" ref="J80:J143" si="37">J79+240</f>
        <v>3840</v>
      </c>
      <c r="K80" s="220">
        <f t="shared" si="26"/>
        <v>0.97195629021791052</v>
      </c>
      <c r="L80" s="225">
        <f t="shared" ref="L80:L143" si="38">L79+240</f>
        <v>3840</v>
      </c>
      <c r="M80" s="220">
        <f t="shared" si="27"/>
        <v>0.99858081534697252</v>
      </c>
      <c r="N80" s="225">
        <f t="shared" ref="N80:N143" si="39">N79+240</f>
        <v>3840</v>
      </c>
      <c r="O80" s="220">
        <f t="shared" ref="O80:O143" si="40">IF($F$8="Series",EXP(-$D$8*$E$8*N80),1-(1-EXP(-$D$8*N80))^$E$8)</f>
        <v>0.99912653351276759</v>
      </c>
      <c r="P80" s="225">
        <f t="shared" ref="P80:P143" si="41">P79+240</f>
        <v>3840</v>
      </c>
      <c r="Q80" s="220">
        <f t="shared" ref="Q80:Q143" si="42">IF($F$9="Series",EXP(-$D$9*$E$9*P80),1-(1-EXP(-$D$9*P80))^$E$9)</f>
        <v>0.99912653351276759</v>
      </c>
      <c r="R80" s="225">
        <f t="shared" ref="R80:T95" si="43">R79+240</f>
        <v>15840</v>
      </c>
      <c r="S80" s="220">
        <f t="shared" si="28"/>
        <v>0.98689565440441629</v>
      </c>
      <c r="T80" s="225">
        <f t="shared" si="43"/>
        <v>15840</v>
      </c>
      <c r="U80" s="220">
        <f t="shared" si="31"/>
        <v>0.83458397000548667</v>
      </c>
    </row>
    <row r="81" spans="1:21">
      <c r="A81" s="219">
        <f t="shared" si="32"/>
        <v>16080</v>
      </c>
      <c r="B81" s="220">
        <f t="shared" si="33"/>
        <v>0.88357788397608616</v>
      </c>
      <c r="C81" s="225">
        <f t="shared" si="34"/>
        <v>16080</v>
      </c>
      <c r="D81" s="226">
        <f t="shared" si="24"/>
        <v>0.97878820299954405</v>
      </c>
      <c r="E81" s="227">
        <f t="shared" si="35"/>
        <v>16080</v>
      </c>
      <c r="F81" s="226">
        <f t="shared" si="29"/>
        <v>0.94781115514907444</v>
      </c>
      <c r="G81" s="220">
        <f t="shared" si="30"/>
        <v>0.92770637733128458</v>
      </c>
      <c r="H81" s="225">
        <f t="shared" si="36"/>
        <v>16080</v>
      </c>
      <c r="I81" s="220">
        <f t="shared" si="25"/>
        <v>0.99844742727045788</v>
      </c>
      <c r="J81" s="225">
        <f t="shared" si="37"/>
        <v>4080</v>
      </c>
      <c r="K81" s="220">
        <f t="shared" si="26"/>
        <v>0.97022990294534073</v>
      </c>
      <c r="L81" s="225">
        <f t="shared" si="38"/>
        <v>4080</v>
      </c>
      <c r="M81" s="220">
        <f t="shared" si="27"/>
        <v>0.99840168875189006</v>
      </c>
      <c r="N81" s="225">
        <f t="shared" si="39"/>
        <v>4080</v>
      </c>
      <c r="O81" s="220">
        <f t="shared" si="40"/>
        <v>0.99901577584174961</v>
      </c>
      <c r="P81" s="225">
        <f t="shared" si="41"/>
        <v>4080</v>
      </c>
      <c r="Q81" s="220">
        <f t="shared" si="42"/>
        <v>0.99901577584174961</v>
      </c>
      <c r="R81" s="225">
        <f t="shared" si="43"/>
        <v>16080</v>
      </c>
      <c r="S81" s="220">
        <f t="shared" si="28"/>
        <v>0.98669843008177716</v>
      </c>
      <c r="T81" s="225">
        <f t="shared" si="43"/>
        <v>16080</v>
      </c>
      <c r="U81" s="220">
        <f t="shared" si="31"/>
        <v>0.83230056795711216</v>
      </c>
    </row>
    <row r="82" spans="1:21">
      <c r="A82" s="219">
        <f t="shared" si="32"/>
        <v>16320</v>
      </c>
      <c r="B82" s="220">
        <f t="shared" si="33"/>
        <v>0.88043124696248043</v>
      </c>
      <c r="C82" s="225">
        <f t="shared" si="34"/>
        <v>16320</v>
      </c>
      <c r="D82" s="226">
        <f t="shared" si="24"/>
        <v>0.97847504088319515</v>
      </c>
      <c r="E82" s="227">
        <f t="shared" si="35"/>
        <v>16320</v>
      </c>
      <c r="F82" s="226">
        <f t="shared" si="29"/>
        <v>0.94705320944366123</v>
      </c>
      <c r="G82" s="220">
        <f t="shared" si="30"/>
        <v>0.92666792782894758</v>
      </c>
      <c r="H82" s="225">
        <f t="shared" si="36"/>
        <v>16320</v>
      </c>
      <c r="I82" s="220">
        <f t="shared" si="25"/>
        <v>0.99840168875189006</v>
      </c>
      <c r="J82" s="225">
        <f t="shared" si="37"/>
        <v>4320</v>
      </c>
      <c r="K82" s="220">
        <f t="shared" si="26"/>
        <v>0.9685065820791976</v>
      </c>
      <c r="L82" s="225">
        <f t="shared" si="38"/>
        <v>4320</v>
      </c>
      <c r="M82" s="220">
        <f t="shared" si="27"/>
        <v>0.99821238696652115</v>
      </c>
      <c r="N82" s="225">
        <f t="shared" si="39"/>
        <v>4320</v>
      </c>
      <c r="O82" s="220">
        <f t="shared" si="40"/>
        <v>0.9988986348270581</v>
      </c>
      <c r="P82" s="225">
        <f t="shared" si="41"/>
        <v>4320</v>
      </c>
      <c r="Q82" s="220">
        <f t="shared" si="42"/>
        <v>0.9988986348270581</v>
      </c>
      <c r="R82" s="225">
        <f t="shared" si="43"/>
        <v>16320</v>
      </c>
      <c r="S82" s="220">
        <f t="shared" si="28"/>
        <v>0.98650124517306514</v>
      </c>
      <c r="T82" s="225">
        <f t="shared" si="43"/>
        <v>16320</v>
      </c>
      <c r="U82" s="220">
        <f t="shared" si="31"/>
        <v>0.83002341324286089</v>
      </c>
    </row>
    <row r="83" spans="1:21">
      <c r="A83" s="219">
        <f t="shared" si="32"/>
        <v>16560</v>
      </c>
      <c r="B83" s="220">
        <f t="shared" si="33"/>
        <v>0.8772751719632107</v>
      </c>
      <c r="C83" s="225">
        <f t="shared" si="34"/>
        <v>16560</v>
      </c>
      <c r="D83" s="226">
        <f t="shared" si="24"/>
        <v>0.97816197896269119</v>
      </c>
      <c r="E83" s="227">
        <f t="shared" si="35"/>
        <v>16560</v>
      </c>
      <c r="F83" s="226">
        <f t="shared" si="29"/>
        <v>0.94629586985233427</v>
      </c>
      <c r="G83" s="220">
        <f t="shared" si="30"/>
        <v>0.9256306407389806</v>
      </c>
      <c r="H83" s="225">
        <f t="shared" si="36"/>
        <v>16560</v>
      </c>
      <c r="I83" s="220">
        <f t="shared" si="25"/>
        <v>0.99835531428600721</v>
      </c>
      <c r="J83" s="225">
        <f t="shared" si="37"/>
        <v>4560</v>
      </c>
      <c r="K83" s="220">
        <f t="shared" si="26"/>
        <v>0.96678632217293492</v>
      </c>
      <c r="L83" s="225">
        <f t="shared" si="38"/>
        <v>4560</v>
      </c>
      <c r="M83" s="220">
        <f t="shared" si="27"/>
        <v>0.99801298516204917</v>
      </c>
      <c r="N83" s="225">
        <f t="shared" si="39"/>
        <v>4560</v>
      </c>
      <c r="O83" s="220">
        <f t="shared" si="40"/>
        <v>0.99877514709553905</v>
      </c>
      <c r="P83" s="225">
        <f t="shared" si="41"/>
        <v>4560</v>
      </c>
      <c r="Q83" s="220">
        <f t="shared" si="42"/>
        <v>0.99877514709553905</v>
      </c>
      <c r="R83" s="225">
        <f t="shared" si="43"/>
        <v>16560</v>
      </c>
      <c r="S83" s="220">
        <f t="shared" si="28"/>
        <v>0.98630409967040378</v>
      </c>
      <c r="T83" s="225">
        <f t="shared" si="43"/>
        <v>16560</v>
      </c>
      <c r="U83" s="220">
        <f t="shared" si="31"/>
        <v>0.82775248877017404</v>
      </c>
    </row>
    <row r="84" spans="1:21">
      <c r="A84" s="219">
        <f t="shared" si="32"/>
        <v>16800</v>
      </c>
      <c r="B84" s="220">
        <f t="shared" si="33"/>
        <v>0.87410996190699852</v>
      </c>
      <c r="C84" s="225">
        <f t="shared" si="34"/>
        <v>16800</v>
      </c>
      <c r="D84" s="226">
        <f t="shared" si="24"/>
        <v>0.97784901720597484</v>
      </c>
      <c r="E84" s="227">
        <f t="shared" si="35"/>
        <v>16800</v>
      </c>
      <c r="F84" s="226">
        <f t="shared" si="29"/>
        <v>0.94553913589039629</v>
      </c>
      <c r="G84" s="220">
        <f t="shared" si="30"/>
        <v>0.92459451476021071</v>
      </c>
      <c r="H84" s="225">
        <f t="shared" si="36"/>
        <v>16800</v>
      </c>
      <c r="I84" s="220">
        <f t="shared" si="25"/>
        <v>0.99830830504984447</v>
      </c>
      <c r="J84" s="225">
        <f t="shared" si="37"/>
        <v>4800</v>
      </c>
      <c r="K84" s="220">
        <f t="shared" si="26"/>
        <v>0.96506911778968041</v>
      </c>
      <c r="L84" s="225">
        <f t="shared" si="38"/>
        <v>4800</v>
      </c>
      <c r="M84" s="220">
        <f t="shared" si="27"/>
        <v>0.99780355808630339</v>
      </c>
      <c r="N84" s="225">
        <f t="shared" si="39"/>
        <v>4800</v>
      </c>
      <c r="O84" s="220">
        <f t="shared" si="40"/>
        <v>0.99864534911309066</v>
      </c>
      <c r="P84" s="225">
        <f t="shared" si="41"/>
        <v>4800</v>
      </c>
      <c r="Q84" s="220">
        <f t="shared" si="42"/>
        <v>0.99864534911309066</v>
      </c>
      <c r="R84" s="225">
        <f t="shared" si="43"/>
        <v>16800</v>
      </c>
      <c r="S84" s="220">
        <f t="shared" si="28"/>
        <v>0.9861069935659178</v>
      </c>
      <c r="T84" s="225">
        <f t="shared" si="43"/>
        <v>16800</v>
      </c>
      <c r="U84" s="220">
        <f t="shared" si="31"/>
        <v>0.82548777749325786</v>
      </c>
    </row>
    <row r="85" spans="1:21">
      <c r="A85" s="219">
        <f t="shared" si="32"/>
        <v>17040</v>
      </c>
      <c r="B85" s="220">
        <f t="shared" si="33"/>
        <v>0.87093591692202244</v>
      </c>
      <c r="C85" s="225">
        <f t="shared" si="34"/>
        <v>17040</v>
      </c>
      <c r="D85" s="226">
        <f t="shared" si="24"/>
        <v>0.97753615558099871</v>
      </c>
      <c r="E85" s="227">
        <f t="shared" si="35"/>
        <v>17040</v>
      </c>
      <c r="F85" s="226">
        <f t="shared" si="29"/>
        <v>0.94478300707353757</v>
      </c>
      <c r="G85" s="220">
        <f t="shared" si="30"/>
        <v>0.92355954859292144</v>
      </c>
      <c r="H85" s="225">
        <f t="shared" si="36"/>
        <v>17040</v>
      </c>
      <c r="I85" s="220">
        <f t="shared" si="25"/>
        <v>0.99826066221877674</v>
      </c>
      <c r="J85" s="225">
        <f t="shared" si="37"/>
        <v>5040</v>
      </c>
      <c r="K85" s="220">
        <f t="shared" si="26"/>
        <v>0.96335496350221872</v>
      </c>
      <c r="L85" s="225">
        <f t="shared" si="38"/>
        <v>5040</v>
      </c>
      <c r="M85" s="220">
        <f t="shared" si="27"/>
        <v>0.9975841800659373</v>
      </c>
      <c r="N85" s="225">
        <f t="shared" si="39"/>
        <v>5040</v>
      </c>
      <c r="O85" s="220">
        <f t="shared" si="40"/>
        <v>0.99850927718531068</v>
      </c>
      <c r="P85" s="225">
        <f t="shared" si="41"/>
        <v>5040</v>
      </c>
      <c r="Q85" s="220">
        <f t="shared" si="42"/>
        <v>0.99850927718531068</v>
      </c>
      <c r="R85" s="225">
        <f t="shared" si="43"/>
        <v>17040</v>
      </c>
      <c r="S85" s="220">
        <f t="shared" si="28"/>
        <v>0.98590992685173395</v>
      </c>
      <c r="T85" s="225">
        <f t="shared" si="43"/>
        <v>17040</v>
      </c>
      <c r="U85" s="220">
        <f t="shared" si="31"/>
        <v>0.82322926241295524</v>
      </c>
    </row>
    <row r="86" spans="1:21">
      <c r="A86" s="219">
        <f t="shared" si="32"/>
        <v>17280</v>
      </c>
      <c r="B86" s="220">
        <f t="shared" si="33"/>
        <v>0.86775333433797719</v>
      </c>
      <c r="C86" s="225">
        <f t="shared" si="34"/>
        <v>17280</v>
      </c>
      <c r="D86" s="226">
        <f t="shared" si="24"/>
        <v>0.97722339405572567</v>
      </c>
      <c r="E86" s="227">
        <f t="shared" si="35"/>
        <v>17280</v>
      </c>
      <c r="F86" s="226">
        <f t="shared" si="29"/>
        <v>0.94402748291783567</v>
      </c>
      <c r="G86" s="220">
        <f t="shared" si="30"/>
        <v>0.92252574093885098</v>
      </c>
      <c r="H86" s="225">
        <f t="shared" si="36"/>
        <v>17280</v>
      </c>
      <c r="I86" s="220">
        <f t="shared" si="25"/>
        <v>0.99821238696652115</v>
      </c>
      <c r="J86" s="225">
        <f t="shared" si="37"/>
        <v>5280</v>
      </c>
      <c r="K86" s="220">
        <f t="shared" si="26"/>
        <v>0.96164385389297447</v>
      </c>
      <c r="L86" s="225">
        <f t="shared" si="38"/>
        <v>5280</v>
      </c>
      <c r="M86" s="220">
        <f t="shared" si="27"/>
        <v>0.99735492500859779</v>
      </c>
      <c r="N86" s="225">
        <f t="shared" si="39"/>
        <v>5280</v>
      </c>
      <c r="O86" s="220">
        <f t="shared" si="40"/>
        <v>0.99836696745814124</v>
      </c>
      <c r="P86" s="225">
        <f t="shared" si="41"/>
        <v>5280</v>
      </c>
      <c r="Q86" s="220">
        <f t="shared" si="42"/>
        <v>0.99836696745814124</v>
      </c>
      <c r="R86" s="225">
        <f t="shared" si="43"/>
        <v>17280</v>
      </c>
      <c r="S86" s="220">
        <f t="shared" si="28"/>
        <v>0.98571289951998031</v>
      </c>
      <c r="T86" s="225">
        <f t="shared" si="43"/>
        <v>17280</v>
      </c>
      <c r="U86" s="220">
        <f t="shared" si="31"/>
        <v>0.82097692657661847</v>
      </c>
    </row>
    <row r="87" spans="1:21">
      <c r="A87" s="219">
        <f t="shared" si="32"/>
        <v>17520</v>
      </c>
      <c r="B87" s="220">
        <f t="shared" si="33"/>
        <v>0.86456250868855899</v>
      </c>
      <c r="C87" s="225">
        <f t="shared" si="34"/>
        <v>17520</v>
      </c>
      <c r="D87" s="226">
        <f t="shared" si="24"/>
        <v>0.97691073259812911</v>
      </c>
      <c r="E87" s="227">
        <f t="shared" si="35"/>
        <v>17520</v>
      </c>
      <c r="F87" s="226">
        <f t="shared" si="29"/>
        <v>0.94327256293975503</v>
      </c>
      <c r="G87" s="220">
        <f t="shared" si="30"/>
        <v>0.92149309050119088</v>
      </c>
      <c r="H87" s="225">
        <f t="shared" si="36"/>
        <v>17520</v>
      </c>
      <c r="I87" s="220">
        <f t="shared" si="25"/>
        <v>0.9981634804651387</v>
      </c>
      <c r="J87" s="225">
        <f t="shared" si="37"/>
        <v>5520</v>
      </c>
      <c r="K87" s="220">
        <f t="shared" si="26"/>
        <v>0.95993578355399489</v>
      </c>
      <c r="L87" s="225">
        <f t="shared" si="38"/>
        <v>5520</v>
      </c>
      <c r="M87" s="220">
        <f t="shared" si="27"/>
        <v>0.99711586640508254</v>
      </c>
      <c r="N87" s="225">
        <f t="shared" si="39"/>
        <v>5520</v>
      </c>
      <c r="O87" s="220">
        <f t="shared" si="40"/>
        <v>0.99821845591851022</v>
      </c>
      <c r="P87" s="225">
        <f t="shared" si="41"/>
        <v>5520</v>
      </c>
      <c r="Q87" s="220">
        <f t="shared" si="42"/>
        <v>0.99821845591851022</v>
      </c>
      <c r="R87" s="225">
        <f t="shared" si="43"/>
        <v>17520</v>
      </c>
      <c r="S87" s="220">
        <f t="shared" si="28"/>
        <v>0.98551591156278662</v>
      </c>
      <c r="T87" s="225">
        <f t="shared" si="43"/>
        <v>17520</v>
      </c>
      <c r="U87" s="220">
        <f t="shared" si="31"/>
        <v>0.81873075307798182</v>
      </c>
    </row>
    <row r="88" spans="1:21">
      <c r="A88" s="219">
        <f t="shared" si="32"/>
        <v>17760</v>
      </c>
      <c r="B88" s="220">
        <f t="shared" si="33"/>
        <v>0.86136373171437342</v>
      </c>
      <c r="C88" s="225">
        <f t="shared" si="34"/>
        <v>17760</v>
      </c>
      <c r="D88" s="226">
        <f t="shared" si="24"/>
        <v>0.97659817117619241</v>
      </c>
      <c r="E88" s="227">
        <f t="shared" si="35"/>
        <v>17760</v>
      </c>
      <c r="F88" s="226">
        <f t="shared" si="29"/>
        <v>0.94251824665614681</v>
      </c>
      <c r="G88" s="220">
        <f t="shared" si="30"/>
        <v>0.92046159598458444</v>
      </c>
      <c r="H88" s="225">
        <f t="shared" si="36"/>
        <v>17760</v>
      </c>
      <c r="I88" s="220">
        <f t="shared" si="25"/>
        <v>0.99811394388503694</v>
      </c>
      <c r="J88" s="225">
        <f t="shared" si="37"/>
        <v>5760</v>
      </c>
      <c r="K88" s="220">
        <f t="shared" si="26"/>
        <v>0.95823074708693268</v>
      </c>
      <c r="L88" s="225">
        <f t="shared" si="38"/>
        <v>5760</v>
      </c>
      <c r="M88" s="220">
        <f t="shared" si="27"/>
        <v>0.99686707733148683</v>
      </c>
      <c r="N88" s="225">
        <f t="shared" si="39"/>
        <v>5760</v>
      </c>
      <c r="O88" s="220">
        <f t="shared" si="40"/>
        <v>0.99806377839497162</v>
      </c>
      <c r="P88" s="225">
        <f t="shared" si="41"/>
        <v>5760</v>
      </c>
      <c r="Q88" s="220">
        <f t="shared" si="42"/>
        <v>0.99806377839497162</v>
      </c>
      <c r="R88" s="225">
        <f t="shared" si="43"/>
        <v>17760</v>
      </c>
      <c r="S88" s="220">
        <f t="shared" si="28"/>
        <v>0.98531896297228405</v>
      </c>
      <c r="T88" s="225">
        <f t="shared" si="43"/>
        <v>17760</v>
      </c>
      <c r="U88" s="220">
        <f t="shared" si="31"/>
        <v>0.81649072505703491</v>
      </c>
    </row>
    <row r="89" spans="1:21">
      <c r="A89" s="219">
        <f t="shared" si="32"/>
        <v>18000</v>
      </c>
      <c r="B89" s="220">
        <f t="shared" si="33"/>
        <v>0.90399827067244476</v>
      </c>
      <c r="C89" s="225">
        <f t="shared" si="34"/>
        <v>18000</v>
      </c>
      <c r="D89" s="226">
        <f t="shared" si="24"/>
        <v>0.97628570975790929</v>
      </c>
      <c r="E89" s="227">
        <f t="shared" si="35"/>
        <v>18000</v>
      </c>
      <c r="F89" s="226">
        <f t="shared" si="29"/>
        <v>0.94176453358424872</v>
      </c>
      <c r="G89" s="220">
        <f t="shared" si="30"/>
        <v>0.91943125609512466</v>
      </c>
      <c r="H89" s="225">
        <f t="shared" si="36"/>
        <v>18000</v>
      </c>
      <c r="I89" s="220">
        <f t="shared" si="25"/>
        <v>0.99806377839497162</v>
      </c>
      <c r="J89" s="225">
        <v>0</v>
      </c>
      <c r="K89" s="220">
        <f t="shared" si="26"/>
        <v>1</v>
      </c>
      <c r="L89" s="225">
        <v>0</v>
      </c>
      <c r="M89" s="220">
        <f t="shared" si="27"/>
        <v>1</v>
      </c>
      <c r="N89" s="225">
        <v>0</v>
      </c>
      <c r="O89" s="220">
        <f t="shared" si="40"/>
        <v>1</v>
      </c>
      <c r="P89" s="225">
        <v>0</v>
      </c>
      <c r="Q89" s="220">
        <f t="shared" si="42"/>
        <v>1</v>
      </c>
      <c r="R89" s="225">
        <f t="shared" si="43"/>
        <v>18000</v>
      </c>
      <c r="S89" s="220">
        <f t="shared" si="28"/>
        <v>0.98512205374060535</v>
      </c>
      <c r="T89" s="225">
        <f t="shared" si="43"/>
        <v>18000</v>
      </c>
      <c r="U89" s="220">
        <f t="shared" si="31"/>
        <v>0.81425682569989555</v>
      </c>
    </row>
    <row r="90" spans="1:21">
      <c r="A90" s="219">
        <f t="shared" si="32"/>
        <v>18240</v>
      </c>
      <c r="B90" s="220">
        <f t="shared" si="33"/>
        <v>0.90114497495169055</v>
      </c>
      <c r="C90" s="225">
        <f t="shared" si="34"/>
        <v>18240</v>
      </c>
      <c r="D90" s="226">
        <f t="shared" si="24"/>
        <v>0.97597334831128368</v>
      </c>
      <c r="E90" s="227">
        <f t="shared" si="35"/>
        <v>18240</v>
      </c>
      <c r="F90" s="226">
        <f t="shared" si="29"/>
        <v>0.94101142324168419</v>
      </c>
      <c r="G90" s="220">
        <f t="shared" si="30"/>
        <v>0.91840206954035308</v>
      </c>
      <c r="H90" s="225">
        <f t="shared" si="36"/>
        <v>18240</v>
      </c>
      <c r="I90" s="220">
        <f t="shared" si="25"/>
        <v>0.99801298516204917</v>
      </c>
      <c r="J90" s="225">
        <f t="shared" si="37"/>
        <v>240</v>
      </c>
      <c r="K90" s="220">
        <f t="shared" si="26"/>
        <v>0.99822380153310919</v>
      </c>
      <c r="L90" s="225">
        <f t="shared" si="38"/>
        <v>240</v>
      </c>
      <c r="M90" s="220">
        <f t="shared" si="27"/>
        <v>0.99999425380466633</v>
      </c>
      <c r="N90" s="225">
        <f t="shared" si="39"/>
        <v>240</v>
      </c>
      <c r="O90" s="220">
        <f t="shared" si="40"/>
        <v>0.99999649095959287</v>
      </c>
      <c r="P90" s="225">
        <f t="shared" si="41"/>
        <v>240</v>
      </c>
      <c r="Q90" s="220">
        <f t="shared" si="42"/>
        <v>0.99999649095959287</v>
      </c>
      <c r="R90" s="225">
        <f t="shared" si="43"/>
        <v>18240</v>
      </c>
      <c r="S90" s="220">
        <f t="shared" si="28"/>
        <v>0.98492518385988514</v>
      </c>
      <c r="T90" s="225">
        <f t="shared" si="43"/>
        <v>18240</v>
      </c>
      <c r="U90" s="220">
        <f t="shared" si="31"/>
        <v>0.81202903823868444</v>
      </c>
    </row>
    <row r="91" spans="1:21">
      <c r="A91" s="219">
        <f t="shared" si="32"/>
        <v>18480</v>
      </c>
      <c r="B91" s="220">
        <f t="shared" si="33"/>
        <v>0.89827728308448285</v>
      </c>
      <c r="C91" s="225">
        <f t="shared" si="34"/>
        <v>18480</v>
      </c>
      <c r="D91" s="226">
        <f t="shared" si="24"/>
        <v>0.97566108680432984</v>
      </c>
      <c r="E91" s="227">
        <f t="shared" si="35"/>
        <v>18480</v>
      </c>
      <c r="F91" s="226">
        <f t="shared" si="29"/>
        <v>0.94025891514646276</v>
      </c>
      <c r="G91" s="220">
        <f t="shared" si="30"/>
        <v>0.91737403502925796</v>
      </c>
      <c r="H91" s="225">
        <f t="shared" si="36"/>
        <v>18480</v>
      </c>
      <c r="I91" s="220">
        <f t="shared" si="25"/>
        <v>0.99796156535172864</v>
      </c>
      <c r="J91" s="225">
        <f t="shared" si="37"/>
        <v>480</v>
      </c>
      <c r="K91" s="220">
        <f t="shared" si="26"/>
        <v>0.99645075794721227</v>
      </c>
      <c r="L91" s="225">
        <f t="shared" si="38"/>
        <v>480</v>
      </c>
      <c r="M91" s="220">
        <f t="shared" si="27"/>
        <v>0.99997707028297833</v>
      </c>
      <c r="N91" s="225">
        <f t="shared" si="39"/>
        <v>480</v>
      </c>
      <c r="O91" s="220">
        <f t="shared" si="40"/>
        <v>0.99998599011920375</v>
      </c>
      <c r="P91" s="225">
        <f t="shared" si="41"/>
        <v>480</v>
      </c>
      <c r="Q91" s="220">
        <f t="shared" si="42"/>
        <v>0.99998599011920375</v>
      </c>
      <c r="R91" s="225">
        <f t="shared" si="43"/>
        <v>18480</v>
      </c>
      <c r="S91" s="220">
        <f t="shared" si="28"/>
        <v>0.98472835332225939</v>
      </c>
      <c r="T91" s="225">
        <f t="shared" si="43"/>
        <v>18480</v>
      </c>
      <c r="U91" s="220">
        <f t="shared" si="31"/>
        <v>0.80980734595139836</v>
      </c>
    </row>
    <row r="92" spans="1:21">
      <c r="A92" s="219">
        <f t="shared" si="32"/>
        <v>18720</v>
      </c>
      <c r="B92" s="220">
        <f t="shared" si="33"/>
        <v>0.89539553411171735</v>
      </c>
      <c r="C92" s="225">
        <f t="shared" si="34"/>
        <v>18720</v>
      </c>
      <c r="D92" s="226">
        <f t="shared" si="24"/>
        <v>0.9753489252050721</v>
      </c>
      <c r="E92" s="227">
        <f t="shared" si="35"/>
        <v>18720</v>
      </c>
      <c r="F92" s="226">
        <f t="shared" si="29"/>
        <v>0.93950700881697902</v>
      </c>
      <c r="G92" s="220">
        <f t="shared" si="30"/>
        <v>0.91634715127227273</v>
      </c>
      <c r="H92" s="225">
        <f t="shared" si="36"/>
        <v>18720</v>
      </c>
      <c r="I92" s="220">
        <f t="shared" si="25"/>
        <v>0.99790952012782386</v>
      </c>
      <c r="J92" s="225">
        <f t="shared" si="37"/>
        <v>720</v>
      </c>
      <c r="K92" s="220">
        <f t="shared" si="26"/>
        <v>0.9946808636386143</v>
      </c>
      <c r="L92" s="225">
        <f t="shared" si="38"/>
        <v>720</v>
      </c>
      <c r="M92" s="220">
        <f t="shared" si="27"/>
        <v>0.99994853168518372</v>
      </c>
      <c r="N92" s="225">
        <f t="shared" si="39"/>
        <v>720</v>
      </c>
      <c r="O92" s="220">
        <f t="shared" si="40"/>
        <v>0.99996853677092878</v>
      </c>
      <c r="P92" s="225">
        <f t="shared" si="41"/>
        <v>720</v>
      </c>
      <c r="Q92" s="220">
        <f t="shared" si="42"/>
        <v>0.99996853677092878</v>
      </c>
      <c r="R92" s="225">
        <f t="shared" si="43"/>
        <v>18720</v>
      </c>
      <c r="S92" s="220">
        <f t="shared" si="28"/>
        <v>0.98453156211986548</v>
      </c>
      <c r="T92" s="225">
        <f t="shared" si="43"/>
        <v>18720</v>
      </c>
      <c r="U92" s="220">
        <f t="shared" si="31"/>
        <v>0.80759173216178526</v>
      </c>
    </row>
    <row r="93" spans="1:21">
      <c r="A93" s="219">
        <f t="shared" si="32"/>
        <v>18960</v>
      </c>
      <c r="B93" s="220">
        <f t="shared" si="33"/>
        <v>0.89250006438326279</v>
      </c>
      <c r="C93" s="225">
        <f t="shared" si="34"/>
        <v>18960</v>
      </c>
      <c r="D93" s="226">
        <f t="shared" si="24"/>
        <v>0.97503686348154517</v>
      </c>
      <c r="E93" s="227">
        <f t="shared" si="35"/>
        <v>18960</v>
      </c>
      <c r="F93" s="226">
        <f t="shared" si="29"/>
        <v>0.93875570377201301</v>
      </c>
      <c r="G93" s="220">
        <f t="shared" si="30"/>
        <v>0.91532141698127412</v>
      </c>
      <c r="H93" s="225">
        <f t="shared" si="36"/>
        <v>18960</v>
      </c>
      <c r="I93" s="220">
        <f t="shared" si="25"/>
        <v>0.9978568506525054</v>
      </c>
      <c r="J93" s="225">
        <f t="shared" si="37"/>
        <v>960</v>
      </c>
      <c r="K93" s="220">
        <f t="shared" si="26"/>
        <v>0.9929141130135738</v>
      </c>
      <c r="L93" s="225">
        <f t="shared" si="38"/>
        <v>960</v>
      </c>
      <c r="M93" s="220">
        <f t="shared" si="27"/>
        <v>0.99990871980179552</v>
      </c>
      <c r="N93" s="225">
        <f t="shared" si="39"/>
        <v>960</v>
      </c>
      <c r="O93" s="220">
        <f t="shared" si="40"/>
        <v>0.99994417003521419</v>
      </c>
      <c r="P93" s="225">
        <f t="shared" si="41"/>
        <v>960</v>
      </c>
      <c r="Q93" s="220">
        <f t="shared" si="42"/>
        <v>0.99994417003521419</v>
      </c>
      <c r="R93" s="225">
        <f t="shared" si="43"/>
        <v>18960</v>
      </c>
      <c r="S93" s="220">
        <f t="shared" si="28"/>
        <v>0.9843348102448426</v>
      </c>
      <c r="T93" s="225">
        <f t="shared" si="43"/>
        <v>18960</v>
      </c>
      <c r="U93" s="220">
        <f t="shared" si="31"/>
        <v>0.80538218023921904</v>
      </c>
    </row>
    <row r="94" spans="1:21">
      <c r="A94" s="219">
        <f t="shared" si="32"/>
        <v>19200</v>
      </c>
      <c r="B94" s="220">
        <f t="shared" si="33"/>
        <v>0.88959120755175358</v>
      </c>
      <c r="C94" s="225">
        <f t="shared" si="34"/>
        <v>19200</v>
      </c>
      <c r="D94" s="226">
        <f t="shared" si="24"/>
        <v>0.97472490160179392</v>
      </c>
      <c r="E94" s="227">
        <f t="shared" si="35"/>
        <v>19200</v>
      </c>
      <c r="F94" s="226">
        <f t="shared" si="29"/>
        <v>0.93800499953072947</v>
      </c>
      <c r="G94" s="220">
        <f t="shared" si="30"/>
        <v>0.91429683086958102</v>
      </c>
      <c r="H94" s="225">
        <f t="shared" si="36"/>
        <v>19200</v>
      </c>
      <c r="I94" s="220">
        <f t="shared" si="25"/>
        <v>0.99780355808630339</v>
      </c>
      <c r="J94" s="225">
        <f t="shared" si="37"/>
        <v>1200</v>
      </c>
      <c r="K94" s="220">
        <f t="shared" si="26"/>
        <v>0.9911505004882849</v>
      </c>
      <c r="L94" s="225">
        <f t="shared" si="38"/>
        <v>1200</v>
      </c>
      <c r="M94" s="220">
        <f t="shared" si="27"/>
        <v>0.99985771596595174</v>
      </c>
      <c r="N94" s="225">
        <f t="shared" si="39"/>
        <v>1200</v>
      </c>
      <c r="O94" s="220">
        <f t="shared" si="40"/>
        <v>0.99991292886154481</v>
      </c>
      <c r="P94" s="225">
        <f t="shared" si="41"/>
        <v>1200</v>
      </c>
      <c r="Q94" s="220">
        <f t="shared" si="42"/>
        <v>0.99991292886154481</v>
      </c>
      <c r="R94" s="225">
        <f t="shared" si="43"/>
        <v>19200</v>
      </c>
      <c r="S94" s="220">
        <f t="shared" si="28"/>
        <v>0.98413809768933147</v>
      </c>
      <c r="T94" s="225">
        <f t="shared" si="43"/>
        <v>19200</v>
      </c>
      <c r="U94" s="220">
        <f t="shared" si="31"/>
        <v>0.80317867359857453</v>
      </c>
    </row>
    <row r="95" spans="1:21">
      <c r="A95" s="219">
        <f t="shared" si="32"/>
        <v>19440</v>
      </c>
      <c r="B95" s="220">
        <f t="shared" si="33"/>
        <v>0.88666929456695809</v>
      </c>
      <c r="C95" s="225">
        <f t="shared" si="34"/>
        <v>19440</v>
      </c>
      <c r="D95" s="226">
        <f t="shared" si="24"/>
        <v>0.97441303953387348</v>
      </c>
      <c r="E95" s="227">
        <f t="shared" si="35"/>
        <v>19440</v>
      </c>
      <c r="F95" s="226">
        <f t="shared" si="29"/>
        <v>0.93725489561267772</v>
      </c>
      <c r="G95" s="220">
        <f t="shared" si="30"/>
        <v>0.91327339165195265</v>
      </c>
      <c r="H95" s="225">
        <f t="shared" si="36"/>
        <v>19440</v>
      </c>
      <c r="I95" s="220">
        <f t="shared" si="25"/>
        <v>0.99774964358810836</v>
      </c>
      <c r="J95" s="225">
        <f t="shared" si="37"/>
        <v>1440</v>
      </c>
      <c r="K95" s="220">
        <f t="shared" si="26"/>
        <v>0.9893900204888596</v>
      </c>
      <c r="L95" s="225">
        <f t="shared" si="38"/>
        <v>1440</v>
      </c>
      <c r="M95" s="220">
        <f t="shared" si="27"/>
        <v>0.99979560105576326</v>
      </c>
      <c r="N95" s="225">
        <f t="shared" si="39"/>
        <v>1440</v>
      </c>
      <c r="O95" s="220">
        <f t="shared" si="40"/>
        <v>0.99987485202912973</v>
      </c>
      <c r="P95" s="225">
        <f t="shared" si="41"/>
        <v>1440</v>
      </c>
      <c r="Q95" s="220">
        <f t="shared" si="42"/>
        <v>0.99987485202912973</v>
      </c>
      <c r="R95" s="225">
        <f t="shared" si="43"/>
        <v>19440</v>
      </c>
      <c r="S95" s="220">
        <f t="shared" si="28"/>
        <v>0.98394142444547439</v>
      </c>
      <c r="T95" s="225">
        <f t="shared" si="43"/>
        <v>19440</v>
      </c>
      <c r="U95" s="220">
        <f t="shared" si="31"/>
        <v>0.80098119570010295</v>
      </c>
    </row>
    <row r="96" spans="1:21">
      <c r="A96" s="219">
        <f t="shared" si="32"/>
        <v>19680</v>
      </c>
      <c r="B96" s="220">
        <f t="shared" si="33"/>
        <v>0.88373465367072279</v>
      </c>
      <c r="C96" s="225">
        <f t="shared" si="34"/>
        <v>19680</v>
      </c>
      <c r="D96" s="226">
        <f t="shared" si="24"/>
        <v>0.97410127724584905</v>
      </c>
      <c r="E96" s="227">
        <f t="shared" si="35"/>
        <v>19680</v>
      </c>
      <c r="F96" s="226">
        <f t="shared" si="29"/>
        <v>0.936505391537791</v>
      </c>
      <c r="G96" s="220">
        <f t="shared" si="30"/>
        <v>0.91225109804458615</v>
      </c>
      <c r="H96" s="225">
        <f t="shared" si="36"/>
        <v>19680</v>
      </c>
      <c r="I96" s="220">
        <f t="shared" si="25"/>
        <v>0.99769510831517472</v>
      </c>
      <c r="J96" s="225">
        <f t="shared" si="37"/>
        <v>1680</v>
      </c>
      <c r="K96" s="220">
        <f t="shared" si="26"/>
        <v>0.98763266745131029</v>
      </c>
      <c r="L96" s="225">
        <f t="shared" si="38"/>
        <v>1680</v>
      </c>
      <c r="M96" s="220">
        <f t="shared" si="27"/>
        <v>0.99972245549664929</v>
      </c>
      <c r="N96" s="225">
        <f t="shared" si="39"/>
        <v>1680</v>
      </c>
      <c r="O96" s="220">
        <f t="shared" si="40"/>
        <v>0.99982997814758556</v>
      </c>
      <c r="P96" s="225">
        <f t="shared" si="41"/>
        <v>1680</v>
      </c>
      <c r="Q96" s="220">
        <f t="shared" si="42"/>
        <v>0.99982997814758556</v>
      </c>
      <c r="R96" s="225">
        <f t="shared" ref="R96:T111" si="44">R95+240</f>
        <v>19680</v>
      </c>
      <c r="S96" s="220">
        <f t="shared" si="28"/>
        <v>0.98374479050541519</v>
      </c>
      <c r="T96" s="225">
        <f t="shared" si="44"/>
        <v>19680</v>
      </c>
      <c r="U96" s="220">
        <f t="shared" si="31"/>
        <v>0.79878973004930809</v>
      </c>
    </row>
    <row r="97" spans="1:21">
      <c r="A97" s="219">
        <f t="shared" si="32"/>
        <v>19920</v>
      </c>
      <c r="B97" s="220">
        <f t="shared" si="33"/>
        <v>0.88078761039247944</v>
      </c>
      <c r="C97" s="225">
        <f t="shared" si="34"/>
        <v>19920</v>
      </c>
      <c r="D97" s="226">
        <f t="shared" si="24"/>
        <v>0.97378961470579628</v>
      </c>
      <c r="E97" s="227">
        <f t="shared" si="35"/>
        <v>19920</v>
      </c>
      <c r="F97" s="226">
        <f t="shared" si="29"/>
        <v>0.9357564868263869</v>
      </c>
      <c r="G97" s="220">
        <f t="shared" si="30"/>
        <v>0.91122994876511687</v>
      </c>
      <c r="H97" s="225">
        <f t="shared" si="36"/>
        <v>19920</v>
      </c>
      <c r="I97" s="220">
        <f t="shared" si="25"/>
        <v>0.99763995342312206</v>
      </c>
      <c r="J97" s="225">
        <f t="shared" si="37"/>
        <v>1920</v>
      </c>
      <c r="K97" s="220">
        <f t="shared" si="26"/>
        <v>0.98587843582153201</v>
      </c>
      <c r="L97" s="225">
        <f t="shared" si="38"/>
        <v>1920</v>
      </c>
      <c r="M97" s="220">
        <f t="shared" si="27"/>
        <v>0.99963835926366262</v>
      </c>
      <c r="N97" s="225">
        <f t="shared" si="39"/>
        <v>1920</v>
      </c>
      <c r="O97" s="220">
        <f t="shared" si="40"/>
        <v>0.99977834565761714</v>
      </c>
      <c r="P97" s="225">
        <f t="shared" si="41"/>
        <v>1920</v>
      </c>
      <c r="Q97" s="220">
        <f t="shared" si="42"/>
        <v>0.99977834565761714</v>
      </c>
      <c r="R97" s="225">
        <f t="shared" si="44"/>
        <v>19920</v>
      </c>
      <c r="S97" s="220">
        <f t="shared" si="28"/>
        <v>0.98354819586129927</v>
      </c>
      <c r="T97" s="225">
        <f t="shared" si="44"/>
        <v>19920</v>
      </c>
      <c r="U97" s="220">
        <f t="shared" si="31"/>
        <v>0.79660426019682207</v>
      </c>
    </row>
    <row r="98" spans="1:21">
      <c r="A98" s="219">
        <f t="shared" si="32"/>
        <v>20160</v>
      </c>
      <c r="B98" s="220">
        <f t="shared" si="33"/>
        <v>0.87782848754529408</v>
      </c>
      <c r="C98" s="225">
        <f t="shared" si="34"/>
        <v>20160</v>
      </c>
      <c r="D98" s="226">
        <f t="shared" si="24"/>
        <v>0.97347805188180103</v>
      </c>
      <c r="E98" s="227">
        <f t="shared" si="35"/>
        <v>20160</v>
      </c>
      <c r="F98" s="226">
        <f t="shared" si="29"/>
        <v>0.93500818099916638</v>
      </c>
      <c r="G98" s="220">
        <f t="shared" si="30"/>
        <v>0.91020994253261489</v>
      </c>
      <c r="H98" s="225">
        <f t="shared" si="36"/>
        <v>20160</v>
      </c>
      <c r="I98" s="220">
        <f t="shared" si="25"/>
        <v>0.9975841800659373</v>
      </c>
      <c r="J98" s="225">
        <f t="shared" si="37"/>
        <v>2160</v>
      </c>
      <c r="K98" s="220">
        <f t="shared" si="26"/>
        <v>0.98412732005528514</v>
      </c>
      <c r="L98" s="225">
        <f t="shared" si="38"/>
        <v>2160</v>
      </c>
      <c r="M98" s="220">
        <f t="shared" si="27"/>
        <v>0.99954339188380192</v>
      </c>
      <c r="N98" s="225">
        <f t="shared" si="39"/>
        <v>2160</v>
      </c>
      <c r="O98" s="220">
        <f t="shared" si="40"/>
        <v>0.99971999283169533</v>
      </c>
      <c r="P98" s="225">
        <f t="shared" si="41"/>
        <v>2160</v>
      </c>
      <c r="Q98" s="220">
        <f t="shared" si="42"/>
        <v>0.99971999283169533</v>
      </c>
      <c r="R98" s="225">
        <f t="shared" si="44"/>
        <v>20160</v>
      </c>
      <c r="S98" s="220">
        <f t="shared" si="28"/>
        <v>0.98335164050527346</v>
      </c>
      <c r="T98" s="225">
        <f t="shared" si="44"/>
        <v>20160</v>
      </c>
      <c r="U98" s="220">
        <f t="shared" si="31"/>
        <v>0.79442476973828213</v>
      </c>
    </row>
    <row r="99" spans="1:21">
      <c r="A99" s="219">
        <f t="shared" si="32"/>
        <v>20400</v>
      </c>
      <c r="B99" s="220">
        <f t="shared" si="33"/>
        <v>0.87485760522246458</v>
      </c>
      <c r="C99" s="225">
        <f t="shared" si="34"/>
        <v>20400</v>
      </c>
      <c r="D99" s="226">
        <f t="shared" si="24"/>
        <v>0.97316658874195905</v>
      </c>
      <c r="E99" s="227">
        <f t="shared" si="35"/>
        <v>20400</v>
      </c>
      <c r="F99" s="226">
        <f t="shared" si="29"/>
        <v>0.93426047357721353</v>
      </c>
      <c r="G99" s="220">
        <f t="shared" si="30"/>
        <v>0.90919107806758404</v>
      </c>
      <c r="H99" s="225">
        <f t="shared" si="36"/>
        <v>20400</v>
      </c>
      <c r="I99" s="220">
        <f t="shared" si="25"/>
        <v>0.99752778939597708</v>
      </c>
      <c r="J99" s="225">
        <f t="shared" si="37"/>
        <v>2400</v>
      </c>
      <c r="K99" s="220">
        <f t="shared" si="26"/>
        <v>0.98237931461817762</v>
      </c>
      <c r="L99" s="225">
        <f t="shared" si="38"/>
        <v>2400</v>
      </c>
      <c r="M99" s="220">
        <f t="shared" si="27"/>
        <v>0.99943763243831385</v>
      </c>
      <c r="N99" s="225">
        <f t="shared" si="39"/>
        <v>2400</v>
      </c>
      <c r="O99" s="220">
        <f t="shared" si="40"/>
        <v>0.99965495777473246</v>
      </c>
      <c r="P99" s="225">
        <f t="shared" si="41"/>
        <v>2400</v>
      </c>
      <c r="Q99" s="220">
        <f t="shared" si="42"/>
        <v>0.99965495777473246</v>
      </c>
      <c r="R99" s="225">
        <f t="shared" si="44"/>
        <v>20400</v>
      </c>
      <c r="S99" s="220">
        <f t="shared" si="28"/>
        <v>0.98315512442948649</v>
      </c>
      <c r="T99" s="225">
        <f t="shared" si="44"/>
        <v>20400</v>
      </c>
      <c r="U99" s="220">
        <f t="shared" si="31"/>
        <v>0.79225124231420774</v>
      </c>
    </row>
    <row r="100" spans="1:21">
      <c r="A100" s="219">
        <f t="shared" si="32"/>
        <v>20640</v>
      </c>
      <c r="B100" s="220">
        <f t="shared" si="33"/>
        <v>0.87187528079463861</v>
      </c>
      <c r="C100" s="225">
        <f t="shared" si="34"/>
        <v>20640</v>
      </c>
      <c r="D100" s="226">
        <f t="shared" si="24"/>
        <v>0.97285522525437651</v>
      </c>
      <c r="E100" s="227">
        <f t="shared" si="35"/>
        <v>20640</v>
      </c>
      <c r="F100" s="226">
        <f t="shared" si="29"/>
        <v>0.9335133640819957</v>
      </c>
      <c r="G100" s="220">
        <f t="shared" si="30"/>
        <v>0.90817335409196076</v>
      </c>
      <c r="H100" s="225">
        <f t="shared" si="36"/>
        <v>20640</v>
      </c>
      <c r="I100" s="220">
        <f t="shared" si="25"/>
        <v>0.9974707825639697</v>
      </c>
      <c r="J100" s="225">
        <f t="shared" si="37"/>
        <v>2640</v>
      </c>
      <c r="K100" s="220">
        <f t="shared" si="26"/>
        <v>0.98063441398564755</v>
      </c>
      <c r="L100" s="225">
        <f t="shared" si="38"/>
        <v>2640</v>
      </c>
      <c r="M100" s="220">
        <f t="shared" si="27"/>
        <v>0.9993211595649828</v>
      </c>
      <c r="N100" s="225">
        <f t="shared" si="39"/>
        <v>2640</v>
      </c>
      <c r="O100" s="220">
        <f t="shared" si="40"/>
        <v>0.9995832784247547</v>
      </c>
      <c r="P100" s="225">
        <f t="shared" si="41"/>
        <v>2640</v>
      </c>
      <c r="Q100" s="220">
        <f t="shared" si="42"/>
        <v>0.9995832784247547</v>
      </c>
      <c r="R100" s="225">
        <f t="shared" si="44"/>
        <v>20640</v>
      </c>
      <c r="S100" s="220">
        <f t="shared" si="28"/>
        <v>0.98295864762608842</v>
      </c>
      <c r="T100" s="225">
        <f t="shared" si="44"/>
        <v>20640</v>
      </c>
      <c r="U100" s="220">
        <f t="shared" si="31"/>
        <v>0.79008366160987709</v>
      </c>
    </row>
    <row r="101" spans="1:21">
      <c r="A101" s="219">
        <f t="shared" si="32"/>
        <v>20880</v>
      </c>
      <c r="B101" s="220">
        <f t="shared" si="33"/>
        <v>0.86888182890745724</v>
      </c>
      <c r="C101" s="225">
        <f t="shared" si="34"/>
        <v>20880</v>
      </c>
      <c r="D101" s="226">
        <f t="shared" si="24"/>
        <v>0.97254396138717003</v>
      </c>
      <c r="E101" s="227">
        <f t="shared" si="35"/>
        <v>20880</v>
      </c>
      <c r="F101" s="226">
        <f t="shared" si="29"/>
        <v>0.93276685203536269</v>
      </c>
      <c r="G101" s="220">
        <f t="shared" si="30"/>
        <v>0.90715676932911193</v>
      </c>
      <c r="H101" s="225">
        <f t="shared" si="36"/>
        <v>20880</v>
      </c>
      <c r="I101" s="220">
        <f t="shared" si="25"/>
        <v>0.99741316071901731</v>
      </c>
      <c r="J101" s="225">
        <f t="shared" si="37"/>
        <v>2880</v>
      </c>
      <c r="K101" s="220">
        <f t="shared" si="26"/>
        <v>0.97889261264294591</v>
      </c>
      <c r="L101" s="225">
        <f t="shared" si="38"/>
        <v>2880</v>
      </c>
      <c r="M101" s="220">
        <f t="shared" si="27"/>
        <v>0.99919405146040985</v>
      </c>
      <c r="N101" s="225">
        <f t="shared" si="39"/>
        <v>2880</v>
      </c>
      <c r="O101" s="220">
        <f t="shared" si="40"/>
        <v>0.99950499255357284</v>
      </c>
      <c r="P101" s="225">
        <f t="shared" si="41"/>
        <v>2880</v>
      </c>
      <c r="Q101" s="220">
        <f t="shared" si="42"/>
        <v>0.99950499255357284</v>
      </c>
      <c r="R101" s="225">
        <f t="shared" si="44"/>
        <v>20880</v>
      </c>
      <c r="S101" s="220">
        <f t="shared" si="28"/>
        <v>0.98276221008723097</v>
      </c>
      <c r="T101" s="225">
        <f t="shared" si="44"/>
        <v>20880</v>
      </c>
      <c r="U101" s="220">
        <f t="shared" si="31"/>
        <v>0.78792201135520545</v>
      </c>
    </row>
    <row r="102" spans="1:21">
      <c r="A102" s="219">
        <f t="shared" si="32"/>
        <v>21120</v>
      </c>
      <c r="B102" s="220">
        <f t="shared" si="33"/>
        <v>0.86587756147969941</v>
      </c>
      <c r="C102" s="225">
        <f t="shared" si="34"/>
        <v>21120</v>
      </c>
      <c r="D102" s="226">
        <f t="shared" si="24"/>
        <v>0.972232797108466</v>
      </c>
      <c r="E102" s="227">
        <f t="shared" si="35"/>
        <v>21120</v>
      </c>
      <c r="F102" s="226">
        <f t="shared" si="29"/>
        <v>0.93202093695954691</v>
      </c>
      <c r="G102" s="220">
        <f t="shared" si="30"/>
        <v>0.9061413225038335</v>
      </c>
      <c r="H102" s="225">
        <f t="shared" si="36"/>
        <v>21120</v>
      </c>
      <c r="I102" s="220">
        <f t="shared" si="25"/>
        <v>0.99735492500859779</v>
      </c>
      <c r="J102" s="225">
        <f t="shared" si="37"/>
        <v>3120</v>
      </c>
      <c r="K102" s="220">
        <f t="shared" si="26"/>
        <v>0.9771539050851189</v>
      </c>
      <c r="L102" s="225">
        <f t="shared" si="38"/>
        <v>3120</v>
      </c>
      <c r="M102" s="220">
        <f t="shared" si="27"/>
        <v>0.9990563858822803</v>
      </c>
      <c r="N102" s="225">
        <f t="shared" si="39"/>
        <v>3120</v>
      </c>
      <c r="O102" s="220">
        <f t="shared" si="40"/>
        <v>0.99942013776744887</v>
      </c>
      <c r="P102" s="225">
        <f t="shared" si="41"/>
        <v>3120</v>
      </c>
      <c r="Q102" s="220">
        <f t="shared" si="42"/>
        <v>0.99942013776744887</v>
      </c>
      <c r="R102" s="225">
        <f t="shared" si="44"/>
        <v>21120</v>
      </c>
      <c r="S102" s="220">
        <f t="shared" si="28"/>
        <v>0.9825658118050673</v>
      </c>
      <c r="T102" s="225">
        <f t="shared" si="44"/>
        <v>21120</v>
      </c>
      <c r="U102" s="220">
        <f t="shared" si="31"/>
        <v>0.78576627532462251</v>
      </c>
    </row>
    <row r="103" spans="1:21">
      <c r="A103" s="219">
        <f t="shared" si="32"/>
        <v>21360</v>
      </c>
      <c r="B103" s="220">
        <f t="shared" si="33"/>
        <v>0.86286278770193148</v>
      </c>
      <c r="C103" s="225">
        <f t="shared" si="34"/>
        <v>21360</v>
      </c>
      <c r="D103" s="226">
        <f t="shared" si="24"/>
        <v>0.97192173238640123</v>
      </c>
      <c r="E103" s="227">
        <f t="shared" si="35"/>
        <v>21360</v>
      </c>
      <c r="F103" s="226">
        <f t="shared" si="29"/>
        <v>0.93127561837716255</v>
      </c>
      <c r="G103" s="220">
        <f t="shared" si="30"/>
        <v>0.90512701234234894</v>
      </c>
      <c r="H103" s="225">
        <f t="shared" si="36"/>
        <v>21360</v>
      </c>
      <c r="I103" s="220">
        <f t="shared" si="25"/>
        <v>0.99729607657856734</v>
      </c>
      <c r="J103" s="225">
        <f t="shared" si="37"/>
        <v>3360</v>
      </c>
      <c r="K103" s="220">
        <f t="shared" si="26"/>
        <v>0.9754182858169903</v>
      </c>
      <c r="L103" s="225">
        <f t="shared" si="38"/>
        <v>3360</v>
      </c>
      <c r="M103" s="220">
        <f t="shared" si="27"/>
        <v>0.99890824015161994</v>
      </c>
      <c r="N103" s="225">
        <f t="shared" si="39"/>
        <v>3360</v>
      </c>
      <c r="O103" s="220">
        <f t="shared" si="40"/>
        <v>0.99932875150776179</v>
      </c>
      <c r="P103" s="225">
        <f t="shared" si="41"/>
        <v>3360</v>
      </c>
      <c r="Q103" s="220">
        <f t="shared" si="42"/>
        <v>0.99932875150776179</v>
      </c>
      <c r="R103" s="225">
        <f t="shared" si="44"/>
        <v>21360</v>
      </c>
      <c r="S103" s="220">
        <f t="shared" si="28"/>
        <v>0.98236945277175225</v>
      </c>
      <c r="T103" s="225">
        <f t="shared" si="44"/>
        <v>21360</v>
      </c>
      <c r="U103" s="220">
        <f t="shared" si="31"/>
        <v>0.78361643733695052</v>
      </c>
    </row>
    <row r="104" spans="1:21">
      <c r="A104" s="219">
        <f t="shared" si="32"/>
        <v>21600</v>
      </c>
      <c r="B104" s="220">
        <f t="shared" si="33"/>
        <v>0.85983781403563897</v>
      </c>
      <c r="C104" s="225">
        <f t="shared" si="34"/>
        <v>21600</v>
      </c>
      <c r="D104" s="226">
        <f t="shared" si="24"/>
        <v>0.97161076718912276</v>
      </c>
      <c r="E104" s="227">
        <f t="shared" si="35"/>
        <v>21600</v>
      </c>
      <c r="F104" s="226">
        <f t="shared" si="29"/>
        <v>0.93053089581120574</v>
      </c>
      <c r="G104" s="220">
        <f t="shared" si="30"/>
        <v>0.90411383757230723</v>
      </c>
      <c r="H104" s="225">
        <f t="shared" si="36"/>
        <v>21600</v>
      </c>
      <c r="I104" s="220">
        <f t="shared" si="25"/>
        <v>0.99723661657316176</v>
      </c>
      <c r="J104" s="225">
        <f t="shared" si="37"/>
        <v>3600</v>
      </c>
      <c r="K104" s="220">
        <f t="shared" si="26"/>
        <v>0.973685749353145</v>
      </c>
      <c r="L104" s="225">
        <f t="shared" si="38"/>
        <v>3600</v>
      </c>
      <c r="M104" s="220">
        <f t="shared" si="27"/>
        <v>0.99874969115504031</v>
      </c>
      <c r="N104" s="225">
        <f t="shared" si="39"/>
        <v>3600</v>
      </c>
      <c r="O104" s="220">
        <f t="shared" si="40"/>
        <v>0.99923087105166919</v>
      </c>
      <c r="P104" s="225">
        <f t="shared" si="41"/>
        <v>3600</v>
      </c>
      <c r="Q104" s="220">
        <f t="shared" si="42"/>
        <v>0.99923087105166919</v>
      </c>
      <c r="R104" s="225">
        <f t="shared" si="44"/>
        <v>21600</v>
      </c>
      <c r="S104" s="220">
        <f t="shared" si="28"/>
        <v>0.98217313297944231</v>
      </c>
      <c r="T104" s="225">
        <f t="shared" si="44"/>
        <v>21600</v>
      </c>
      <c r="U104" s="220">
        <f t="shared" si="31"/>
        <v>0.78147248125528346</v>
      </c>
    </row>
    <row r="105" spans="1:21">
      <c r="A105" s="219">
        <f t="shared" si="32"/>
        <v>21840</v>
      </c>
      <c r="B105" s="220">
        <f t="shared" si="33"/>
        <v>0.85680294421283909</v>
      </c>
      <c r="C105" s="225">
        <f t="shared" si="34"/>
        <v>21840</v>
      </c>
      <c r="D105" s="226">
        <f t="shared" si="24"/>
        <v>0.97129990148478762</v>
      </c>
      <c r="E105" s="227">
        <f t="shared" si="35"/>
        <v>21840</v>
      </c>
      <c r="F105" s="226">
        <f t="shared" si="29"/>
        <v>0.92978676878505395</v>
      </c>
      <c r="G105" s="220">
        <f t="shared" si="30"/>
        <v>0.90310179692278192</v>
      </c>
      <c r="H105" s="225">
        <f t="shared" si="36"/>
        <v>21840</v>
      </c>
      <c r="I105" s="220">
        <f t="shared" si="25"/>
        <v>0.99717654613499929</v>
      </c>
      <c r="J105" s="225">
        <f t="shared" si="37"/>
        <v>3840</v>
      </c>
      <c r="K105" s="220">
        <f t="shared" si="26"/>
        <v>0.97195629021791052</v>
      </c>
      <c r="L105" s="225">
        <f t="shared" si="38"/>
        <v>3840</v>
      </c>
      <c r="M105" s="220">
        <f t="shared" si="27"/>
        <v>0.99858081534697252</v>
      </c>
      <c r="N105" s="225">
        <f t="shared" si="39"/>
        <v>3840</v>
      </c>
      <c r="O105" s="220">
        <f t="shared" si="40"/>
        <v>0.99912653351276759</v>
      </c>
      <c r="P105" s="225">
        <f t="shared" si="41"/>
        <v>3840</v>
      </c>
      <c r="Q105" s="220">
        <f t="shared" si="42"/>
        <v>0.99912653351276759</v>
      </c>
      <c r="R105" s="225">
        <f t="shared" si="44"/>
        <v>21840</v>
      </c>
      <c r="S105" s="220">
        <f t="shared" si="28"/>
        <v>0.98197685242029531</v>
      </c>
      <c r="T105" s="225">
        <f t="shared" si="44"/>
        <v>21840</v>
      </c>
      <c r="U105" s="220">
        <f t="shared" si="31"/>
        <v>0.77933439098686519</v>
      </c>
    </row>
    <row r="106" spans="1:21">
      <c r="A106" s="219">
        <f t="shared" si="32"/>
        <v>22080</v>
      </c>
      <c r="B106" s="220">
        <f t="shared" si="33"/>
        <v>0.85375847923616333</v>
      </c>
      <c r="C106" s="225">
        <f t="shared" si="34"/>
        <v>22080</v>
      </c>
      <c r="D106" s="226">
        <f t="shared" si="24"/>
        <v>0.97098913524156327</v>
      </c>
      <c r="E106" s="227">
        <f t="shared" si="35"/>
        <v>22080</v>
      </c>
      <c r="F106" s="226">
        <f t="shared" si="29"/>
        <v>0.92904323682246603</v>
      </c>
      <c r="G106" s="220">
        <f t="shared" si="30"/>
        <v>0.90209088912426916</v>
      </c>
      <c r="H106" s="225">
        <f t="shared" si="36"/>
        <v>22080</v>
      </c>
      <c r="I106" s="220">
        <f t="shared" si="25"/>
        <v>0.99711586640508254</v>
      </c>
      <c r="J106" s="225">
        <f t="shared" si="37"/>
        <v>4080</v>
      </c>
      <c r="K106" s="220">
        <f t="shared" si="26"/>
        <v>0.97022990294534073</v>
      </c>
      <c r="L106" s="225">
        <f t="shared" si="38"/>
        <v>4080</v>
      </c>
      <c r="M106" s="220">
        <f t="shared" si="27"/>
        <v>0.99840168875189006</v>
      </c>
      <c r="N106" s="225">
        <f t="shared" si="39"/>
        <v>4080</v>
      </c>
      <c r="O106" s="220">
        <f t="shared" si="40"/>
        <v>0.99901577584174961</v>
      </c>
      <c r="P106" s="225">
        <f t="shared" si="41"/>
        <v>4080</v>
      </c>
      <c r="Q106" s="220">
        <f t="shared" si="42"/>
        <v>0.99901577584174961</v>
      </c>
      <c r="R106" s="225">
        <f t="shared" si="44"/>
        <v>22080</v>
      </c>
      <c r="S106" s="220">
        <f t="shared" si="28"/>
        <v>0.98178061108647074</v>
      </c>
      <c r="T106" s="225">
        <f t="shared" si="44"/>
        <v>22080</v>
      </c>
      <c r="U106" s="220">
        <f t="shared" si="31"/>
        <v>0.77720215048296903</v>
      </c>
    </row>
    <row r="107" spans="1:21">
      <c r="A107" s="219">
        <f t="shared" si="32"/>
        <v>22320</v>
      </c>
      <c r="B107" s="220">
        <f t="shared" si="33"/>
        <v>0.85070471737939168</v>
      </c>
      <c r="C107" s="225">
        <f t="shared" si="34"/>
        <v>22320</v>
      </c>
      <c r="D107" s="226">
        <f t="shared" si="24"/>
        <v>0.97067846842762717</v>
      </c>
      <c r="E107" s="227">
        <f t="shared" si="35"/>
        <v>22320</v>
      </c>
      <c r="F107" s="226">
        <f t="shared" si="29"/>
        <v>0.9283002994475813</v>
      </c>
      <c r="G107" s="220">
        <f t="shared" si="30"/>
        <v>0.90108111290868587</v>
      </c>
      <c r="H107" s="225">
        <f t="shared" si="36"/>
        <v>22320</v>
      </c>
      <c r="I107" s="220">
        <f t="shared" si="25"/>
        <v>0.99705457852280022</v>
      </c>
      <c r="J107" s="225">
        <f t="shared" si="37"/>
        <v>4320</v>
      </c>
      <c r="K107" s="220">
        <f t="shared" si="26"/>
        <v>0.9685065820791976</v>
      </c>
      <c r="L107" s="225">
        <f t="shared" si="38"/>
        <v>4320</v>
      </c>
      <c r="M107" s="220">
        <f t="shared" si="27"/>
        <v>0.99821238696652115</v>
      </c>
      <c r="N107" s="225">
        <f t="shared" si="39"/>
        <v>4320</v>
      </c>
      <c r="O107" s="220">
        <f t="shared" si="40"/>
        <v>0.9988986348270581</v>
      </c>
      <c r="P107" s="225">
        <f t="shared" si="41"/>
        <v>4320</v>
      </c>
      <c r="Q107" s="220">
        <f t="shared" si="42"/>
        <v>0.9988986348270581</v>
      </c>
      <c r="R107" s="225">
        <f t="shared" si="44"/>
        <v>22320</v>
      </c>
      <c r="S107" s="220">
        <f t="shared" si="28"/>
        <v>0.98158440897012988</v>
      </c>
      <c r="T107" s="225">
        <f t="shared" si="44"/>
        <v>22320</v>
      </c>
      <c r="U107" s="220">
        <f t="shared" si="31"/>
        <v>0.77507574373877741</v>
      </c>
    </row>
    <row r="108" spans="1:21">
      <c r="A108" s="219">
        <f t="shared" si="32"/>
        <v>22560</v>
      </c>
      <c r="B108" s="220">
        <f t="shared" si="33"/>
        <v>0.84764195418844546</v>
      </c>
      <c r="C108" s="225">
        <f t="shared" si="34"/>
        <v>22560</v>
      </c>
      <c r="D108" s="226">
        <f t="shared" si="24"/>
        <v>0.97036790101116721</v>
      </c>
      <c r="E108" s="227">
        <f t="shared" si="35"/>
        <v>22560</v>
      </c>
      <c r="F108" s="226">
        <f t="shared" si="29"/>
        <v>0.92755795618491998</v>
      </c>
      <c r="G108" s="220">
        <f t="shared" si="30"/>
        <v>0.90007246700936905</v>
      </c>
      <c r="H108" s="225">
        <f t="shared" si="36"/>
        <v>22560</v>
      </c>
      <c r="I108" s="220">
        <f t="shared" si="25"/>
        <v>0.99699268362592963</v>
      </c>
      <c r="J108" s="225">
        <f t="shared" si="37"/>
        <v>4560</v>
      </c>
      <c r="K108" s="220">
        <f t="shared" si="26"/>
        <v>0.96678632217293492</v>
      </c>
      <c r="L108" s="225">
        <f t="shared" si="38"/>
        <v>4560</v>
      </c>
      <c r="M108" s="220">
        <f t="shared" si="27"/>
        <v>0.99801298516204917</v>
      </c>
      <c r="N108" s="225">
        <f t="shared" si="39"/>
        <v>4560</v>
      </c>
      <c r="O108" s="220">
        <f t="shared" si="40"/>
        <v>0.99877514709553905</v>
      </c>
      <c r="P108" s="225">
        <f t="shared" si="41"/>
        <v>4560</v>
      </c>
      <c r="Q108" s="220">
        <f t="shared" si="42"/>
        <v>0.99877514709553905</v>
      </c>
      <c r="R108" s="225">
        <f t="shared" si="44"/>
        <v>22560</v>
      </c>
      <c r="S108" s="220">
        <f t="shared" si="28"/>
        <v>0.98138824606343522</v>
      </c>
      <c r="T108" s="225">
        <f t="shared" si="44"/>
        <v>22560</v>
      </c>
      <c r="U108" s="220">
        <f t="shared" si="31"/>
        <v>0.77295515479326138</v>
      </c>
    </row>
    <row r="109" spans="1:21">
      <c r="A109" s="219">
        <f t="shared" si="32"/>
        <v>22800</v>
      </c>
      <c r="B109" s="220">
        <f t="shared" si="33"/>
        <v>0.84457048248281219</v>
      </c>
      <c r="C109" s="225">
        <f t="shared" si="34"/>
        <v>22800</v>
      </c>
      <c r="D109" s="226">
        <f t="shared" si="24"/>
        <v>0.97005743296038105</v>
      </c>
      <c r="E109" s="227">
        <f t="shared" si="35"/>
        <v>22800</v>
      </c>
      <c r="F109" s="226">
        <f t="shared" si="29"/>
        <v>0.92681620655938224</v>
      </c>
      <c r="G109" s="220">
        <f t="shared" si="30"/>
        <v>0.89906495016107257</v>
      </c>
      <c r="H109" s="225">
        <f t="shared" si="36"/>
        <v>22800</v>
      </c>
      <c r="I109" s="220">
        <f t="shared" si="25"/>
        <v>0.99693018285063839</v>
      </c>
      <c r="J109" s="225">
        <f t="shared" si="37"/>
        <v>4800</v>
      </c>
      <c r="K109" s="220">
        <f t="shared" si="26"/>
        <v>0.96506911778968041</v>
      </c>
      <c r="L109" s="225">
        <f t="shared" si="38"/>
        <v>4800</v>
      </c>
      <c r="M109" s="220">
        <f t="shared" si="27"/>
        <v>0.99780355808630339</v>
      </c>
      <c r="N109" s="225">
        <f t="shared" si="39"/>
        <v>4800</v>
      </c>
      <c r="O109" s="220">
        <f t="shared" si="40"/>
        <v>0.99864534911309066</v>
      </c>
      <c r="P109" s="225">
        <f t="shared" si="41"/>
        <v>4800</v>
      </c>
      <c r="Q109" s="220">
        <f t="shared" si="42"/>
        <v>0.99864534911309066</v>
      </c>
      <c r="R109" s="225">
        <f t="shared" si="44"/>
        <v>22800</v>
      </c>
      <c r="S109" s="220">
        <f t="shared" si="28"/>
        <v>0.98119212235855102</v>
      </c>
      <c r="T109" s="225">
        <f t="shared" si="44"/>
        <v>22800</v>
      </c>
      <c r="U109" s="220">
        <f t="shared" si="31"/>
        <v>0.77084036772906106</v>
      </c>
    </row>
    <row r="110" spans="1:21">
      <c r="A110" s="219">
        <f t="shared" si="32"/>
        <v>23040</v>
      </c>
      <c r="B110" s="220">
        <f t="shared" si="33"/>
        <v>0.8414905923574042</v>
      </c>
      <c r="C110" s="225">
        <f t="shared" si="34"/>
        <v>23040</v>
      </c>
      <c r="D110" s="226">
        <f t="shared" si="24"/>
        <v>0.9697470642434769</v>
      </c>
      <c r="E110" s="227">
        <f t="shared" si="35"/>
        <v>23040</v>
      </c>
      <c r="F110" s="226">
        <f t="shared" si="29"/>
        <v>0.92607505009624835</v>
      </c>
      <c r="G110" s="220">
        <f t="shared" si="30"/>
        <v>0.89805856109996762</v>
      </c>
      <c r="H110" s="225">
        <f t="shared" si="36"/>
        <v>23040</v>
      </c>
      <c r="I110" s="220">
        <f t="shared" si="25"/>
        <v>0.99686707733148683</v>
      </c>
      <c r="J110" s="225">
        <f t="shared" si="37"/>
        <v>5040</v>
      </c>
      <c r="K110" s="220">
        <f t="shared" si="26"/>
        <v>0.96335496350221872</v>
      </c>
      <c r="L110" s="225">
        <f t="shared" si="38"/>
        <v>5040</v>
      </c>
      <c r="M110" s="220">
        <f t="shared" si="27"/>
        <v>0.9975841800659373</v>
      </c>
      <c r="N110" s="225">
        <f t="shared" si="39"/>
        <v>5040</v>
      </c>
      <c r="O110" s="220">
        <f t="shared" si="40"/>
        <v>0.99850927718531068</v>
      </c>
      <c r="P110" s="225">
        <f t="shared" si="41"/>
        <v>5040</v>
      </c>
      <c r="Q110" s="220">
        <f t="shared" si="42"/>
        <v>0.99850927718531068</v>
      </c>
      <c r="R110" s="225">
        <f t="shared" si="44"/>
        <v>23040</v>
      </c>
      <c r="S110" s="220">
        <f t="shared" si="28"/>
        <v>0.98099603784764311</v>
      </c>
      <c r="T110" s="225">
        <f t="shared" si="44"/>
        <v>23040</v>
      </c>
      <c r="U110" s="220">
        <f t="shared" si="31"/>
        <v>0.76873136667236608</v>
      </c>
    </row>
    <row r="111" spans="1:21">
      <c r="A111" s="219">
        <f t="shared" si="32"/>
        <v>23280</v>
      </c>
      <c r="B111" s="220">
        <f t="shared" si="33"/>
        <v>0.83840257118483863</v>
      </c>
      <c r="C111" s="225">
        <f t="shared" si="34"/>
        <v>23280</v>
      </c>
      <c r="D111" s="226">
        <f t="shared" si="24"/>
        <v>0.96943679482867307</v>
      </c>
      <c r="E111" s="227">
        <f t="shared" si="35"/>
        <v>23280</v>
      </c>
      <c r="F111" s="226">
        <f t="shared" si="29"/>
        <v>0.9253344863211781</v>
      </c>
      <c r="G111" s="220">
        <f t="shared" si="30"/>
        <v>0.89705329856363947</v>
      </c>
      <c r="H111" s="225">
        <f t="shared" si="36"/>
        <v>23280</v>
      </c>
      <c r="I111" s="220">
        <f t="shared" si="25"/>
        <v>0.9968033682014299</v>
      </c>
      <c r="J111" s="225">
        <f t="shared" si="37"/>
        <v>5280</v>
      </c>
      <c r="K111" s="220">
        <f t="shared" si="26"/>
        <v>0.96164385389297447</v>
      </c>
      <c r="L111" s="225">
        <f t="shared" si="38"/>
        <v>5280</v>
      </c>
      <c r="M111" s="220">
        <f t="shared" si="27"/>
        <v>0.99735492500859779</v>
      </c>
      <c r="N111" s="225">
        <f t="shared" si="39"/>
        <v>5280</v>
      </c>
      <c r="O111" s="220">
        <f t="shared" si="40"/>
        <v>0.99836696745814124</v>
      </c>
      <c r="P111" s="225">
        <f t="shared" si="41"/>
        <v>5280</v>
      </c>
      <c r="Q111" s="220">
        <f t="shared" si="42"/>
        <v>0.99836696745814124</v>
      </c>
      <c r="R111" s="225">
        <f t="shared" si="44"/>
        <v>23280</v>
      </c>
      <c r="S111" s="220">
        <f t="shared" si="28"/>
        <v>0.98079999252287875</v>
      </c>
      <c r="T111" s="225">
        <f t="shared" si="44"/>
        <v>23280</v>
      </c>
      <c r="U111" s="220">
        <f t="shared" si="31"/>
        <v>0.76662813579279632</v>
      </c>
    </row>
    <row r="112" spans="1:21">
      <c r="A112" s="219">
        <f t="shared" si="32"/>
        <v>23520</v>
      </c>
      <c r="B112" s="220">
        <f t="shared" si="33"/>
        <v>0.83530670361812698</v>
      </c>
      <c r="C112" s="225">
        <f t="shared" si="34"/>
        <v>23520</v>
      </c>
      <c r="D112" s="226">
        <f t="shared" si="24"/>
        <v>0.96912662468419775</v>
      </c>
      <c r="E112" s="227">
        <f t="shared" si="35"/>
        <v>23520</v>
      </c>
      <c r="F112" s="226">
        <f t="shared" si="29"/>
        <v>0.92459451476021071</v>
      </c>
      <c r="G112" s="220">
        <f t="shared" si="30"/>
        <v>0.89604916129108669</v>
      </c>
      <c r="H112" s="225">
        <f t="shared" si="36"/>
        <v>23520</v>
      </c>
      <c r="I112" s="220">
        <f t="shared" si="25"/>
        <v>0.99673905659181938</v>
      </c>
      <c r="J112" s="225">
        <f t="shared" si="37"/>
        <v>5520</v>
      </c>
      <c r="K112" s="220">
        <f t="shared" si="26"/>
        <v>0.95993578355399489</v>
      </c>
      <c r="L112" s="225">
        <f t="shared" si="38"/>
        <v>5520</v>
      </c>
      <c r="M112" s="220">
        <f t="shared" si="27"/>
        <v>0.99711586640508254</v>
      </c>
      <c r="N112" s="225">
        <f t="shared" si="39"/>
        <v>5520</v>
      </c>
      <c r="O112" s="220">
        <f t="shared" si="40"/>
        <v>0.99821845591851022</v>
      </c>
      <c r="P112" s="225">
        <f t="shared" si="41"/>
        <v>5520</v>
      </c>
      <c r="Q112" s="220">
        <f t="shared" si="42"/>
        <v>0.99821845591851022</v>
      </c>
      <c r="R112" s="225">
        <f t="shared" ref="R112:T127" si="45">R111+240</f>
        <v>23520</v>
      </c>
      <c r="S112" s="220">
        <f t="shared" si="28"/>
        <v>0.98060398637642698</v>
      </c>
      <c r="T112" s="225">
        <f t="shared" si="45"/>
        <v>23520</v>
      </c>
      <c r="U112" s="220">
        <f t="shared" si="31"/>
        <v>0.76453065930328346</v>
      </c>
    </row>
    <row r="113" spans="1:21">
      <c r="A113" s="219">
        <f t="shared" si="32"/>
        <v>23760</v>
      </c>
      <c r="B113" s="220">
        <f t="shared" si="33"/>
        <v>0.83220327159376939</v>
      </c>
      <c r="C113" s="225">
        <f t="shared" si="34"/>
        <v>23760</v>
      </c>
      <c r="D113" s="226">
        <f t="shared" si="24"/>
        <v>0.96881655377828968</v>
      </c>
      <c r="E113" s="227">
        <f t="shared" si="35"/>
        <v>23760</v>
      </c>
      <c r="F113" s="226">
        <f t="shared" si="29"/>
        <v>0.92385513493976423</v>
      </c>
      <c r="G113" s="220">
        <f t="shared" si="30"/>
        <v>0.8950461480227192</v>
      </c>
      <c r="H113" s="225">
        <f t="shared" si="36"/>
        <v>23760</v>
      </c>
      <c r="I113" s="220">
        <f t="shared" si="25"/>
        <v>0.99667414363240558</v>
      </c>
      <c r="J113" s="225">
        <f t="shared" si="37"/>
        <v>5760</v>
      </c>
      <c r="K113" s="220">
        <f t="shared" si="26"/>
        <v>0.95823074708693268</v>
      </c>
      <c r="L113" s="225">
        <f t="shared" si="38"/>
        <v>5760</v>
      </c>
      <c r="M113" s="220">
        <f t="shared" si="27"/>
        <v>0.99686707733148683</v>
      </c>
      <c r="N113" s="225">
        <f t="shared" si="39"/>
        <v>5760</v>
      </c>
      <c r="O113" s="220">
        <f t="shared" si="40"/>
        <v>0.99806377839497162</v>
      </c>
      <c r="P113" s="225">
        <f t="shared" si="41"/>
        <v>5760</v>
      </c>
      <c r="Q113" s="220">
        <f t="shared" si="42"/>
        <v>0.99806377839497162</v>
      </c>
      <c r="R113" s="225">
        <f t="shared" si="45"/>
        <v>23760</v>
      </c>
      <c r="S113" s="220">
        <f t="shared" si="28"/>
        <v>0.98040801940045819</v>
      </c>
      <c r="T113" s="225">
        <f t="shared" si="45"/>
        <v>23760</v>
      </c>
      <c r="U113" s="220">
        <f t="shared" si="31"/>
        <v>0.76243892145995207</v>
      </c>
    </row>
    <row r="114" spans="1:21">
      <c r="A114" s="219">
        <f t="shared" si="32"/>
        <v>24000</v>
      </c>
      <c r="B114" s="220">
        <f t="shared" si="33"/>
        <v>0.87338095476625732</v>
      </c>
      <c r="C114" s="225">
        <f t="shared" si="34"/>
        <v>24000</v>
      </c>
      <c r="D114" s="226">
        <f t="shared" si="24"/>
        <v>0.9685065820791976</v>
      </c>
      <c r="E114" s="227">
        <f t="shared" si="35"/>
        <v>24000</v>
      </c>
      <c r="F114" s="226">
        <f t="shared" si="29"/>
        <v>0.92311634638663576</v>
      </c>
      <c r="G114" s="220">
        <f t="shared" si="30"/>
        <v>0.89404425750035721</v>
      </c>
      <c r="H114" s="225">
        <f t="shared" si="36"/>
        <v>24000</v>
      </c>
      <c r="I114" s="220">
        <f t="shared" si="25"/>
        <v>0.99660863045133985</v>
      </c>
      <c r="J114" s="225">
        <v>0</v>
      </c>
      <c r="K114" s="220">
        <f t="shared" si="26"/>
        <v>1</v>
      </c>
      <c r="L114" s="225">
        <v>0</v>
      </c>
      <c r="M114" s="220">
        <f t="shared" si="27"/>
        <v>1</v>
      </c>
      <c r="N114" s="225">
        <v>0</v>
      </c>
      <c r="O114" s="220">
        <f t="shared" si="40"/>
        <v>1</v>
      </c>
      <c r="P114" s="225">
        <v>0</v>
      </c>
      <c r="Q114" s="220">
        <f t="shared" si="42"/>
        <v>1</v>
      </c>
      <c r="R114" s="225">
        <f t="shared" si="45"/>
        <v>24000</v>
      </c>
      <c r="S114" s="220">
        <f t="shared" si="28"/>
        <v>0.98021209158714451</v>
      </c>
      <c r="T114" s="225">
        <f t="shared" si="45"/>
        <v>24000</v>
      </c>
      <c r="U114" s="220">
        <f t="shared" si="31"/>
        <v>0.76035290656200161</v>
      </c>
    </row>
    <row r="115" spans="1:21">
      <c r="A115" s="219">
        <f t="shared" si="32"/>
        <v>24240</v>
      </c>
      <c r="B115" s="220">
        <f t="shared" si="33"/>
        <v>0.87061084878797745</v>
      </c>
      <c r="C115" s="225">
        <f t="shared" si="34"/>
        <v>24240</v>
      </c>
      <c r="D115" s="226">
        <f t="shared" si="24"/>
        <v>0.96819670955518033</v>
      </c>
      <c r="E115" s="227">
        <f t="shared" si="35"/>
        <v>24240</v>
      </c>
      <c r="F115" s="226">
        <f t="shared" si="29"/>
        <v>0.92237814862800049</v>
      </c>
      <c r="G115" s="220">
        <f t="shared" si="30"/>
        <v>0.89304348846722914</v>
      </c>
      <c r="H115" s="225">
        <f t="shared" si="36"/>
        <v>24240</v>
      </c>
      <c r="I115" s="220">
        <f t="shared" si="25"/>
        <v>0.99654251817517669</v>
      </c>
      <c r="J115" s="225">
        <f t="shared" si="37"/>
        <v>240</v>
      </c>
      <c r="K115" s="220">
        <f t="shared" si="26"/>
        <v>0.99822380153310919</v>
      </c>
      <c r="L115" s="225">
        <f t="shared" si="38"/>
        <v>240</v>
      </c>
      <c r="M115" s="220">
        <f t="shared" si="27"/>
        <v>0.99999425380466633</v>
      </c>
      <c r="N115" s="225">
        <f t="shared" si="39"/>
        <v>240</v>
      </c>
      <c r="O115" s="220">
        <f t="shared" si="40"/>
        <v>0.99999649095959287</v>
      </c>
      <c r="P115" s="225">
        <f t="shared" si="41"/>
        <v>240</v>
      </c>
      <c r="Q115" s="220">
        <f t="shared" si="42"/>
        <v>0.99999649095959287</v>
      </c>
      <c r="R115" s="225">
        <f t="shared" si="45"/>
        <v>24240</v>
      </c>
      <c r="S115" s="220">
        <f t="shared" si="28"/>
        <v>0.98001620292865943</v>
      </c>
      <c r="T115" s="225">
        <f t="shared" si="45"/>
        <v>24240</v>
      </c>
      <c r="U115" s="220">
        <f t="shared" si="31"/>
        <v>0.75827259895158849</v>
      </c>
    </row>
    <row r="116" spans="1:21">
      <c r="A116" s="219">
        <f t="shared" si="32"/>
        <v>24480</v>
      </c>
      <c r="B116" s="220">
        <f t="shared" si="33"/>
        <v>0.86782694256990611</v>
      </c>
      <c r="C116" s="225">
        <f t="shared" si="34"/>
        <v>24480</v>
      </c>
      <c r="D116" s="226">
        <f t="shared" si="24"/>
        <v>0.96788693617450694</v>
      </c>
      <c r="E116" s="227">
        <f t="shared" si="35"/>
        <v>24480</v>
      </c>
      <c r="F116" s="226">
        <f t="shared" si="29"/>
        <v>0.92164054119141181</v>
      </c>
      <c r="G116" s="220">
        <f t="shared" si="30"/>
        <v>0.89204383966797007</v>
      </c>
      <c r="H116" s="225">
        <f t="shared" si="36"/>
        <v>24480</v>
      </c>
      <c r="I116" s="220">
        <f t="shared" si="25"/>
        <v>0.99647580792887502</v>
      </c>
      <c r="J116" s="225">
        <f t="shared" si="37"/>
        <v>480</v>
      </c>
      <c r="K116" s="220">
        <f t="shared" si="26"/>
        <v>0.99645075794721227</v>
      </c>
      <c r="L116" s="225">
        <f t="shared" si="38"/>
        <v>480</v>
      </c>
      <c r="M116" s="220">
        <f t="shared" si="27"/>
        <v>0.99997707028297833</v>
      </c>
      <c r="N116" s="225">
        <f t="shared" si="39"/>
        <v>480</v>
      </c>
      <c r="O116" s="220">
        <f t="shared" si="40"/>
        <v>0.99998599011920375</v>
      </c>
      <c r="P116" s="225">
        <f t="shared" si="41"/>
        <v>480</v>
      </c>
      <c r="Q116" s="220">
        <f t="shared" si="42"/>
        <v>0.99998599011920375</v>
      </c>
      <c r="R116" s="225">
        <f t="shared" si="45"/>
        <v>24480</v>
      </c>
      <c r="S116" s="220">
        <f t="shared" si="28"/>
        <v>0.97982035341717832</v>
      </c>
      <c r="T116" s="225">
        <f t="shared" si="45"/>
        <v>24480</v>
      </c>
      <c r="U116" s="220">
        <f t="shared" si="31"/>
        <v>0.75619798301370877</v>
      </c>
    </row>
    <row r="117" spans="1:21">
      <c r="A117" s="219">
        <f t="shared" si="32"/>
        <v>24720</v>
      </c>
      <c r="B117" s="220">
        <f t="shared" si="33"/>
        <v>0.86502956402532127</v>
      </c>
      <c r="C117" s="225">
        <f t="shared" si="34"/>
        <v>24720</v>
      </c>
      <c r="D117" s="226">
        <f t="shared" si="24"/>
        <v>0.96757726190545679</v>
      </c>
      <c r="E117" s="227">
        <f t="shared" si="35"/>
        <v>24720</v>
      </c>
      <c r="F117" s="226">
        <f t="shared" si="29"/>
        <v>0.92090352360480088</v>
      </c>
      <c r="G117" s="220">
        <f t="shared" si="30"/>
        <v>0.8910453098486204</v>
      </c>
      <c r="H117" s="225">
        <f t="shared" si="36"/>
        <v>24720</v>
      </c>
      <c r="I117" s="220">
        <f t="shared" si="25"/>
        <v>0.99640850083580135</v>
      </c>
      <c r="J117" s="225">
        <f t="shared" si="37"/>
        <v>720</v>
      </c>
      <c r="K117" s="220">
        <f t="shared" si="26"/>
        <v>0.9946808636386143</v>
      </c>
      <c r="L117" s="225">
        <f t="shared" si="38"/>
        <v>720</v>
      </c>
      <c r="M117" s="220">
        <f t="shared" si="27"/>
        <v>0.99994853168518372</v>
      </c>
      <c r="N117" s="225">
        <f t="shared" si="39"/>
        <v>720</v>
      </c>
      <c r="O117" s="220">
        <f t="shared" si="40"/>
        <v>0.99996853677092878</v>
      </c>
      <c r="P117" s="225">
        <f t="shared" si="41"/>
        <v>720</v>
      </c>
      <c r="Q117" s="220">
        <f t="shared" si="42"/>
        <v>0.99996853677092878</v>
      </c>
      <c r="R117" s="225">
        <f t="shared" si="45"/>
        <v>24720</v>
      </c>
      <c r="S117" s="220">
        <f t="shared" si="28"/>
        <v>0.97962454304487767</v>
      </c>
      <c r="T117" s="225">
        <f t="shared" si="45"/>
        <v>24720</v>
      </c>
      <c r="U117" s="220">
        <f t="shared" si="31"/>
        <v>0.75412904317608065</v>
      </c>
    </row>
    <row r="118" spans="1:21">
      <c r="A118" s="219">
        <f t="shared" si="32"/>
        <v>24960</v>
      </c>
      <c r="B118" s="220">
        <f t="shared" si="33"/>
        <v>0.86221903844634817</v>
      </c>
      <c r="C118" s="225">
        <f t="shared" si="34"/>
        <v>24960</v>
      </c>
      <c r="D118" s="226">
        <f t="shared" si="24"/>
        <v>0.96726768671631891</v>
      </c>
      <c r="E118" s="227">
        <f t="shared" si="35"/>
        <v>24960</v>
      </c>
      <c r="F118" s="226">
        <f t="shared" si="29"/>
        <v>0.92016709539647656</v>
      </c>
      <c r="G118" s="220">
        <f t="shared" si="30"/>
        <v>0.89004789775662418</v>
      </c>
      <c r="H118" s="225">
        <f t="shared" si="36"/>
        <v>24960</v>
      </c>
      <c r="I118" s="220">
        <f t="shared" si="25"/>
        <v>0.99634059801773089</v>
      </c>
      <c r="J118" s="225">
        <f t="shared" si="37"/>
        <v>960</v>
      </c>
      <c r="K118" s="220">
        <f t="shared" si="26"/>
        <v>0.9929141130135738</v>
      </c>
      <c r="L118" s="225">
        <f t="shared" si="38"/>
        <v>960</v>
      </c>
      <c r="M118" s="220">
        <f t="shared" si="27"/>
        <v>0.99990871980179552</v>
      </c>
      <c r="N118" s="225">
        <f t="shared" si="39"/>
        <v>960</v>
      </c>
      <c r="O118" s="220">
        <f t="shared" si="40"/>
        <v>0.99994417003521419</v>
      </c>
      <c r="P118" s="225">
        <f t="shared" si="41"/>
        <v>960</v>
      </c>
      <c r="Q118" s="220">
        <f t="shared" si="42"/>
        <v>0.99994417003521419</v>
      </c>
      <c r="R118" s="225">
        <f t="shared" si="45"/>
        <v>24960</v>
      </c>
      <c r="S118" s="220">
        <f t="shared" si="28"/>
        <v>0.97942877180393595</v>
      </c>
      <c r="T118" s="225">
        <f t="shared" si="45"/>
        <v>24960</v>
      </c>
      <c r="U118" s="220">
        <f t="shared" si="31"/>
        <v>0.75206576390902791</v>
      </c>
    </row>
    <row r="119" spans="1:21">
      <c r="A119" s="219">
        <f t="shared" si="32"/>
        <v>25200</v>
      </c>
      <c r="B119" s="220">
        <f t="shared" si="33"/>
        <v>0.85939568849824988</v>
      </c>
      <c r="C119" s="225">
        <f t="shared" si="34"/>
        <v>25200</v>
      </c>
      <c r="D119" s="226">
        <f t="shared" si="24"/>
        <v>0.96695821057539311</v>
      </c>
      <c r="E119" s="227">
        <f t="shared" si="35"/>
        <v>25200</v>
      </c>
      <c r="F119" s="226">
        <f t="shared" si="29"/>
        <v>0.91943125609512466</v>
      </c>
      <c r="G119" s="220">
        <f t="shared" si="30"/>
        <v>0.88905160214082779</v>
      </c>
      <c r="H119" s="225">
        <f t="shared" si="36"/>
        <v>25200</v>
      </c>
      <c r="I119" s="220">
        <f t="shared" si="25"/>
        <v>0.99627210059485038</v>
      </c>
      <c r="J119" s="225">
        <f t="shared" si="37"/>
        <v>1200</v>
      </c>
      <c r="K119" s="220">
        <f t="shared" si="26"/>
        <v>0.9911505004882849</v>
      </c>
      <c r="L119" s="225">
        <f t="shared" si="38"/>
        <v>1200</v>
      </c>
      <c r="M119" s="220">
        <f t="shared" si="27"/>
        <v>0.99985771596595174</v>
      </c>
      <c r="N119" s="225">
        <f t="shared" si="39"/>
        <v>1200</v>
      </c>
      <c r="O119" s="220">
        <f t="shared" si="40"/>
        <v>0.99991292886154481</v>
      </c>
      <c r="P119" s="225">
        <f t="shared" si="41"/>
        <v>1200</v>
      </c>
      <c r="Q119" s="220">
        <f t="shared" si="42"/>
        <v>0.99991292886154481</v>
      </c>
      <c r="R119" s="225">
        <f t="shared" si="45"/>
        <v>25200</v>
      </c>
      <c r="S119" s="220">
        <f t="shared" si="28"/>
        <v>0.97923303968653308</v>
      </c>
      <c r="T119" s="225">
        <f t="shared" si="45"/>
        <v>25200</v>
      </c>
      <c r="U119" s="220">
        <f t="shared" si="31"/>
        <v>0.75000812972536279</v>
      </c>
    </row>
    <row r="120" spans="1:21">
      <c r="A120" s="219">
        <f t="shared" si="32"/>
        <v>25440</v>
      </c>
      <c r="B120" s="220">
        <f t="shared" si="33"/>
        <v>0.85655983421427673</v>
      </c>
      <c r="C120" s="225">
        <f t="shared" si="34"/>
        <v>25440</v>
      </c>
      <c r="D120" s="226">
        <f t="shared" si="24"/>
        <v>0.96664883345098895</v>
      </c>
      <c r="E120" s="227">
        <f t="shared" si="35"/>
        <v>25440</v>
      </c>
      <c r="F120" s="226">
        <f t="shared" si="29"/>
        <v>0.9186960052298081</v>
      </c>
      <c r="G120" s="220">
        <f t="shared" si="30"/>
        <v>0.8880564217514777</v>
      </c>
      <c r="H120" s="225">
        <f t="shared" si="36"/>
        <v>25440</v>
      </c>
      <c r="I120" s="220">
        <f t="shared" si="25"/>
        <v>0.99620300968575959</v>
      </c>
      <c r="J120" s="225">
        <f t="shared" si="37"/>
        <v>1440</v>
      </c>
      <c r="K120" s="220">
        <f t="shared" si="26"/>
        <v>0.9893900204888596</v>
      </c>
      <c r="L120" s="225">
        <f t="shared" si="38"/>
        <v>1440</v>
      </c>
      <c r="M120" s="220">
        <f t="shared" si="27"/>
        <v>0.99979560105576326</v>
      </c>
      <c r="N120" s="225">
        <f t="shared" si="39"/>
        <v>1440</v>
      </c>
      <c r="O120" s="220">
        <f t="shared" si="40"/>
        <v>0.99987485202912973</v>
      </c>
      <c r="P120" s="225">
        <f t="shared" si="41"/>
        <v>1440</v>
      </c>
      <c r="Q120" s="220">
        <f t="shared" si="42"/>
        <v>0.99987485202912973</v>
      </c>
      <c r="R120" s="225">
        <f t="shared" si="45"/>
        <v>25440</v>
      </c>
      <c r="S120" s="220">
        <f t="shared" si="28"/>
        <v>0.97903734668485032</v>
      </c>
      <c r="T120" s="225">
        <f t="shared" si="45"/>
        <v>25440</v>
      </c>
      <c r="U120" s="220">
        <f t="shared" si="31"/>
        <v>0.74795612518027044</v>
      </c>
    </row>
    <row r="121" spans="1:21">
      <c r="A121" s="219">
        <f t="shared" si="32"/>
        <v>25680</v>
      </c>
      <c r="B121" s="220">
        <f t="shared" si="33"/>
        <v>0.85371179299107225</v>
      </c>
      <c r="C121" s="225">
        <f t="shared" si="34"/>
        <v>25680</v>
      </c>
      <c r="D121" s="226">
        <f t="shared" si="24"/>
        <v>0.96633955531142612</v>
      </c>
      <c r="E121" s="227">
        <f t="shared" si="35"/>
        <v>25680</v>
      </c>
      <c r="F121" s="226">
        <f t="shared" si="29"/>
        <v>0.91796134232996618</v>
      </c>
      <c r="G121" s="220">
        <f t="shared" si="30"/>
        <v>0.88706235534021938</v>
      </c>
      <c r="H121" s="225">
        <f t="shared" si="36"/>
        <v>25680</v>
      </c>
      <c r="I121" s="220">
        <f t="shared" si="25"/>
        <v>0.99613332640747332</v>
      </c>
      <c r="J121" s="225">
        <f t="shared" si="37"/>
        <v>1680</v>
      </c>
      <c r="K121" s="220">
        <f t="shared" si="26"/>
        <v>0.98763266745131029</v>
      </c>
      <c r="L121" s="225">
        <f t="shared" si="38"/>
        <v>1680</v>
      </c>
      <c r="M121" s="220">
        <f t="shared" si="27"/>
        <v>0.99972245549664929</v>
      </c>
      <c r="N121" s="225">
        <f t="shared" si="39"/>
        <v>1680</v>
      </c>
      <c r="O121" s="220">
        <f t="shared" si="40"/>
        <v>0.99982997814758556</v>
      </c>
      <c r="P121" s="225">
        <f t="shared" si="41"/>
        <v>1680</v>
      </c>
      <c r="Q121" s="220">
        <f t="shared" si="42"/>
        <v>0.99982997814758556</v>
      </c>
      <c r="R121" s="225">
        <f t="shared" si="45"/>
        <v>25680</v>
      </c>
      <c r="S121" s="220">
        <f t="shared" si="28"/>
        <v>0.97884169279107069</v>
      </c>
      <c r="T121" s="225">
        <f t="shared" si="45"/>
        <v>25680</v>
      </c>
      <c r="U121" s="220">
        <f t="shared" si="31"/>
        <v>0.74590973487119272</v>
      </c>
    </row>
    <row r="122" spans="1:21">
      <c r="A122" s="219">
        <f t="shared" si="32"/>
        <v>25920</v>
      </c>
      <c r="B122" s="220">
        <f t="shared" si="33"/>
        <v>0.85085187958461628</v>
      </c>
      <c r="C122" s="225">
        <f t="shared" si="34"/>
        <v>25920</v>
      </c>
      <c r="D122" s="226">
        <f t="shared" si="24"/>
        <v>0.96603037612503462</v>
      </c>
      <c r="E122" s="227">
        <f t="shared" si="35"/>
        <v>25920</v>
      </c>
      <c r="F122" s="226">
        <f t="shared" si="29"/>
        <v>0.91722726692541467</v>
      </c>
      <c r="G122" s="220">
        <f t="shared" si="30"/>
        <v>0.88606940166009585</v>
      </c>
      <c r="H122" s="225">
        <f t="shared" si="36"/>
        <v>25920</v>
      </c>
      <c r="I122" s="220">
        <f t="shared" si="25"/>
        <v>0.99606305187542399</v>
      </c>
      <c r="J122" s="225">
        <f t="shared" si="37"/>
        <v>1920</v>
      </c>
      <c r="K122" s="220">
        <f t="shared" si="26"/>
        <v>0.98587843582153201</v>
      </c>
      <c r="L122" s="225">
        <f t="shared" si="38"/>
        <v>1920</v>
      </c>
      <c r="M122" s="220">
        <f t="shared" si="27"/>
        <v>0.99963835926366262</v>
      </c>
      <c r="N122" s="225">
        <f t="shared" si="39"/>
        <v>1920</v>
      </c>
      <c r="O122" s="220">
        <f t="shared" si="40"/>
        <v>0.99977834565761714</v>
      </c>
      <c r="P122" s="225">
        <f t="shared" si="41"/>
        <v>1920</v>
      </c>
      <c r="Q122" s="220">
        <f t="shared" si="42"/>
        <v>0.99977834565761714</v>
      </c>
      <c r="R122" s="225">
        <f t="shared" si="45"/>
        <v>25920</v>
      </c>
      <c r="S122" s="220">
        <f t="shared" si="28"/>
        <v>0.9786460779973789</v>
      </c>
      <c r="T122" s="225">
        <f t="shared" si="45"/>
        <v>25920</v>
      </c>
      <c r="U122" s="220">
        <f t="shared" si="31"/>
        <v>0.74386894343771215</v>
      </c>
    </row>
    <row r="123" spans="1:21">
      <c r="A123" s="219">
        <f t="shared" si="32"/>
        <v>26160</v>
      </c>
      <c r="B123" s="220">
        <f t="shared" si="33"/>
        <v>0.847980406106698</v>
      </c>
      <c r="C123" s="225">
        <f t="shared" si="34"/>
        <v>26160</v>
      </c>
      <c r="D123" s="226">
        <f t="shared" si="24"/>
        <v>0.96572129586015454</v>
      </c>
      <c r="E123" s="227">
        <f t="shared" si="35"/>
        <v>26160</v>
      </c>
      <c r="F123" s="226">
        <f t="shared" si="29"/>
        <v>0.91649377854634539</v>
      </c>
      <c r="G123" s="220">
        <f t="shared" si="30"/>
        <v>0.88507755946554623</v>
      </c>
      <c r="H123" s="225">
        <f t="shared" si="36"/>
        <v>26160</v>
      </c>
      <c r="I123" s="220">
        <f t="shared" si="25"/>
        <v>0.99599218720346339</v>
      </c>
      <c r="J123" s="225">
        <f t="shared" si="37"/>
        <v>2160</v>
      </c>
      <c r="K123" s="220">
        <f t="shared" si="26"/>
        <v>0.98412732005528514</v>
      </c>
      <c r="L123" s="225">
        <f t="shared" si="38"/>
        <v>2160</v>
      </c>
      <c r="M123" s="220">
        <f t="shared" si="27"/>
        <v>0.99954339188380192</v>
      </c>
      <c r="N123" s="225">
        <f t="shared" si="39"/>
        <v>2160</v>
      </c>
      <c r="O123" s="220">
        <f t="shared" si="40"/>
        <v>0.99971999283169533</v>
      </c>
      <c r="P123" s="225">
        <f t="shared" si="41"/>
        <v>2160</v>
      </c>
      <c r="Q123" s="220">
        <f t="shared" si="42"/>
        <v>0.99971999283169533</v>
      </c>
      <c r="R123" s="225">
        <f t="shared" si="45"/>
        <v>26160</v>
      </c>
      <c r="S123" s="220">
        <f t="shared" si="28"/>
        <v>0.97845050229596087</v>
      </c>
      <c r="T123" s="225">
        <f t="shared" si="45"/>
        <v>26160</v>
      </c>
      <c r="U123" s="220">
        <f t="shared" si="31"/>
        <v>0.74183373556143739</v>
      </c>
    </row>
    <row r="124" spans="1:21">
      <c r="A124" s="219">
        <f t="shared" si="32"/>
        <v>26400</v>
      </c>
      <c r="B124" s="220">
        <f t="shared" si="33"/>
        <v>0.84509768202190871</v>
      </c>
      <c r="C124" s="225">
        <f t="shared" si="34"/>
        <v>26400</v>
      </c>
      <c r="D124" s="226">
        <f t="shared" si="24"/>
        <v>0.96541231448513587</v>
      </c>
      <c r="E124" s="227">
        <f t="shared" si="35"/>
        <v>26400</v>
      </c>
      <c r="F124" s="226">
        <f t="shared" si="29"/>
        <v>0.91576087672332562</v>
      </c>
      <c r="G124" s="220">
        <f t="shared" si="30"/>
        <v>0.88408682751240297</v>
      </c>
      <c r="H124" s="225">
        <f t="shared" si="36"/>
        <v>26400</v>
      </c>
      <c r="I124" s="220">
        <f t="shared" si="25"/>
        <v>0.99592073350386434</v>
      </c>
      <c r="J124" s="225">
        <f t="shared" si="37"/>
        <v>2400</v>
      </c>
      <c r="K124" s="220">
        <f t="shared" si="26"/>
        <v>0.98237931461817762</v>
      </c>
      <c r="L124" s="225">
        <f t="shared" si="38"/>
        <v>2400</v>
      </c>
      <c r="M124" s="220">
        <f t="shared" si="27"/>
        <v>0.99943763243831385</v>
      </c>
      <c r="N124" s="225">
        <f t="shared" si="39"/>
        <v>2400</v>
      </c>
      <c r="O124" s="220">
        <f t="shared" si="40"/>
        <v>0.99965495777473246</v>
      </c>
      <c r="P124" s="225">
        <f t="shared" si="41"/>
        <v>2400</v>
      </c>
      <c r="Q124" s="220">
        <f t="shared" si="42"/>
        <v>0.99965495777473246</v>
      </c>
      <c r="R124" s="225">
        <f t="shared" si="45"/>
        <v>26400</v>
      </c>
      <c r="S124" s="220">
        <f t="shared" si="28"/>
        <v>0.9782549656790045</v>
      </c>
      <c r="T124" s="225">
        <f t="shared" si="45"/>
        <v>26400</v>
      </c>
      <c r="U124" s="220">
        <f t="shared" si="31"/>
        <v>0.73980409596588759</v>
      </c>
    </row>
    <row r="125" spans="1:21">
      <c r="A125" s="219">
        <f t="shared" si="32"/>
        <v>26640</v>
      </c>
      <c r="B125" s="220">
        <f t="shared" si="33"/>
        <v>0.8422040141451469</v>
      </c>
      <c r="C125" s="225">
        <f t="shared" si="34"/>
        <v>26640</v>
      </c>
      <c r="D125" s="226">
        <f t="shared" si="24"/>
        <v>0.96510343196833914</v>
      </c>
      <c r="E125" s="227">
        <f t="shared" si="35"/>
        <v>26640</v>
      </c>
      <c r="F125" s="226">
        <f t="shared" si="29"/>
        <v>0.91502856098729823</v>
      </c>
      <c r="G125" s="220">
        <f t="shared" si="30"/>
        <v>0.8830972045578922</v>
      </c>
      <c r="H125" s="225">
        <f t="shared" si="36"/>
        <v>26640</v>
      </c>
      <c r="I125" s="220">
        <f t="shared" si="25"/>
        <v>0.99584869188732361</v>
      </c>
      <c r="J125" s="225">
        <f t="shared" si="37"/>
        <v>2640</v>
      </c>
      <c r="K125" s="220">
        <f t="shared" si="26"/>
        <v>0.98063441398564755</v>
      </c>
      <c r="L125" s="225">
        <f t="shared" si="38"/>
        <v>2640</v>
      </c>
      <c r="M125" s="220">
        <f t="shared" si="27"/>
        <v>0.9993211595649828</v>
      </c>
      <c r="N125" s="225">
        <f t="shared" si="39"/>
        <v>2640</v>
      </c>
      <c r="O125" s="220">
        <f t="shared" si="40"/>
        <v>0.9995832784247547</v>
      </c>
      <c r="P125" s="225">
        <f t="shared" si="41"/>
        <v>2640</v>
      </c>
      <c r="Q125" s="220">
        <f t="shared" si="42"/>
        <v>0.9995832784247547</v>
      </c>
      <c r="R125" s="225">
        <f t="shared" si="45"/>
        <v>26640</v>
      </c>
      <c r="S125" s="220">
        <f t="shared" si="28"/>
        <v>0.97805946813869871</v>
      </c>
      <c r="T125" s="225">
        <f t="shared" si="45"/>
        <v>26640</v>
      </c>
      <c r="U125" s="220">
        <f t="shared" si="31"/>
        <v>0.737780009416378</v>
      </c>
    </row>
    <row r="126" spans="1:21">
      <c r="A126" s="219">
        <f t="shared" si="32"/>
        <v>26880</v>
      </c>
      <c r="B126" s="220">
        <f t="shared" si="33"/>
        <v>0.83929970663961917</v>
      </c>
      <c r="C126" s="225">
        <f t="shared" si="34"/>
        <v>26880</v>
      </c>
      <c r="D126" s="226">
        <f t="shared" si="24"/>
        <v>0.96479464827813466</v>
      </c>
      <c r="E126" s="227">
        <f t="shared" si="35"/>
        <v>26880</v>
      </c>
      <c r="F126" s="226">
        <f t="shared" si="29"/>
        <v>0.91429683086958102</v>
      </c>
      <c r="G126" s="220">
        <f t="shared" si="30"/>
        <v>0.88210868936063058</v>
      </c>
      <c r="H126" s="225">
        <f t="shared" si="36"/>
        <v>26880</v>
      </c>
      <c r="I126" s="220">
        <f t="shared" si="25"/>
        <v>0.99577606346296288</v>
      </c>
      <c r="J126" s="225">
        <f t="shared" si="37"/>
        <v>2880</v>
      </c>
      <c r="K126" s="220">
        <f t="shared" si="26"/>
        <v>0.97889261264294591</v>
      </c>
      <c r="L126" s="225">
        <f t="shared" si="38"/>
        <v>2880</v>
      </c>
      <c r="M126" s="220">
        <f t="shared" si="27"/>
        <v>0.99919405146040985</v>
      </c>
      <c r="N126" s="225">
        <f t="shared" si="39"/>
        <v>2880</v>
      </c>
      <c r="O126" s="220">
        <f t="shared" si="40"/>
        <v>0.99950499255357284</v>
      </c>
      <c r="P126" s="225">
        <f t="shared" si="41"/>
        <v>2880</v>
      </c>
      <c r="Q126" s="220">
        <f t="shared" si="42"/>
        <v>0.99950499255357284</v>
      </c>
      <c r="R126" s="225">
        <f t="shared" si="45"/>
        <v>26880</v>
      </c>
      <c r="S126" s="220">
        <f t="shared" si="28"/>
        <v>0.97786400966723463</v>
      </c>
      <c r="T126" s="225">
        <f t="shared" si="45"/>
        <v>26880</v>
      </c>
      <c r="U126" s="220">
        <f t="shared" si="31"/>
        <v>0.73576146071990589</v>
      </c>
    </row>
    <row r="127" spans="1:21">
      <c r="A127" s="219">
        <f t="shared" si="32"/>
        <v>27120</v>
      </c>
      <c r="B127" s="220">
        <f t="shared" si="33"/>
        <v>0.83638506101533305</v>
      </c>
      <c r="C127" s="225">
        <f t="shared" si="34"/>
        <v>27120</v>
      </c>
      <c r="D127" s="226">
        <f t="shared" si="24"/>
        <v>0.96448596338290293</v>
      </c>
      <c r="E127" s="227">
        <f t="shared" si="35"/>
        <v>27120</v>
      </c>
      <c r="F127" s="226">
        <f t="shared" si="29"/>
        <v>0.91356568590186693</v>
      </c>
      <c r="G127" s="220">
        <f t="shared" si="30"/>
        <v>0.88112128068062467</v>
      </c>
      <c r="H127" s="225">
        <f t="shared" si="36"/>
        <v>27120</v>
      </c>
      <c r="I127" s="220">
        <f t="shared" si="25"/>
        <v>0.99570284933833175</v>
      </c>
      <c r="J127" s="225">
        <f t="shared" si="37"/>
        <v>3120</v>
      </c>
      <c r="K127" s="220">
        <f t="shared" si="26"/>
        <v>0.9771539050851189</v>
      </c>
      <c r="L127" s="225">
        <f t="shared" si="38"/>
        <v>3120</v>
      </c>
      <c r="M127" s="220">
        <f t="shared" si="27"/>
        <v>0.9990563858822803</v>
      </c>
      <c r="N127" s="225">
        <f t="shared" si="39"/>
        <v>3120</v>
      </c>
      <c r="O127" s="220">
        <f t="shared" si="40"/>
        <v>0.99942013776744887</v>
      </c>
      <c r="P127" s="225">
        <f t="shared" si="41"/>
        <v>3120</v>
      </c>
      <c r="Q127" s="220">
        <f t="shared" si="42"/>
        <v>0.99942013776744887</v>
      </c>
      <c r="R127" s="225">
        <f t="shared" si="45"/>
        <v>27120</v>
      </c>
      <c r="S127" s="220">
        <f t="shared" si="28"/>
        <v>0.97766859025680442</v>
      </c>
      <c r="T127" s="225">
        <f t="shared" si="45"/>
        <v>27120</v>
      </c>
      <c r="U127" s="220">
        <f t="shared" si="31"/>
        <v>0.73374843472503581</v>
      </c>
    </row>
    <row r="128" spans="1:21">
      <c r="A128" s="219">
        <f t="shared" si="32"/>
        <v>27360</v>
      </c>
      <c r="B128" s="220">
        <f t="shared" si="33"/>
        <v>0.83346037612806867</v>
      </c>
      <c r="C128" s="225">
        <f t="shared" si="34"/>
        <v>27360</v>
      </c>
      <c r="D128" s="226">
        <f t="shared" si="24"/>
        <v>0.96417737725103481</v>
      </c>
      <c r="E128" s="227">
        <f t="shared" si="35"/>
        <v>27360</v>
      </c>
      <c r="F128" s="226">
        <f t="shared" si="29"/>
        <v>0.91283512561622282</v>
      </c>
      <c r="G128" s="220">
        <f t="shared" si="30"/>
        <v>0.88013497727926859</v>
      </c>
      <c r="H128" s="225">
        <f t="shared" si="36"/>
        <v>27360</v>
      </c>
      <c r="I128" s="220">
        <f t="shared" si="25"/>
        <v>0.9956290506194091</v>
      </c>
      <c r="J128" s="225">
        <f t="shared" si="37"/>
        <v>3360</v>
      </c>
      <c r="K128" s="220">
        <f t="shared" si="26"/>
        <v>0.9754182858169903</v>
      </c>
      <c r="L128" s="225">
        <f t="shared" si="38"/>
        <v>3360</v>
      </c>
      <c r="M128" s="220">
        <f t="shared" si="27"/>
        <v>0.99890824015161994</v>
      </c>
      <c r="N128" s="225">
        <f t="shared" si="39"/>
        <v>3360</v>
      </c>
      <c r="O128" s="220">
        <f t="shared" si="40"/>
        <v>0.99932875150776179</v>
      </c>
      <c r="P128" s="225">
        <f t="shared" si="41"/>
        <v>3360</v>
      </c>
      <c r="Q128" s="220">
        <f t="shared" si="42"/>
        <v>0.99932875150776179</v>
      </c>
      <c r="R128" s="225">
        <f t="shared" ref="R128:T143" si="46">R127+240</f>
        <v>27360</v>
      </c>
      <c r="S128" s="220">
        <f t="shared" si="28"/>
        <v>0.97747320989960207</v>
      </c>
      <c r="T128" s="225">
        <f t="shared" si="46"/>
        <v>27360</v>
      </c>
      <c r="U128" s="220">
        <f t="shared" si="31"/>
        <v>0.73174091632178673</v>
      </c>
    </row>
    <row r="129" spans="1:21">
      <c r="A129" s="219">
        <f t="shared" si="32"/>
        <v>27600</v>
      </c>
      <c r="B129" s="220">
        <f t="shared" si="33"/>
        <v>0.83052594817882186</v>
      </c>
      <c r="C129" s="225">
        <f t="shared" si="34"/>
        <v>27600</v>
      </c>
      <c r="D129" s="226">
        <f t="shared" si="24"/>
        <v>0.96386888985093089</v>
      </c>
      <c r="E129" s="227">
        <f t="shared" si="35"/>
        <v>27600</v>
      </c>
      <c r="F129" s="226">
        <f t="shared" si="29"/>
        <v>0.91210514954509037</v>
      </c>
      <c r="G129" s="220">
        <f t="shared" si="30"/>
        <v>0.87914977791934357</v>
      </c>
      <c r="H129" s="225">
        <f t="shared" si="36"/>
        <v>27600</v>
      </c>
      <c r="I129" s="220">
        <f t="shared" si="25"/>
        <v>0.99555466841060558</v>
      </c>
      <c r="J129" s="225">
        <f t="shared" si="37"/>
        <v>3600</v>
      </c>
      <c r="K129" s="220">
        <f t="shared" si="26"/>
        <v>0.973685749353145</v>
      </c>
      <c r="L129" s="225">
        <f t="shared" si="38"/>
        <v>3600</v>
      </c>
      <c r="M129" s="220">
        <f t="shared" si="27"/>
        <v>0.99874969115504031</v>
      </c>
      <c r="N129" s="225">
        <f t="shared" si="39"/>
        <v>3600</v>
      </c>
      <c r="O129" s="220">
        <f t="shared" si="40"/>
        <v>0.99923087105166919</v>
      </c>
      <c r="P129" s="225">
        <f t="shared" si="41"/>
        <v>3600</v>
      </c>
      <c r="Q129" s="220">
        <f t="shared" si="42"/>
        <v>0.99923087105166919</v>
      </c>
      <c r="R129" s="225">
        <f t="shared" si="46"/>
        <v>27600</v>
      </c>
      <c r="S129" s="220">
        <f t="shared" si="28"/>
        <v>0.97727786858782306</v>
      </c>
      <c r="T129" s="225">
        <f t="shared" si="46"/>
        <v>27600</v>
      </c>
      <c r="U129" s="220">
        <f t="shared" si="31"/>
        <v>0.72973889044151774</v>
      </c>
    </row>
    <row r="130" spans="1:21">
      <c r="A130" s="219">
        <f t="shared" si="32"/>
        <v>27840</v>
      </c>
      <c r="B130" s="220">
        <f t="shared" si="33"/>
        <v>0.82758207071370415</v>
      </c>
      <c r="C130" s="225">
        <f t="shared" si="34"/>
        <v>27840</v>
      </c>
      <c r="D130" s="226">
        <f t="shared" si="24"/>
        <v>0.96356050115100222</v>
      </c>
      <c r="E130" s="227">
        <f t="shared" si="35"/>
        <v>27840</v>
      </c>
      <c r="F130" s="226">
        <f t="shared" si="29"/>
        <v>0.91137575722128483</v>
      </c>
      <c r="G130" s="220">
        <f t="shared" si="30"/>
        <v>0.87816568136501538</v>
      </c>
      <c r="H130" s="225">
        <f t="shared" si="36"/>
        <v>27840</v>
      </c>
      <c r="I130" s="220">
        <f t="shared" si="25"/>
        <v>0.99547970381476514</v>
      </c>
      <c r="J130" s="225">
        <f t="shared" si="37"/>
        <v>3840</v>
      </c>
      <c r="K130" s="220">
        <f t="shared" si="26"/>
        <v>0.97195629021791052</v>
      </c>
      <c r="L130" s="225">
        <f t="shared" si="38"/>
        <v>3840</v>
      </c>
      <c r="M130" s="220">
        <f t="shared" si="27"/>
        <v>0.99858081534697252</v>
      </c>
      <c r="N130" s="225">
        <f t="shared" si="39"/>
        <v>3840</v>
      </c>
      <c r="O130" s="220">
        <f t="shared" si="40"/>
        <v>0.99912653351276759</v>
      </c>
      <c r="P130" s="225">
        <f t="shared" si="41"/>
        <v>3840</v>
      </c>
      <c r="Q130" s="220">
        <f t="shared" si="42"/>
        <v>0.99912653351276759</v>
      </c>
      <c r="R130" s="225">
        <f t="shared" si="46"/>
        <v>27840</v>
      </c>
      <c r="S130" s="220">
        <f t="shared" si="28"/>
        <v>0.97708256631366441</v>
      </c>
      <c r="T130" s="225">
        <f t="shared" si="46"/>
        <v>27840</v>
      </c>
      <c r="U130" s="220">
        <f t="shared" si="31"/>
        <v>0.72774234205681565</v>
      </c>
    </row>
    <row r="131" spans="1:21">
      <c r="A131" s="219">
        <f t="shared" si="32"/>
        <v>28080</v>
      </c>
      <c r="B131" s="220">
        <f t="shared" si="33"/>
        <v>0.8246290346242986</v>
      </c>
      <c r="C131" s="225">
        <f t="shared" si="34"/>
        <v>28080</v>
      </c>
      <c r="D131" s="226">
        <f t="shared" si="24"/>
        <v>0.96325221111966963</v>
      </c>
      <c r="E131" s="227">
        <f t="shared" si="35"/>
        <v>28080</v>
      </c>
      <c r="F131" s="226">
        <f t="shared" si="29"/>
        <v>0.91064694817799485</v>
      </c>
      <c r="G131" s="220">
        <f t="shared" si="30"/>
        <v>0.87718268638183272</v>
      </c>
      <c r="H131" s="225">
        <f t="shared" si="36"/>
        <v>28080</v>
      </c>
      <c r="I131" s="220">
        <f t="shared" si="25"/>
        <v>0.99540415793316772</v>
      </c>
      <c r="J131" s="225">
        <f t="shared" si="37"/>
        <v>4080</v>
      </c>
      <c r="K131" s="220">
        <f t="shared" si="26"/>
        <v>0.97022990294534073</v>
      </c>
      <c r="L131" s="225">
        <f t="shared" si="38"/>
        <v>4080</v>
      </c>
      <c r="M131" s="220">
        <f t="shared" si="27"/>
        <v>0.99840168875189006</v>
      </c>
      <c r="N131" s="225">
        <f t="shared" si="39"/>
        <v>4080</v>
      </c>
      <c r="O131" s="220">
        <f t="shared" si="40"/>
        <v>0.99901577584174961</v>
      </c>
      <c r="P131" s="225">
        <f t="shared" si="41"/>
        <v>4080</v>
      </c>
      <c r="Q131" s="220">
        <f t="shared" si="42"/>
        <v>0.99901577584174961</v>
      </c>
      <c r="R131" s="225">
        <f t="shared" si="46"/>
        <v>28080</v>
      </c>
      <c r="S131" s="220">
        <f t="shared" si="28"/>
        <v>0.9768873030693247</v>
      </c>
      <c r="T131" s="225">
        <f t="shared" si="46"/>
        <v>28080</v>
      </c>
      <c r="U131" s="220">
        <f t="shared" si="31"/>
        <v>0.72575125618138181</v>
      </c>
    </row>
    <row r="132" spans="1:21">
      <c r="A132" s="219">
        <f t="shared" si="32"/>
        <v>28320</v>
      </c>
      <c r="B132" s="220">
        <f t="shared" si="33"/>
        <v>0.82166712814845311</v>
      </c>
      <c r="C132" s="225">
        <f t="shared" si="34"/>
        <v>28320</v>
      </c>
      <c r="D132" s="226">
        <f t="shared" si="24"/>
        <v>0.96294401972536436</v>
      </c>
      <c r="E132" s="227">
        <f t="shared" si="35"/>
        <v>28320</v>
      </c>
      <c r="F132" s="226">
        <f t="shared" si="29"/>
        <v>0.90991872194878287</v>
      </c>
      <c r="G132" s="220">
        <f t="shared" si="30"/>
        <v>0.87620079173672716</v>
      </c>
      <c r="H132" s="225">
        <f t="shared" si="36"/>
        <v>28320</v>
      </c>
      <c r="I132" s="220">
        <f t="shared" si="25"/>
        <v>0.99532803186553043</v>
      </c>
      <c r="J132" s="225">
        <f t="shared" si="37"/>
        <v>4320</v>
      </c>
      <c r="K132" s="220">
        <f t="shared" si="26"/>
        <v>0.9685065820791976</v>
      </c>
      <c r="L132" s="225">
        <f t="shared" si="38"/>
        <v>4320</v>
      </c>
      <c r="M132" s="220">
        <f t="shared" si="27"/>
        <v>0.99821238696652115</v>
      </c>
      <c r="N132" s="225">
        <f t="shared" si="39"/>
        <v>4320</v>
      </c>
      <c r="O132" s="220">
        <f t="shared" si="40"/>
        <v>0.9988986348270581</v>
      </c>
      <c r="P132" s="225">
        <f t="shared" si="41"/>
        <v>4320</v>
      </c>
      <c r="Q132" s="220">
        <f t="shared" si="42"/>
        <v>0.9988986348270581</v>
      </c>
      <c r="R132" s="225">
        <f t="shared" si="46"/>
        <v>28320</v>
      </c>
      <c r="S132" s="220">
        <f t="shared" si="28"/>
        <v>0.97669207884700415</v>
      </c>
      <c r="T132" s="225">
        <f t="shared" si="46"/>
        <v>28320</v>
      </c>
      <c r="U132" s="220">
        <f t="shared" si="31"/>
        <v>0.72376561786991989</v>
      </c>
    </row>
    <row r="133" spans="1:21">
      <c r="A133" s="219">
        <f t="shared" si="32"/>
        <v>28560</v>
      </c>
      <c r="B133" s="220">
        <f t="shared" si="33"/>
        <v>0.81869663687150795</v>
      </c>
      <c r="C133" s="225">
        <f t="shared" si="34"/>
        <v>28560</v>
      </c>
      <c r="D133" s="226">
        <f t="shared" si="24"/>
        <v>0.96263592693652744</v>
      </c>
      <c r="E133" s="227">
        <f t="shared" si="35"/>
        <v>28560</v>
      </c>
      <c r="F133" s="226">
        <f t="shared" si="29"/>
        <v>0.90919107806758404</v>
      </c>
      <c r="G133" s="220">
        <f t="shared" si="30"/>
        <v>0.8752199961980095</v>
      </c>
      <c r="H133" s="225">
        <f t="shared" si="36"/>
        <v>28560</v>
      </c>
      <c r="I133" s="220">
        <f t="shared" si="25"/>
        <v>0.99525132671001049</v>
      </c>
      <c r="J133" s="225">
        <f t="shared" si="37"/>
        <v>4560</v>
      </c>
      <c r="K133" s="220">
        <f t="shared" si="26"/>
        <v>0.96678632217293492</v>
      </c>
      <c r="L133" s="225">
        <f t="shared" si="38"/>
        <v>4560</v>
      </c>
      <c r="M133" s="220">
        <f t="shared" si="27"/>
        <v>0.99801298516204917</v>
      </c>
      <c r="N133" s="225">
        <f t="shared" si="39"/>
        <v>4560</v>
      </c>
      <c r="O133" s="220">
        <f t="shared" si="40"/>
        <v>0.99877514709553905</v>
      </c>
      <c r="P133" s="225">
        <f t="shared" si="41"/>
        <v>4560</v>
      </c>
      <c r="Q133" s="220">
        <f t="shared" si="42"/>
        <v>0.99877514709553905</v>
      </c>
      <c r="R133" s="225">
        <f t="shared" si="46"/>
        <v>28560</v>
      </c>
      <c r="S133" s="220">
        <f t="shared" si="28"/>
        <v>0.97649689363890446</v>
      </c>
      <c r="T133" s="225">
        <f t="shared" si="46"/>
        <v>28560</v>
      </c>
      <c r="U133" s="220">
        <f t="shared" si="31"/>
        <v>0.72178541221802317</v>
      </c>
    </row>
    <row r="134" spans="1:21">
      <c r="A134" s="219">
        <f t="shared" si="32"/>
        <v>28800</v>
      </c>
      <c r="B134" s="220">
        <f t="shared" si="33"/>
        <v>0.8157178437279472</v>
      </c>
      <c r="C134" s="225">
        <f t="shared" si="34"/>
        <v>28800</v>
      </c>
      <c r="D134" s="226">
        <f t="shared" si="24"/>
        <v>0.96232793272161044</v>
      </c>
      <c r="E134" s="227">
        <f t="shared" si="35"/>
        <v>28800</v>
      </c>
      <c r="F134" s="226">
        <f t="shared" si="29"/>
        <v>0.90846401606870619</v>
      </c>
      <c r="G134" s="220">
        <f t="shared" si="30"/>
        <v>0.87424029853536989</v>
      </c>
      <c r="H134" s="225">
        <f t="shared" si="36"/>
        <v>28800</v>
      </c>
      <c r="I134" s="220">
        <f t="shared" si="25"/>
        <v>0.99517404356320649</v>
      </c>
      <c r="J134" s="225">
        <f t="shared" si="37"/>
        <v>4800</v>
      </c>
      <c r="K134" s="220">
        <f t="shared" si="26"/>
        <v>0.96506911778968041</v>
      </c>
      <c r="L134" s="225">
        <f t="shared" si="38"/>
        <v>4800</v>
      </c>
      <c r="M134" s="220">
        <f t="shared" si="27"/>
        <v>0.99780355808630339</v>
      </c>
      <c r="N134" s="225">
        <f t="shared" si="39"/>
        <v>4800</v>
      </c>
      <c r="O134" s="220">
        <f t="shared" si="40"/>
        <v>0.99864534911309066</v>
      </c>
      <c r="P134" s="225">
        <f t="shared" si="41"/>
        <v>4800</v>
      </c>
      <c r="Q134" s="220">
        <f t="shared" si="42"/>
        <v>0.99864534911309066</v>
      </c>
      <c r="R134" s="225">
        <f t="shared" si="46"/>
        <v>28800</v>
      </c>
      <c r="S134" s="220">
        <f t="shared" si="28"/>
        <v>0.97630174743722886</v>
      </c>
      <c r="T134" s="225">
        <f t="shared" si="46"/>
        <v>28800</v>
      </c>
      <c r="U134" s="220">
        <f t="shared" si="31"/>
        <v>0.71981062436206356</v>
      </c>
    </row>
    <row r="135" spans="1:21">
      <c r="A135" s="219">
        <f t="shared" si="32"/>
        <v>29040</v>
      </c>
      <c r="B135" s="220">
        <f t="shared" si="33"/>
        <v>0.81273102900346073</v>
      </c>
      <c r="C135" s="225">
        <f t="shared" si="34"/>
        <v>29040</v>
      </c>
      <c r="D135" s="226">
        <f t="shared" si="24"/>
        <v>0.96202003704907446</v>
      </c>
      <c r="E135" s="227">
        <f t="shared" si="35"/>
        <v>29040</v>
      </c>
      <c r="F135" s="226">
        <f t="shared" si="29"/>
        <v>0.90773753548682956</v>
      </c>
      <c r="G135" s="220">
        <f t="shared" si="30"/>
        <v>0.87326169751987537</v>
      </c>
      <c r="H135" s="225">
        <f t="shared" si="36"/>
        <v>29040</v>
      </c>
      <c r="I135" s="220">
        <f t="shared" si="25"/>
        <v>0.9950961835201606</v>
      </c>
      <c r="J135" s="225">
        <f t="shared" si="37"/>
        <v>5040</v>
      </c>
      <c r="K135" s="220">
        <f t="shared" si="26"/>
        <v>0.96335496350221872</v>
      </c>
      <c r="L135" s="225">
        <f t="shared" si="38"/>
        <v>5040</v>
      </c>
      <c r="M135" s="220">
        <f t="shared" si="27"/>
        <v>0.9975841800659373</v>
      </c>
      <c r="N135" s="225">
        <f t="shared" si="39"/>
        <v>5040</v>
      </c>
      <c r="O135" s="220">
        <f t="shared" si="40"/>
        <v>0.99850927718531068</v>
      </c>
      <c r="P135" s="225">
        <f t="shared" si="41"/>
        <v>5040</v>
      </c>
      <c r="Q135" s="220">
        <f t="shared" si="42"/>
        <v>0.99850927718531068</v>
      </c>
      <c r="R135" s="225">
        <f t="shared" si="46"/>
        <v>29040</v>
      </c>
      <c r="S135" s="220">
        <f t="shared" si="28"/>
        <v>0.97610664023418214</v>
      </c>
      <c r="T135" s="225">
        <f t="shared" si="46"/>
        <v>29040</v>
      </c>
      <c r="U135" s="220">
        <f t="shared" si="31"/>
        <v>0.71784123947907885</v>
      </c>
    </row>
    <row r="136" spans="1:21">
      <c r="A136" s="219">
        <f t="shared" si="32"/>
        <v>29280</v>
      </c>
      <c r="B136" s="220">
        <f t="shared" si="33"/>
        <v>0.8097364703374178</v>
      </c>
      <c r="C136" s="225">
        <f t="shared" si="34"/>
        <v>29280</v>
      </c>
      <c r="D136" s="226">
        <f t="shared" si="24"/>
        <v>0.96171223988739118</v>
      </c>
      <c r="E136" s="227">
        <f t="shared" si="35"/>
        <v>29280</v>
      </c>
      <c r="F136" s="226">
        <f t="shared" si="29"/>
        <v>0.90701163585700673</v>
      </c>
      <c r="G136" s="220">
        <f t="shared" si="30"/>
        <v>0.87228419192396878</v>
      </c>
      <c r="H136" s="225">
        <f t="shared" si="36"/>
        <v>29280</v>
      </c>
      <c r="I136" s="220">
        <f t="shared" si="25"/>
        <v>0.99501774767436113</v>
      </c>
      <c r="J136" s="225">
        <f t="shared" si="37"/>
        <v>5280</v>
      </c>
      <c r="K136" s="220">
        <f t="shared" si="26"/>
        <v>0.96164385389297447</v>
      </c>
      <c r="L136" s="225">
        <f t="shared" si="38"/>
        <v>5280</v>
      </c>
      <c r="M136" s="220">
        <f t="shared" si="27"/>
        <v>0.99735492500859779</v>
      </c>
      <c r="N136" s="225">
        <f t="shared" si="39"/>
        <v>5280</v>
      </c>
      <c r="O136" s="220">
        <f t="shared" si="40"/>
        <v>0.99836696745814124</v>
      </c>
      <c r="P136" s="225">
        <f t="shared" si="41"/>
        <v>5280</v>
      </c>
      <c r="Q136" s="220">
        <f t="shared" si="42"/>
        <v>0.99836696745814124</v>
      </c>
      <c r="R136" s="225">
        <f t="shared" si="46"/>
        <v>29280</v>
      </c>
      <c r="S136" s="220">
        <f t="shared" si="28"/>
        <v>0.97591157202197087</v>
      </c>
      <c r="T136" s="225">
        <f t="shared" si="46"/>
        <v>29280</v>
      </c>
      <c r="U136" s="220">
        <f t="shared" si="31"/>
        <v>0.71587724278666287</v>
      </c>
    </row>
    <row r="137" spans="1:21">
      <c r="A137" s="219">
        <f t="shared" si="32"/>
        <v>29520</v>
      </c>
      <c r="B137" s="220">
        <f t="shared" si="33"/>
        <v>0.80673444272572914</v>
      </c>
      <c r="C137" s="225">
        <f t="shared" si="34"/>
        <v>29520</v>
      </c>
      <c r="D137" s="226">
        <f t="shared" si="24"/>
        <v>0.96140454120504204</v>
      </c>
      <c r="E137" s="227">
        <f t="shared" si="35"/>
        <v>29520</v>
      </c>
      <c r="F137" s="226">
        <f t="shared" si="29"/>
        <v>0.90628631671466164</v>
      </c>
      <c r="G137" s="220">
        <f t="shared" si="30"/>
        <v>0.87130778052146673</v>
      </c>
      <c r="H137" s="225">
        <f t="shared" si="36"/>
        <v>29520</v>
      </c>
      <c r="I137" s="220">
        <f t="shared" si="25"/>
        <v>0.99493873711774361</v>
      </c>
      <c r="J137" s="225">
        <f t="shared" si="37"/>
        <v>5520</v>
      </c>
      <c r="K137" s="220">
        <f t="shared" si="26"/>
        <v>0.95993578355399489</v>
      </c>
      <c r="L137" s="225">
        <f t="shared" si="38"/>
        <v>5520</v>
      </c>
      <c r="M137" s="220">
        <f t="shared" si="27"/>
        <v>0.99711586640508254</v>
      </c>
      <c r="N137" s="225">
        <f t="shared" si="39"/>
        <v>5520</v>
      </c>
      <c r="O137" s="220">
        <f t="shared" si="40"/>
        <v>0.99821845591851022</v>
      </c>
      <c r="P137" s="225">
        <f t="shared" si="41"/>
        <v>5520</v>
      </c>
      <c r="Q137" s="220">
        <f t="shared" si="42"/>
        <v>0.99821845591851022</v>
      </c>
      <c r="R137" s="225">
        <f t="shared" si="46"/>
        <v>29520</v>
      </c>
      <c r="S137" s="220">
        <f t="shared" si="28"/>
        <v>0.97571654279280284</v>
      </c>
      <c r="T137" s="225">
        <f t="shared" si="46"/>
        <v>29520</v>
      </c>
      <c r="U137" s="220">
        <f t="shared" si="31"/>
        <v>0.71391861954285318</v>
      </c>
    </row>
    <row r="138" spans="1:21">
      <c r="A138" s="219">
        <f t="shared" si="32"/>
        <v>29760</v>
      </c>
      <c r="B138" s="220">
        <f t="shared" si="33"/>
        <v>0.80372521852410306</v>
      </c>
      <c r="C138" s="225">
        <f t="shared" si="34"/>
        <v>29760</v>
      </c>
      <c r="D138" s="226">
        <f t="shared" si="24"/>
        <v>0.9610969409705189</v>
      </c>
      <c r="E138" s="227">
        <f t="shared" si="35"/>
        <v>29760</v>
      </c>
      <c r="F138" s="226">
        <f t="shared" si="29"/>
        <v>0.90556157759559031</v>
      </c>
      <c r="G138" s="220">
        <f t="shared" si="30"/>
        <v>0.87033246208755899</v>
      </c>
      <c r="H138" s="225">
        <f t="shared" si="36"/>
        <v>29760</v>
      </c>
      <c r="I138" s="220">
        <f t="shared" si="25"/>
        <v>0.99485915294069349</v>
      </c>
      <c r="J138" s="225">
        <f t="shared" si="37"/>
        <v>5760</v>
      </c>
      <c r="K138" s="220">
        <f t="shared" si="26"/>
        <v>0.95823074708693268</v>
      </c>
      <c r="L138" s="225">
        <f t="shared" si="38"/>
        <v>5760</v>
      </c>
      <c r="M138" s="220">
        <f t="shared" si="27"/>
        <v>0.99686707733148683</v>
      </c>
      <c r="N138" s="225">
        <f t="shared" si="39"/>
        <v>5760</v>
      </c>
      <c r="O138" s="220">
        <f t="shared" si="40"/>
        <v>0.99806377839497162</v>
      </c>
      <c r="P138" s="225">
        <f t="shared" si="41"/>
        <v>5760</v>
      </c>
      <c r="Q138" s="220">
        <f t="shared" si="42"/>
        <v>0.99806377839497162</v>
      </c>
      <c r="R138" s="225">
        <f t="shared" si="46"/>
        <v>29760</v>
      </c>
      <c r="S138" s="220">
        <f t="shared" si="28"/>
        <v>0.97552155253888762</v>
      </c>
      <c r="T138" s="225">
        <f t="shared" si="46"/>
        <v>29760</v>
      </c>
      <c r="U138" s="220">
        <f t="shared" si="31"/>
        <v>0.7119653550460211</v>
      </c>
    </row>
    <row r="139" spans="1:21">
      <c r="A139" s="219">
        <f t="shared" si="32"/>
        <v>30000</v>
      </c>
      <c r="B139" s="220">
        <f t="shared" si="33"/>
        <v>0.84348128102737008</v>
      </c>
      <c r="C139" s="225">
        <f t="shared" si="34"/>
        <v>30000</v>
      </c>
      <c r="D139" s="226">
        <f t="shared" si="24"/>
        <v>0.96078943915232318</v>
      </c>
      <c r="E139" s="227">
        <f t="shared" si="35"/>
        <v>30000</v>
      </c>
      <c r="F139" s="226">
        <f t="shared" si="29"/>
        <v>0.90483741803595952</v>
      </c>
      <c r="G139" s="220">
        <f t="shared" si="30"/>
        <v>0.86935823539880575</v>
      </c>
      <c r="H139" s="225">
        <f t="shared" si="36"/>
        <v>30000</v>
      </c>
      <c r="I139" s="220">
        <f t="shared" si="25"/>
        <v>0.99477899623204802</v>
      </c>
      <c r="J139" s="225">
        <v>0</v>
      </c>
      <c r="K139" s="220">
        <f t="shared" si="26"/>
        <v>1</v>
      </c>
      <c r="L139" s="225">
        <v>0</v>
      </c>
      <c r="M139" s="220">
        <f t="shared" si="27"/>
        <v>1</v>
      </c>
      <c r="N139" s="225">
        <v>0</v>
      </c>
      <c r="O139" s="220">
        <f t="shared" si="40"/>
        <v>1</v>
      </c>
      <c r="P139" s="225">
        <v>0</v>
      </c>
      <c r="Q139" s="220">
        <f t="shared" si="42"/>
        <v>1</v>
      </c>
      <c r="R139" s="225">
        <f t="shared" si="46"/>
        <v>30000</v>
      </c>
      <c r="S139" s="220">
        <f t="shared" si="28"/>
        <v>0.97532660125243631</v>
      </c>
      <c r="T139" s="225">
        <f t="shared" si="46"/>
        <v>30000</v>
      </c>
      <c r="U139" s="220">
        <f t="shared" si="31"/>
        <v>0.71001743463476141</v>
      </c>
    </row>
    <row r="140" spans="1:21">
      <c r="A140" s="219">
        <f t="shared" si="32"/>
        <v>30240</v>
      </c>
      <c r="B140" s="220">
        <f t="shared" si="33"/>
        <v>0.8407935509393476</v>
      </c>
      <c r="C140" s="225">
        <f t="shared" si="34"/>
        <v>30240</v>
      </c>
      <c r="D140" s="226">
        <f t="shared" si="24"/>
        <v>0.96048203571896695</v>
      </c>
      <c r="E140" s="227">
        <f t="shared" si="35"/>
        <v>30240</v>
      </c>
      <c r="F140" s="226">
        <f t="shared" si="29"/>
        <v>0.90411383757230723</v>
      </c>
      <c r="G140" s="220">
        <f t="shared" si="30"/>
        <v>0.86838509923313711</v>
      </c>
      <c r="H140" s="225">
        <f t="shared" si="36"/>
        <v>30240</v>
      </c>
      <c r="I140" s="220">
        <f t="shared" si="25"/>
        <v>0.99469826807909789</v>
      </c>
      <c r="J140" s="225">
        <f t="shared" si="37"/>
        <v>240</v>
      </c>
      <c r="K140" s="220">
        <f t="shared" si="26"/>
        <v>0.99822380153310919</v>
      </c>
      <c r="L140" s="225">
        <f t="shared" si="38"/>
        <v>240</v>
      </c>
      <c r="M140" s="220">
        <f t="shared" si="27"/>
        <v>0.99999425380466633</v>
      </c>
      <c r="N140" s="225">
        <f t="shared" si="39"/>
        <v>240</v>
      </c>
      <c r="O140" s="220">
        <f t="shared" si="40"/>
        <v>0.99999649095959287</v>
      </c>
      <c r="P140" s="225">
        <f t="shared" si="41"/>
        <v>240</v>
      </c>
      <c r="Q140" s="220">
        <f t="shared" si="42"/>
        <v>0.99999649095959287</v>
      </c>
      <c r="R140" s="225">
        <f t="shared" si="46"/>
        <v>30240</v>
      </c>
      <c r="S140" s="220">
        <f t="shared" si="28"/>
        <v>0.97513168892566149</v>
      </c>
      <c r="T140" s="225">
        <f t="shared" si="46"/>
        <v>30240</v>
      </c>
      <c r="U140" s="220">
        <f t="shared" si="31"/>
        <v>0.70807484368778228</v>
      </c>
    </row>
    <row r="141" spans="1:21">
      <c r="A141" s="219">
        <f t="shared" si="32"/>
        <v>30480</v>
      </c>
      <c r="B141" s="220">
        <f t="shared" si="33"/>
        <v>0.83809259339954278</v>
      </c>
      <c r="C141" s="225">
        <f t="shared" si="34"/>
        <v>30480</v>
      </c>
      <c r="D141" s="226">
        <f t="shared" si="24"/>
        <v>0.96017473063897207</v>
      </c>
      <c r="E141" s="227">
        <f t="shared" si="35"/>
        <v>30480</v>
      </c>
      <c r="F141" s="226">
        <f t="shared" si="29"/>
        <v>0.90339083574154178</v>
      </c>
      <c r="G141" s="220">
        <f t="shared" si="30"/>
        <v>0.86741305236985078</v>
      </c>
      <c r="H141" s="225">
        <f t="shared" si="36"/>
        <v>30480</v>
      </c>
      <c r="I141" s="220">
        <f t="shared" si="25"/>
        <v>0.99461696956758971</v>
      </c>
      <c r="J141" s="225">
        <f t="shared" si="37"/>
        <v>480</v>
      </c>
      <c r="K141" s="220">
        <f t="shared" si="26"/>
        <v>0.99645075794721227</v>
      </c>
      <c r="L141" s="225">
        <f t="shared" si="38"/>
        <v>480</v>
      </c>
      <c r="M141" s="220">
        <f t="shared" si="27"/>
        <v>0.99997707028297833</v>
      </c>
      <c r="N141" s="225">
        <f t="shared" si="39"/>
        <v>480</v>
      </c>
      <c r="O141" s="220">
        <f t="shared" si="40"/>
        <v>0.99998599011920375</v>
      </c>
      <c r="P141" s="225">
        <f t="shared" si="41"/>
        <v>480</v>
      </c>
      <c r="Q141" s="220">
        <f t="shared" si="42"/>
        <v>0.99998599011920375</v>
      </c>
      <c r="R141" s="225">
        <f t="shared" si="46"/>
        <v>30480</v>
      </c>
      <c r="S141" s="220">
        <f t="shared" si="28"/>
        <v>0.97493681555077727</v>
      </c>
      <c r="T141" s="225">
        <f t="shared" si="46"/>
        <v>30480</v>
      </c>
      <c r="U141" s="220">
        <f t="shared" si="31"/>
        <v>0.70613756762379498</v>
      </c>
    </row>
    <row r="142" spans="1:21">
      <c r="A142" s="219">
        <f t="shared" si="32"/>
        <v>30720</v>
      </c>
      <c r="B142" s="220">
        <f t="shared" si="33"/>
        <v>0.83537872542442437</v>
      </c>
      <c r="C142" s="225">
        <f t="shared" si="34"/>
        <v>30720</v>
      </c>
      <c r="D142" s="226">
        <f t="shared" ref="D142:D205" si="47">IF($F$3="Series",EXP(-$D$3*$E$3*C142),1-(1-EXP(-$D$3*C142))^$E$3)</f>
        <v>0.95986752388087038</v>
      </c>
      <c r="E142" s="227">
        <f t="shared" si="35"/>
        <v>30720</v>
      </c>
      <c r="F142" s="226">
        <f t="shared" si="29"/>
        <v>0.90266841208094206</v>
      </c>
      <c r="G142" s="220">
        <f t="shared" si="30"/>
        <v>0.866442093589611</v>
      </c>
      <c r="H142" s="225">
        <f t="shared" si="36"/>
        <v>30720</v>
      </c>
      <c r="I142" s="220">
        <f t="shared" ref="I142:I205" si="48">IF($F$5="Series",EXP(-$D$5*$E$5*H142),1-(1-EXP(-$D$5*H142))^$E$5)</f>
        <v>0.99453510178172777</v>
      </c>
      <c r="J142" s="225">
        <f t="shared" si="37"/>
        <v>720</v>
      </c>
      <c r="K142" s="220">
        <f t="shared" ref="K142:K205" si="49">IF($F$6="Series",EXP(-$D$6*$E$6*J142),1-(1-EXP(-$D$6*J142))^$E$6)</f>
        <v>0.9946808636386143</v>
      </c>
      <c r="L142" s="225">
        <f t="shared" si="38"/>
        <v>720</v>
      </c>
      <c r="M142" s="220">
        <f t="shared" ref="M142:M205" si="50">IF($F$7="Series",EXP(-$D$7*$E$7*L142),1-(1-EXP(-$D$7*L142))^$E$7)</f>
        <v>0.99994853168518372</v>
      </c>
      <c r="N142" s="225">
        <f t="shared" si="39"/>
        <v>720</v>
      </c>
      <c r="O142" s="220">
        <f t="shared" si="40"/>
        <v>0.99996853677092878</v>
      </c>
      <c r="P142" s="225">
        <f t="shared" si="41"/>
        <v>720</v>
      </c>
      <c r="Q142" s="220">
        <f t="shared" si="42"/>
        <v>0.99996853677092878</v>
      </c>
      <c r="R142" s="225">
        <f t="shared" si="46"/>
        <v>30720</v>
      </c>
      <c r="S142" s="220">
        <f t="shared" ref="S142:S205" si="51">IF($F$10="Series",EXP(-$D$10*$E$10*R142),1-(1-EXP(-$D$10*R142))^$E$10)</f>
        <v>0.97474198111999943</v>
      </c>
      <c r="T142" s="225">
        <f t="shared" si="46"/>
        <v>30720</v>
      </c>
      <c r="U142" s="220">
        <f t="shared" si="31"/>
        <v>0.70420559190140508</v>
      </c>
    </row>
    <row r="143" spans="1:21">
      <c r="A143" s="219">
        <f t="shared" si="32"/>
        <v>30960</v>
      </c>
      <c r="B143" s="220">
        <f t="shared" si="33"/>
        <v>0.83265226147933979</v>
      </c>
      <c r="C143" s="225">
        <f t="shared" si="34"/>
        <v>30960</v>
      </c>
      <c r="D143" s="226">
        <f t="shared" si="47"/>
        <v>0.95956041541320403</v>
      </c>
      <c r="E143" s="227">
        <f t="shared" si="35"/>
        <v>30960</v>
      </c>
      <c r="F143" s="226">
        <f t="shared" ref="F143:F206" si="52">IF($F$4="Series",EXP(-$D$4*$E$4*E143),1-(1-EXP(-$D$4*E143))^$E$4)</f>
        <v>0.90194656612815682</v>
      </c>
      <c r="G143" s="220">
        <f t="shared" ref="G143:G206" si="53">D143*F143</f>
        <v>0.86547222167444704</v>
      </c>
      <c r="H143" s="225">
        <f t="shared" si="36"/>
        <v>30960</v>
      </c>
      <c r="I143" s="220">
        <f t="shared" si="48"/>
        <v>0.99445266580417602</v>
      </c>
      <c r="J143" s="225">
        <f t="shared" si="37"/>
        <v>960</v>
      </c>
      <c r="K143" s="220">
        <f t="shared" si="49"/>
        <v>0.9929141130135738</v>
      </c>
      <c r="L143" s="225">
        <f t="shared" si="38"/>
        <v>960</v>
      </c>
      <c r="M143" s="220">
        <f t="shared" si="50"/>
        <v>0.99990871980179552</v>
      </c>
      <c r="N143" s="225">
        <f t="shared" si="39"/>
        <v>960</v>
      </c>
      <c r="O143" s="220">
        <f t="shared" si="40"/>
        <v>0.99994417003521419</v>
      </c>
      <c r="P143" s="225">
        <f t="shared" si="41"/>
        <v>960</v>
      </c>
      <c r="Q143" s="220">
        <f t="shared" si="42"/>
        <v>0.99994417003521419</v>
      </c>
      <c r="R143" s="225">
        <f t="shared" si="46"/>
        <v>30960</v>
      </c>
      <c r="S143" s="220">
        <f t="shared" si="51"/>
        <v>0.97454718562554532</v>
      </c>
      <c r="T143" s="225">
        <f t="shared" si="46"/>
        <v>30960</v>
      </c>
      <c r="U143" s="220">
        <f t="shared" ref="U143:U206" si="54">EXP(-1/87600*T143)</f>
        <v>0.70227890201900312</v>
      </c>
    </row>
    <row r="144" spans="1:21">
      <c r="A144" s="219">
        <f t="shared" ref="A144:A207" si="55">A143+240</f>
        <v>31200</v>
      </c>
      <c r="B144" s="220">
        <f t="shared" ref="B144:B207" si="56">D144*F144*I144*K144*M144*O144*Q144*S144</f>
        <v>0.82991351347327036</v>
      </c>
      <c r="C144" s="225">
        <f t="shared" ref="C144:C207" si="57">C143+240</f>
        <v>31200</v>
      </c>
      <c r="D144" s="226">
        <f t="shared" si="47"/>
        <v>0.95925340520452496</v>
      </c>
      <c r="E144" s="227">
        <f t="shared" ref="E144:E207" si="58">E143+240</f>
        <v>31200</v>
      </c>
      <c r="F144" s="226">
        <f t="shared" si="52"/>
        <v>0.90122529742120483</v>
      </c>
      <c r="G144" s="220">
        <f t="shared" si="53"/>
        <v>0.86450343540775154</v>
      </c>
      <c r="H144" s="225">
        <f t="shared" ref="H144:H207" si="59">H143+240</f>
        <v>31200</v>
      </c>
      <c r="I144" s="220">
        <f t="shared" si="48"/>
        <v>0.99436966271606009</v>
      </c>
      <c r="J144" s="225">
        <f t="shared" ref="J144:J207" si="60">J143+240</f>
        <v>1200</v>
      </c>
      <c r="K144" s="220">
        <f t="shared" si="49"/>
        <v>0.9911505004882849</v>
      </c>
      <c r="L144" s="225">
        <f t="shared" ref="L144:L207" si="61">L143+240</f>
        <v>1200</v>
      </c>
      <c r="M144" s="220">
        <f t="shared" si="50"/>
        <v>0.99985771596595174</v>
      </c>
      <c r="N144" s="225">
        <f t="shared" ref="N144:N207" si="62">N143+240</f>
        <v>1200</v>
      </c>
      <c r="O144" s="220">
        <f t="shared" ref="O144:O207" si="63">IF($F$8="Series",EXP(-$D$8*$E$8*N144),1-(1-EXP(-$D$8*N144))^$E$8)</f>
        <v>0.99991292886154481</v>
      </c>
      <c r="P144" s="225">
        <f t="shared" ref="P144:P207" si="64">P143+240</f>
        <v>1200</v>
      </c>
      <c r="Q144" s="220">
        <f t="shared" ref="Q144:Q207" si="65">IF($F$9="Series",EXP(-$D$9*$E$9*P144),1-(1-EXP(-$D$9*P144))^$E$9)</f>
        <v>0.99991292886154481</v>
      </c>
      <c r="R144" s="225">
        <f t="shared" ref="R144" si="66">R143+240</f>
        <v>31200</v>
      </c>
      <c r="S144" s="220">
        <f t="shared" si="51"/>
        <v>0.97435242905963371</v>
      </c>
      <c r="T144" s="225">
        <f t="shared" ref="R144:T159" si="67">T143+240</f>
        <v>31200</v>
      </c>
      <c r="U144" s="220">
        <f t="shared" si="54"/>
        <v>0.70035748351465543</v>
      </c>
    </row>
    <row r="145" spans="1:21">
      <c r="A145" s="219">
        <f t="shared" si="55"/>
        <v>31440</v>
      </c>
      <c r="B145" s="220">
        <f t="shared" si="56"/>
        <v>0.82716279075412635</v>
      </c>
      <c r="C145" s="225">
        <f t="shared" si="57"/>
        <v>31440</v>
      </c>
      <c r="D145" s="226">
        <f t="shared" si="47"/>
        <v>0.95894649322339542</v>
      </c>
      <c r="E145" s="227">
        <f t="shared" si="58"/>
        <v>31440</v>
      </c>
      <c r="F145" s="226">
        <f t="shared" si="52"/>
        <v>0.90050460549847378</v>
      </c>
      <c r="G145" s="220">
        <f t="shared" si="53"/>
        <v>0.8635357335742786</v>
      </c>
      <c r="H145" s="225">
        <f t="shared" si="59"/>
        <v>31440</v>
      </c>
      <c r="I145" s="220">
        <f t="shared" si="48"/>
        <v>0.99428609359696929</v>
      </c>
      <c r="J145" s="225">
        <f t="shared" si="60"/>
        <v>1440</v>
      </c>
      <c r="K145" s="220">
        <f t="shared" si="49"/>
        <v>0.9893900204888596</v>
      </c>
      <c r="L145" s="225">
        <f t="shared" si="61"/>
        <v>1440</v>
      </c>
      <c r="M145" s="220">
        <f t="shared" si="50"/>
        <v>0.99979560105576326</v>
      </c>
      <c r="N145" s="225">
        <f t="shared" si="62"/>
        <v>1440</v>
      </c>
      <c r="O145" s="220">
        <f t="shared" si="63"/>
        <v>0.99987485202912973</v>
      </c>
      <c r="P145" s="225">
        <f t="shared" si="64"/>
        <v>1440</v>
      </c>
      <c r="Q145" s="220">
        <f t="shared" si="65"/>
        <v>0.99987485202912973</v>
      </c>
      <c r="R145" s="225">
        <f t="shared" si="67"/>
        <v>31440</v>
      </c>
      <c r="S145" s="220">
        <f t="shared" si="51"/>
        <v>0.97415771141448493</v>
      </c>
      <c r="T145" s="225">
        <f t="shared" si="67"/>
        <v>31440</v>
      </c>
      <c r="U145" s="220">
        <f t="shared" si="54"/>
        <v>0.6984413219659964</v>
      </c>
    </row>
    <row r="146" spans="1:21">
      <c r="A146" s="219">
        <f t="shared" si="55"/>
        <v>31680</v>
      </c>
      <c r="B146" s="220">
        <f t="shared" si="56"/>
        <v>0.82440040010457616</v>
      </c>
      <c r="C146" s="225">
        <f t="shared" si="57"/>
        <v>31680</v>
      </c>
      <c r="D146" s="226">
        <f t="shared" si="47"/>
        <v>0.95863967943838768</v>
      </c>
      <c r="E146" s="227">
        <f t="shared" si="58"/>
        <v>31680</v>
      </c>
      <c r="F146" s="226">
        <f t="shared" si="52"/>
        <v>0.89978448989872106</v>
      </c>
      <c r="G146" s="220">
        <f t="shared" si="53"/>
        <v>0.8625691149601431</v>
      </c>
      <c r="H146" s="225">
        <f t="shared" si="59"/>
        <v>31680</v>
      </c>
      <c r="I146" s="220">
        <f t="shared" si="48"/>
        <v>0.99420195952495849</v>
      </c>
      <c r="J146" s="225">
        <f t="shared" si="60"/>
        <v>1680</v>
      </c>
      <c r="K146" s="220">
        <f t="shared" si="49"/>
        <v>0.98763266745131029</v>
      </c>
      <c r="L146" s="225">
        <f t="shared" si="61"/>
        <v>1680</v>
      </c>
      <c r="M146" s="220">
        <f t="shared" si="50"/>
        <v>0.99972245549664929</v>
      </c>
      <c r="N146" s="225">
        <f t="shared" si="62"/>
        <v>1680</v>
      </c>
      <c r="O146" s="220">
        <f t="shared" si="63"/>
        <v>0.99982997814758556</v>
      </c>
      <c r="P146" s="225">
        <f t="shared" si="64"/>
        <v>1680</v>
      </c>
      <c r="Q146" s="220">
        <f t="shared" si="65"/>
        <v>0.99982997814758556</v>
      </c>
      <c r="R146" s="225">
        <f t="shared" si="67"/>
        <v>31680</v>
      </c>
      <c r="S146" s="220">
        <f t="shared" si="51"/>
        <v>0.97396303268232109</v>
      </c>
      <c r="T146" s="225">
        <f t="shared" si="67"/>
        <v>31680</v>
      </c>
      <c r="U146" s="220">
        <f t="shared" si="54"/>
        <v>0.69653040299011904</v>
      </c>
    </row>
    <row r="147" spans="1:21">
      <c r="A147" s="219">
        <f t="shared" si="55"/>
        <v>31920</v>
      </c>
      <c r="B147" s="220">
        <f t="shared" si="56"/>
        <v>0.82162664573839439</v>
      </c>
      <c r="C147" s="225">
        <f t="shared" si="57"/>
        <v>31920</v>
      </c>
      <c r="D147" s="226">
        <f t="shared" si="47"/>
        <v>0.95833296381808397</v>
      </c>
      <c r="E147" s="227">
        <f t="shared" si="58"/>
        <v>31920</v>
      </c>
      <c r="F147" s="226">
        <f t="shared" si="52"/>
        <v>0.89906495016107268</v>
      </c>
      <c r="G147" s="220">
        <f t="shared" si="53"/>
        <v>0.86160357835281876</v>
      </c>
      <c r="H147" s="225">
        <f t="shared" si="59"/>
        <v>31920</v>
      </c>
      <c r="I147" s="220">
        <f t="shared" si="48"/>
        <v>0.99411726157655045</v>
      </c>
      <c r="J147" s="225">
        <f t="shared" si="60"/>
        <v>1920</v>
      </c>
      <c r="K147" s="220">
        <f t="shared" si="49"/>
        <v>0.98587843582153201</v>
      </c>
      <c r="L147" s="225">
        <f t="shared" si="61"/>
        <v>1920</v>
      </c>
      <c r="M147" s="220">
        <f t="shared" si="50"/>
        <v>0.99963835926366262</v>
      </c>
      <c r="N147" s="225">
        <f t="shared" si="62"/>
        <v>1920</v>
      </c>
      <c r="O147" s="220">
        <f t="shared" si="63"/>
        <v>0.99977834565761714</v>
      </c>
      <c r="P147" s="225">
        <f t="shared" si="64"/>
        <v>1920</v>
      </c>
      <c r="Q147" s="220">
        <f t="shared" si="65"/>
        <v>0.99977834565761714</v>
      </c>
      <c r="R147" s="225">
        <f t="shared" si="67"/>
        <v>31920</v>
      </c>
      <c r="S147" s="220">
        <f t="shared" si="51"/>
        <v>0.97376839285536565</v>
      </c>
      <c r="T147" s="225">
        <f t="shared" si="67"/>
        <v>31920</v>
      </c>
      <c r="U147" s="220">
        <f t="shared" si="54"/>
        <v>0.694624712243468</v>
      </c>
    </row>
    <row r="148" spans="1:21">
      <c r="A148" s="219">
        <f t="shared" si="55"/>
        <v>32160</v>
      </c>
      <c r="B148" s="220">
        <f t="shared" si="56"/>
        <v>0.8188418292973203</v>
      </c>
      <c r="C148" s="225">
        <f t="shared" si="57"/>
        <v>32160</v>
      </c>
      <c r="D148" s="226">
        <f t="shared" si="47"/>
        <v>0.95802634633107664</v>
      </c>
      <c r="E148" s="227">
        <f t="shared" si="58"/>
        <v>32160</v>
      </c>
      <c r="F148" s="226">
        <f t="shared" si="52"/>
        <v>0.89834598582502301</v>
      </c>
      <c r="G148" s="220">
        <f t="shared" si="53"/>
        <v>0.86063912254113595</v>
      </c>
      <c r="H148" s="225">
        <f t="shared" si="59"/>
        <v>32160</v>
      </c>
      <c r="I148" s="220">
        <f t="shared" si="48"/>
        <v>0.99403200082673737</v>
      </c>
      <c r="J148" s="225">
        <f t="shared" si="60"/>
        <v>2160</v>
      </c>
      <c r="K148" s="220">
        <f t="shared" si="49"/>
        <v>0.98412732005528514</v>
      </c>
      <c r="L148" s="225">
        <f t="shared" si="61"/>
        <v>2160</v>
      </c>
      <c r="M148" s="220">
        <f t="shared" si="50"/>
        <v>0.99954339188380192</v>
      </c>
      <c r="N148" s="225">
        <f t="shared" si="62"/>
        <v>2160</v>
      </c>
      <c r="O148" s="220">
        <f t="shared" si="63"/>
        <v>0.99971999283169533</v>
      </c>
      <c r="P148" s="225">
        <f t="shared" si="64"/>
        <v>2160</v>
      </c>
      <c r="Q148" s="220">
        <f t="shared" si="65"/>
        <v>0.99971999283169533</v>
      </c>
      <c r="R148" s="225">
        <f t="shared" si="67"/>
        <v>32160</v>
      </c>
      <c r="S148" s="220">
        <f t="shared" si="51"/>
        <v>0.9735737919258437</v>
      </c>
      <c r="T148" s="225">
        <f t="shared" si="67"/>
        <v>32160</v>
      </c>
      <c r="U148" s="220">
        <f t="shared" si="54"/>
        <v>0.69272423542173145</v>
      </c>
    </row>
    <row r="149" spans="1:21">
      <c r="A149" s="219">
        <f t="shared" si="55"/>
        <v>32400</v>
      </c>
      <c r="B149" s="220">
        <f t="shared" si="56"/>
        <v>0.81604624984842022</v>
      </c>
      <c r="C149" s="225">
        <f t="shared" si="57"/>
        <v>32400</v>
      </c>
      <c r="D149" s="226">
        <f t="shared" si="47"/>
        <v>0.95771982694596791</v>
      </c>
      <c r="E149" s="227">
        <f t="shared" si="58"/>
        <v>32400</v>
      </c>
      <c r="F149" s="226">
        <f t="shared" si="52"/>
        <v>0.89762759643043488</v>
      </c>
      <c r="G149" s="220">
        <f t="shared" si="53"/>
        <v>0.85967574631528121</v>
      </c>
      <c r="H149" s="225">
        <f t="shared" si="59"/>
        <v>32400</v>
      </c>
      <c r="I149" s="220">
        <f t="shared" si="48"/>
        <v>0.99394617834898313</v>
      </c>
      <c r="J149" s="225">
        <f t="shared" si="60"/>
        <v>2400</v>
      </c>
      <c r="K149" s="220">
        <f t="shared" si="49"/>
        <v>0.98237931461817762</v>
      </c>
      <c r="L149" s="225">
        <f t="shared" si="61"/>
        <v>2400</v>
      </c>
      <c r="M149" s="220">
        <f t="shared" si="50"/>
        <v>0.99943763243831385</v>
      </c>
      <c r="N149" s="225">
        <f t="shared" si="62"/>
        <v>2400</v>
      </c>
      <c r="O149" s="220">
        <f t="shared" si="63"/>
        <v>0.99965495777473246</v>
      </c>
      <c r="P149" s="225">
        <f t="shared" si="64"/>
        <v>2400</v>
      </c>
      <c r="Q149" s="220">
        <f t="shared" si="65"/>
        <v>0.99965495777473246</v>
      </c>
      <c r="R149" s="225">
        <f t="shared" si="67"/>
        <v>32400</v>
      </c>
      <c r="S149" s="220">
        <f t="shared" si="51"/>
        <v>0.9733792298859818</v>
      </c>
      <c r="T149" s="225">
        <f t="shared" si="67"/>
        <v>32400</v>
      </c>
      <c r="U149" s="220">
        <f t="shared" si="54"/>
        <v>0.69082895825973389</v>
      </c>
    </row>
    <row r="150" spans="1:21">
      <c r="A150" s="219">
        <f t="shared" si="55"/>
        <v>32640</v>
      </c>
      <c r="B150" s="220">
        <f t="shared" si="56"/>
        <v>0.81324020388193707</v>
      </c>
      <c r="C150" s="225">
        <f t="shared" si="57"/>
        <v>32640</v>
      </c>
      <c r="D150" s="226">
        <f t="shared" si="47"/>
        <v>0.95741340563137034</v>
      </c>
      <c r="E150" s="227">
        <f t="shared" si="58"/>
        <v>32640</v>
      </c>
      <c r="F150" s="226">
        <f t="shared" si="52"/>
        <v>0.8969097815175392</v>
      </c>
      <c r="G150" s="220">
        <f t="shared" si="53"/>
        <v>0.85871344846679554</v>
      </c>
      <c r="H150" s="225">
        <f t="shared" si="59"/>
        <v>32640</v>
      </c>
      <c r="I150" s="220">
        <f t="shared" si="48"/>
        <v>0.99385979521522516</v>
      </c>
      <c r="J150" s="225">
        <f t="shared" si="60"/>
        <v>2640</v>
      </c>
      <c r="K150" s="220">
        <f t="shared" si="49"/>
        <v>0.98063441398564755</v>
      </c>
      <c r="L150" s="225">
        <f t="shared" si="61"/>
        <v>2640</v>
      </c>
      <c r="M150" s="220">
        <f t="shared" si="50"/>
        <v>0.9993211595649828</v>
      </c>
      <c r="N150" s="225">
        <f t="shared" si="62"/>
        <v>2640</v>
      </c>
      <c r="O150" s="220">
        <f t="shared" si="63"/>
        <v>0.9995832784247547</v>
      </c>
      <c r="P150" s="225">
        <f t="shared" si="64"/>
        <v>2640</v>
      </c>
      <c r="Q150" s="220">
        <f t="shared" si="65"/>
        <v>0.9995832784247547</v>
      </c>
      <c r="R150" s="225">
        <f t="shared" si="67"/>
        <v>32640</v>
      </c>
      <c r="S150" s="220">
        <f t="shared" si="51"/>
        <v>0.97318470672800805</v>
      </c>
      <c r="T150" s="225">
        <f t="shared" si="67"/>
        <v>32640</v>
      </c>
      <c r="U150" s="220">
        <f t="shared" si="54"/>
        <v>0.68893886653132896</v>
      </c>
    </row>
    <row r="151" spans="1:21">
      <c r="A151" s="219">
        <f t="shared" si="55"/>
        <v>32880</v>
      </c>
      <c r="B151" s="220">
        <f t="shared" si="56"/>
        <v>0.81042398530962467</v>
      </c>
      <c r="C151" s="225">
        <f t="shared" si="57"/>
        <v>32880</v>
      </c>
      <c r="D151" s="226">
        <f t="shared" si="47"/>
        <v>0.95710708235590636</v>
      </c>
      <c r="E151" s="227">
        <f t="shared" si="58"/>
        <v>32880</v>
      </c>
      <c r="F151" s="226">
        <f t="shared" si="52"/>
        <v>0.89619254062693421</v>
      </c>
      <c r="G151" s="220">
        <f t="shared" si="53"/>
        <v>0.85775222778857207</v>
      </c>
      <c r="H151" s="225">
        <f t="shared" si="59"/>
        <v>32880</v>
      </c>
      <c r="I151" s="220">
        <f t="shared" si="48"/>
        <v>0.99377285249587644</v>
      </c>
      <c r="J151" s="225">
        <f t="shared" si="60"/>
        <v>2880</v>
      </c>
      <c r="K151" s="220">
        <f t="shared" si="49"/>
        <v>0.97889261264294591</v>
      </c>
      <c r="L151" s="225">
        <f t="shared" si="61"/>
        <v>2880</v>
      </c>
      <c r="M151" s="220">
        <f t="shared" si="50"/>
        <v>0.99919405146040985</v>
      </c>
      <c r="N151" s="225">
        <f t="shared" si="62"/>
        <v>2880</v>
      </c>
      <c r="O151" s="220">
        <f t="shared" si="63"/>
        <v>0.99950499255357284</v>
      </c>
      <c r="P151" s="225">
        <f t="shared" si="64"/>
        <v>2880</v>
      </c>
      <c r="Q151" s="220">
        <f t="shared" si="65"/>
        <v>0.99950499255357284</v>
      </c>
      <c r="R151" s="225">
        <f t="shared" si="67"/>
        <v>32880</v>
      </c>
      <c r="S151" s="220">
        <f t="shared" si="51"/>
        <v>0.97299022244415223</v>
      </c>
      <c r="T151" s="225">
        <f t="shared" si="67"/>
        <v>32880</v>
      </c>
      <c r="U151" s="220">
        <f t="shared" si="54"/>
        <v>0.68705394604929271</v>
      </c>
    </row>
    <row r="152" spans="1:21">
      <c r="A152" s="219">
        <f t="shared" si="55"/>
        <v>33120</v>
      </c>
      <c r="B152" s="220">
        <f t="shared" si="56"/>
        <v>0.80759788546355116</v>
      </c>
      <c r="C152" s="225">
        <f t="shared" si="57"/>
        <v>33120</v>
      </c>
      <c r="D152" s="226">
        <f t="shared" si="47"/>
        <v>0.95680085708820839</v>
      </c>
      <c r="E152" s="227">
        <f t="shared" si="58"/>
        <v>33120</v>
      </c>
      <c r="F152" s="226">
        <f t="shared" si="52"/>
        <v>0.89547587329958589</v>
      </c>
      <c r="G152" s="220">
        <f t="shared" si="53"/>
        <v>0.85679208307485566</v>
      </c>
      <c r="H152" s="225">
        <f t="shared" si="59"/>
        <v>33120</v>
      </c>
      <c r="I152" s="220">
        <f t="shared" si="48"/>
        <v>0.99368535125982749</v>
      </c>
      <c r="J152" s="225">
        <f t="shared" si="60"/>
        <v>3120</v>
      </c>
      <c r="K152" s="220">
        <f t="shared" si="49"/>
        <v>0.9771539050851189</v>
      </c>
      <c r="L152" s="225">
        <f t="shared" si="61"/>
        <v>3120</v>
      </c>
      <c r="M152" s="220">
        <f t="shared" si="50"/>
        <v>0.9990563858822803</v>
      </c>
      <c r="N152" s="225">
        <f t="shared" si="62"/>
        <v>3120</v>
      </c>
      <c r="O152" s="220">
        <f t="shared" si="63"/>
        <v>0.99942013776744887</v>
      </c>
      <c r="P152" s="225">
        <f t="shared" si="64"/>
        <v>3120</v>
      </c>
      <c r="Q152" s="220">
        <f t="shared" si="65"/>
        <v>0.99942013776744887</v>
      </c>
      <c r="R152" s="225">
        <f t="shared" si="67"/>
        <v>33120</v>
      </c>
      <c r="S152" s="220">
        <f t="shared" si="51"/>
        <v>0.97279577702664566</v>
      </c>
      <c r="T152" s="225">
        <f t="shared" si="67"/>
        <v>33120</v>
      </c>
      <c r="U152" s="220">
        <f t="shared" si="54"/>
        <v>0.68517418266521712</v>
      </c>
    </row>
    <row r="153" spans="1:21">
      <c r="A153" s="219">
        <f t="shared" si="55"/>
        <v>33360</v>
      </c>
      <c r="B153" s="220">
        <f t="shared" si="56"/>
        <v>0.80476219309536634</v>
      </c>
      <c r="C153" s="225">
        <f t="shared" si="57"/>
        <v>33360</v>
      </c>
      <c r="D153" s="226">
        <f t="shared" si="47"/>
        <v>0.95649472979691907</v>
      </c>
      <c r="E153" s="227">
        <f t="shared" si="58"/>
        <v>33360</v>
      </c>
      <c r="F153" s="226">
        <f t="shared" si="52"/>
        <v>0.89475977907682702</v>
      </c>
      <c r="G153" s="220">
        <f t="shared" si="53"/>
        <v>0.85583301312124072</v>
      </c>
      <c r="H153" s="225">
        <f t="shared" si="59"/>
        <v>33360</v>
      </c>
      <c r="I153" s="220">
        <f t="shared" si="48"/>
        <v>0.9935972925744484</v>
      </c>
      <c r="J153" s="225">
        <f t="shared" si="60"/>
        <v>3360</v>
      </c>
      <c r="K153" s="220">
        <f t="shared" si="49"/>
        <v>0.9754182858169903</v>
      </c>
      <c r="L153" s="225">
        <f t="shared" si="61"/>
        <v>3360</v>
      </c>
      <c r="M153" s="220">
        <f t="shared" si="50"/>
        <v>0.99890824015161994</v>
      </c>
      <c r="N153" s="225">
        <f t="shared" si="62"/>
        <v>3360</v>
      </c>
      <c r="O153" s="220">
        <f t="shared" si="63"/>
        <v>0.99932875150776179</v>
      </c>
      <c r="P153" s="225">
        <f t="shared" si="64"/>
        <v>3360</v>
      </c>
      <c r="Q153" s="220">
        <f t="shared" si="65"/>
        <v>0.99932875150776179</v>
      </c>
      <c r="R153" s="225">
        <f t="shared" si="67"/>
        <v>33360</v>
      </c>
      <c r="S153" s="220">
        <f t="shared" si="51"/>
        <v>0.97260137046772122</v>
      </c>
      <c r="T153" s="225">
        <f t="shared" si="67"/>
        <v>33360</v>
      </c>
      <c r="U153" s="220">
        <f t="shared" si="54"/>
        <v>0.68329956226940392</v>
      </c>
    </row>
    <row r="154" spans="1:21">
      <c r="A154" s="219">
        <f t="shared" si="55"/>
        <v>33600</v>
      </c>
      <c r="B154" s="220">
        <f t="shared" si="56"/>
        <v>0.80191719437601927</v>
      </c>
      <c r="C154" s="225">
        <f t="shared" si="57"/>
        <v>33600</v>
      </c>
      <c r="D154" s="226">
        <f t="shared" si="47"/>
        <v>0.95618870045069093</v>
      </c>
      <c r="E154" s="227">
        <f t="shared" si="58"/>
        <v>33600</v>
      </c>
      <c r="F154" s="226">
        <f t="shared" si="52"/>
        <v>0.89404425750035721</v>
      </c>
      <c r="G154" s="220">
        <f t="shared" si="53"/>
        <v>0.85487501672466948</v>
      </c>
      <c r="H154" s="225">
        <f t="shared" si="59"/>
        <v>33600</v>
      </c>
      <c r="I154" s="220">
        <f t="shared" si="48"/>
        <v>0.99350867750559058</v>
      </c>
      <c r="J154" s="225">
        <f t="shared" si="60"/>
        <v>3600</v>
      </c>
      <c r="K154" s="220">
        <f t="shared" si="49"/>
        <v>0.973685749353145</v>
      </c>
      <c r="L154" s="225">
        <f t="shared" si="61"/>
        <v>3600</v>
      </c>
      <c r="M154" s="220">
        <f t="shared" si="50"/>
        <v>0.99874969115504031</v>
      </c>
      <c r="N154" s="225">
        <f t="shared" si="62"/>
        <v>3600</v>
      </c>
      <c r="O154" s="220">
        <f t="shared" si="63"/>
        <v>0.99923087105166919</v>
      </c>
      <c r="P154" s="225">
        <f t="shared" si="64"/>
        <v>3600</v>
      </c>
      <c r="Q154" s="220">
        <f t="shared" si="65"/>
        <v>0.99923087105166919</v>
      </c>
      <c r="R154" s="225">
        <f t="shared" si="67"/>
        <v>33600</v>
      </c>
      <c r="S154" s="220">
        <f t="shared" si="51"/>
        <v>0.97240700275961311</v>
      </c>
      <c r="T154" s="225">
        <f t="shared" si="67"/>
        <v>33600</v>
      </c>
      <c r="U154" s="220">
        <f t="shared" si="54"/>
        <v>0.68143007079075846</v>
      </c>
    </row>
    <row r="155" spans="1:21">
      <c r="A155" s="219">
        <f t="shared" si="55"/>
        <v>33840</v>
      </c>
      <c r="B155" s="220">
        <f t="shared" si="56"/>
        <v>0.79906317289592255</v>
      </c>
      <c r="C155" s="225">
        <f t="shared" si="57"/>
        <v>33840</v>
      </c>
      <c r="D155" s="226">
        <f t="shared" si="47"/>
        <v>0.95588276901818647</v>
      </c>
      <c r="E155" s="227">
        <f t="shared" si="58"/>
        <v>33840</v>
      </c>
      <c r="F155" s="226">
        <f t="shared" si="52"/>
        <v>0.89332930811224287</v>
      </c>
      <c r="G155" s="220">
        <f t="shared" si="53"/>
        <v>0.85391809268343144</v>
      </c>
      <c r="H155" s="225">
        <f t="shared" si="59"/>
        <v>33840</v>
      </c>
      <c r="I155" s="220">
        <f t="shared" si="48"/>
        <v>0.99341950711758908</v>
      </c>
      <c r="J155" s="225">
        <f t="shared" si="60"/>
        <v>3840</v>
      </c>
      <c r="K155" s="220">
        <f t="shared" si="49"/>
        <v>0.97195629021791052</v>
      </c>
      <c r="L155" s="225">
        <f t="shared" si="61"/>
        <v>3840</v>
      </c>
      <c r="M155" s="220">
        <f t="shared" si="50"/>
        <v>0.99858081534697252</v>
      </c>
      <c r="N155" s="225">
        <f t="shared" si="62"/>
        <v>3840</v>
      </c>
      <c r="O155" s="220">
        <f t="shared" si="63"/>
        <v>0.99912653351276759</v>
      </c>
      <c r="P155" s="225">
        <f t="shared" si="64"/>
        <v>3840</v>
      </c>
      <c r="Q155" s="220">
        <f t="shared" si="65"/>
        <v>0.99912653351276759</v>
      </c>
      <c r="R155" s="225">
        <f t="shared" si="67"/>
        <v>33840</v>
      </c>
      <c r="S155" s="220">
        <f t="shared" si="51"/>
        <v>0.97221267389455734</v>
      </c>
      <c r="T155" s="225">
        <f t="shared" si="67"/>
        <v>33840</v>
      </c>
      <c r="U155" s="220">
        <f t="shared" si="54"/>
        <v>0.67956569419668444</v>
      </c>
    </row>
    <row r="156" spans="1:21">
      <c r="A156" s="219">
        <f t="shared" si="55"/>
        <v>34080</v>
      </c>
      <c r="B156" s="220">
        <f t="shared" si="56"/>
        <v>0.79620040966554773</v>
      </c>
      <c r="C156" s="225">
        <f t="shared" si="57"/>
        <v>34080</v>
      </c>
      <c r="D156" s="226">
        <f t="shared" si="47"/>
        <v>0.95557693546807843</v>
      </c>
      <c r="E156" s="227">
        <f t="shared" si="58"/>
        <v>34080</v>
      </c>
      <c r="F156" s="226">
        <f t="shared" si="52"/>
        <v>0.89261493045491613</v>
      </c>
      <c r="G156" s="220">
        <f t="shared" si="53"/>
        <v>0.85296223979716068</v>
      </c>
      <c r="H156" s="225">
        <f t="shared" si="59"/>
        <v>34080</v>
      </c>
      <c r="I156" s="220">
        <f t="shared" si="48"/>
        <v>0.99332978247326398</v>
      </c>
      <c r="J156" s="225">
        <f t="shared" si="60"/>
        <v>4080</v>
      </c>
      <c r="K156" s="220">
        <f t="shared" si="49"/>
        <v>0.97022990294534073</v>
      </c>
      <c r="L156" s="225">
        <f t="shared" si="61"/>
        <v>4080</v>
      </c>
      <c r="M156" s="220">
        <f t="shared" si="50"/>
        <v>0.99840168875189006</v>
      </c>
      <c r="N156" s="225">
        <f t="shared" si="62"/>
        <v>4080</v>
      </c>
      <c r="O156" s="220">
        <f t="shared" si="63"/>
        <v>0.99901577584174961</v>
      </c>
      <c r="P156" s="225">
        <f t="shared" si="64"/>
        <v>4080</v>
      </c>
      <c r="Q156" s="220">
        <f t="shared" si="65"/>
        <v>0.99901577584174961</v>
      </c>
      <c r="R156" s="225">
        <f t="shared" si="67"/>
        <v>34080</v>
      </c>
      <c r="S156" s="220">
        <f t="shared" si="51"/>
        <v>0.97201838386479145</v>
      </c>
      <c r="T156" s="225">
        <f t="shared" si="67"/>
        <v>34080</v>
      </c>
      <c r="U156" s="220">
        <f t="shared" si="54"/>
        <v>0.6777064184929783</v>
      </c>
    </row>
    <row r="157" spans="1:21">
      <c r="A157" s="219">
        <f t="shared" si="55"/>
        <v>34320</v>
      </c>
      <c r="B157" s="220">
        <f t="shared" si="56"/>
        <v>0.79332918311644729</v>
      </c>
      <c r="C157" s="225">
        <f t="shared" si="57"/>
        <v>34320</v>
      </c>
      <c r="D157" s="226">
        <f t="shared" si="47"/>
        <v>0.95527119976904951</v>
      </c>
      <c r="E157" s="227">
        <f t="shared" si="58"/>
        <v>34320</v>
      </c>
      <c r="F157" s="226">
        <f t="shared" si="52"/>
        <v>0.89190112407117539</v>
      </c>
      <c r="G157" s="220">
        <f t="shared" si="53"/>
        <v>0.85200745686683554</v>
      </c>
      <c r="H157" s="225">
        <f t="shared" si="59"/>
        <v>34320</v>
      </c>
      <c r="I157" s="220">
        <f t="shared" si="48"/>
        <v>0.99323950463392319</v>
      </c>
      <c r="J157" s="225">
        <f t="shared" si="60"/>
        <v>4320</v>
      </c>
      <c r="K157" s="220">
        <f t="shared" si="49"/>
        <v>0.9685065820791976</v>
      </c>
      <c r="L157" s="225">
        <f t="shared" si="61"/>
        <v>4320</v>
      </c>
      <c r="M157" s="220">
        <f t="shared" si="50"/>
        <v>0.99821238696652115</v>
      </c>
      <c r="N157" s="225">
        <f t="shared" si="62"/>
        <v>4320</v>
      </c>
      <c r="O157" s="220">
        <f t="shared" si="63"/>
        <v>0.9988986348270581</v>
      </c>
      <c r="P157" s="225">
        <f t="shared" si="64"/>
        <v>4320</v>
      </c>
      <c r="Q157" s="220">
        <f t="shared" si="65"/>
        <v>0.9988986348270581</v>
      </c>
      <c r="R157" s="225">
        <f t="shared" si="67"/>
        <v>34320</v>
      </c>
      <c r="S157" s="220">
        <f t="shared" si="51"/>
        <v>0.97182413266255441</v>
      </c>
      <c r="T157" s="225">
        <f t="shared" si="67"/>
        <v>34320</v>
      </c>
      <c r="U157" s="220">
        <f t="shared" si="54"/>
        <v>0.6758522297237245</v>
      </c>
    </row>
    <row r="158" spans="1:21">
      <c r="A158" s="219">
        <f t="shared" si="55"/>
        <v>34560</v>
      </c>
      <c r="B158" s="220">
        <f t="shared" si="56"/>
        <v>0.79044976910269227</v>
      </c>
      <c r="C158" s="225">
        <f t="shared" si="57"/>
        <v>34560</v>
      </c>
      <c r="D158" s="226">
        <f t="shared" si="47"/>
        <v>0.9549655618897922</v>
      </c>
      <c r="E158" s="227">
        <f t="shared" si="58"/>
        <v>34560</v>
      </c>
      <c r="F158" s="226">
        <f t="shared" si="52"/>
        <v>0.8911878885041844</v>
      </c>
      <c r="G158" s="220">
        <f t="shared" si="53"/>
        <v>0.85105374269477596</v>
      </c>
      <c r="H158" s="225">
        <f t="shared" si="59"/>
        <v>34560</v>
      </c>
      <c r="I158" s="220">
        <f t="shared" si="48"/>
        <v>0.99314867465936341</v>
      </c>
      <c r="J158" s="225">
        <f t="shared" si="60"/>
        <v>4560</v>
      </c>
      <c r="K158" s="220">
        <f t="shared" si="49"/>
        <v>0.96678632217293492</v>
      </c>
      <c r="L158" s="225">
        <f t="shared" si="61"/>
        <v>4560</v>
      </c>
      <c r="M158" s="220">
        <f t="shared" si="50"/>
        <v>0.99801298516204917</v>
      </c>
      <c r="N158" s="225">
        <f t="shared" si="62"/>
        <v>4560</v>
      </c>
      <c r="O158" s="220">
        <f t="shared" si="63"/>
        <v>0.99877514709553905</v>
      </c>
      <c r="P158" s="225">
        <f t="shared" si="64"/>
        <v>4560</v>
      </c>
      <c r="Q158" s="220">
        <f t="shared" si="65"/>
        <v>0.99877514709553905</v>
      </c>
      <c r="R158" s="225">
        <f t="shared" si="67"/>
        <v>34560</v>
      </c>
      <c r="S158" s="220">
        <f t="shared" si="51"/>
        <v>0.97162992028008688</v>
      </c>
      <c r="T158" s="225">
        <f t="shared" si="67"/>
        <v>34560</v>
      </c>
      <c r="U158" s="220">
        <f t="shared" si="54"/>
        <v>0.67400311397119039</v>
      </c>
    </row>
    <row r="159" spans="1:21">
      <c r="A159" s="219">
        <f t="shared" si="55"/>
        <v>34800</v>
      </c>
      <c r="B159" s="220">
        <f t="shared" si="56"/>
        <v>0.78756244090271765</v>
      </c>
      <c r="C159" s="225">
        <f t="shared" si="57"/>
        <v>34800</v>
      </c>
      <c r="D159" s="226">
        <f t="shared" si="47"/>
        <v>0.95466002179900922</v>
      </c>
      <c r="E159" s="227">
        <f t="shared" si="58"/>
        <v>34800</v>
      </c>
      <c r="F159" s="226">
        <f t="shared" si="52"/>
        <v>0.89047522329747264</v>
      </c>
      <c r="G159" s="220">
        <f t="shared" si="53"/>
        <v>0.85010109608464279</v>
      </c>
      <c r="H159" s="225">
        <f t="shared" si="59"/>
        <v>34800</v>
      </c>
      <c r="I159" s="220">
        <f t="shared" si="48"/>
        <v>0.99305729360787309</v>
      </c>
      <c r="J159" s="225">
        <f t="shared" si="60"/>
        <v>4800</v>
      </c>
      <c r="K159" s="220">
        <f t="shared" si="49"/>
        <v>0.96506911778968041</v>
      </c>
      <c r="L159" s="225">
        <f t="shared" si="61"/>
        <v>4800</v>
      </c>
      <c r="M159" s="220">
        <f t="shared" si="50"/>
        <v>0.99780355808630339</v>
      </c>
      <c r="N159" s="225">
        <f t="shared" si="62"/>
        <v>4800</v>
      </c>
      <c r="O159" s="220">
        <f t="shared" si="63"/>
        <v>0.99864534911309066</v>
      </c>
      <c r="P159" s="225">
        <f t="shared" si="64"/>
        <v>4800</v>
      </c>
      <c r="Q159" s="220">
        <f t="shared" si="65"/>
        <v>0.99864534911309066</v>
      </c>
      <c r="R159" s="225">
        <f t="shared" si="67"/>
        <v>34800</v>
      </c>
      <c r="S159" s="220">
        <f t="shared" si="51"/>
        <v>0.97143574670963095</v>
      </c>
      <c r="T159" s="225">
        <f t="shared" si="67"/>
        <v>34800</v>
      </c>
      <c r="U159" s="220">
        <f t="shared" si="54"/>
        <v>0.67215905735572179</v>
      </c>
    </row>
    <row r="160" spans="1:21">
      <c r="A160" s="219">
        <f t="shared" si="55"/>
        <v>35040</v>
      </c>
      <c r="B160" s="220">
        <f t="shared" si="56"/>
        <v>0.78466746922156561</v>
      </c>
      <c r="C160" s="225">
        <f t="shared" si="57"/>
        <v>35040</v>
      </c>
      <c r="D160" s="226">
        <f t="shared" si="47"/>
        <v>0.95435457946541336</v>
      </c>
      <c r="E160" s="227">
        <f t="shared" si="58"/>
        <v>35040</v>
      </c>
      <c r="F160" s="226">
        <f t="shared" si="52"/>
        <v>0.88976312799493407</v>
      </c>
      <c r="G160" s="220">
        <f t="shared" si="53"/>
        <v>0.84914951584143605</v>
      </c>
      <c r="H160" s="225">
        <f t="shared" si="59"/>
        <v>35040</v>
      </c>
      <c r="I160" s="220">
        <f t="shared" si="48"/>
        <v>0.99296536253623369</v>
      </c>
      <c r="J160" s="225">
        <f t="shared" si="60"/>
        <v>5040</v>
      </c>
      <c r="K160" s="220">
        <f t="shared" si="49"/>
        <v>0.96335496350221872</v>
      </c>
      <c r="L160" s="225">
        <f t="shared" si="61"/>
        <v>5040</v>
      </c>
      <c r="M160" s="220">
        <f t="shared" si="50"/>
        <v>0.9975841800659373</v>
      </c>
      <c r="N160" s="225">
        <f t="shared" si="62"/>
        <v>5040</v>
      </c>
      <c r="O160" s="220">
        <f t="shared" si="63"/>
        <v>0.99850927718531068</v>
      </c>
      <c r="P160" s="225">
        <f t="shared" si="64"/>
        <v>5040</v>
      </c>
      <c r="Q160" s="220">
        <f t="shared" si="65"/>
        <v>0.99850927718531068</v>
      </c>
      <c r="R160" s="225">
        <f t="shared" ref="R160:T175" si="68">R159+240</f>
        <v>35040</v>
      </c>
      <c r="S160" s="220">
        <f t="shared" si="51"/>
        <v>0.97124161194343028</v>
      </c>
      <c r="T160" s="225">
        <f t="shared" si="68"/>
        <v>35040</v>
      </c>
      <c r="U160" s="220">
        <f t="shared" si="54"/>
        <v>0.67032004603563933</v>
      </c>
    </row>
    <row r="161" spans="1:21">
      <c r="A161" s="219">
        <f t="shared" si="55"/>
        <v>35280</v>
      </c>
      <c r="B161" s="220">
        <f t="shared" si="56"/>
        <v>0.78176512219351868</v>
      </c>
      <c r="C161" s="225">
        <f t="shared" si="57"/>
        <v>35280</v>
      </c>
      <c r="D161" s="226">
        <f t="shared" si="47"/>
        <v>0.9540492348577273</v>
      </c>
      <c r="E161" s="227">
        <f t="shared" si="58"/>
        <v>35280</v>
      </c>
      <c r="F161" s="226">
        <f t="shared" si="52"/>
        <v>0.88905160214082779</v>
      </c>
      <c r="G161" s="220">
        <f t="shared" si="53"/>
        <v>0.84819900077149335</v>
      </c>
      <c r="H161" s="225">
        <f t="shared" si="59"/>
        <v>35280</v>
      </c>
      <c r="I161" s="220">
        <f t="shared" si="48"/>
        <v>0.99287288249972161</v>
      </c>
      <c r="J161" s="225">
        <f t="shared" si="60"/>
        <v>5280</v>
      </c>
      <c r="K161" s="220">
        <f t="shared" si="49"/>
        <v>0.96164385389297447</v>
      </c>
      <c r="L161" s="225">
        <f t="shared" si="61"/>
        <v>5280</v>
      </c>
      <c r="M161" s="220">
        <f t="shared" si="50"/>
        <v>0.99735492500859779</v>
      </c>
      <c r="N161" s="225">
        <f t="shared" si="62"/>
        <v>5280</v>
      </c>
      <c r="O161" s="220">
        <f t="shared" si="63"/>
        <v>0.99836696745814124</v>
      </c>
      <c r="P161" s="225">
        <f t="shared" si="64"/>
        <v>5280</v>
      </c>
      <c r="Q161" s="220">
        <f t="shared" si="65"/>
        <v>0.99836696745814124</v>
      </c>
      <c r="R161" s="225">
        <f t="shared" si="68"/>
        <v>35280</v>
      </c>
      <c r="S161" s="220">
        <f t="shared" si="51"/>
        <v>0.97104751597373007</v>
      </c>
      <c r="T161" s="225">
        <f t="shared" si="68"/>
        <v>35280</v>
      </c>
      <c r="U161" s="220">
        <f t="shared" si="54"/>
        <v>0.66848606620713358</v>
      </c>
    </row>
    <row r="162" spans="1:21">
      <c r="A162" s="219">
        <f t="shared" si="55"/>
        <v>35520</v>
      </c>
      <c r="B162" s="220">
        <f t="shared" si="56"/>
        <v>0.77885566538511408</v>
      </c>
      <c r="C162" s="225">
        <f t="shared" si="57"/>
        <v>35520</v>
      </c>
      <c r="D162" s="226">
        <f t="shared" si="47"/>
        <v>0.95374398794468362</v>
      </c>
      <c r="E162" s="227">
        <f t="shared" si="58"/>
        <v>35520</v>
      </c>
      <c r="F162" s="226">
        <f t="shared" si="52"/>
        <v>0.8883406452797773</v>
      </c>
      <c r="G162" s="220">
        <f t="shared" si="53"/>
        <v>0.84724954968248845</v>
      </c>
      <c r="H162" s="225">
        <f t="shared" si="59"/>
        <v>35520</v>
      </c>
      <c r="I162" s="220">
        <f t="shared" si="48"/>
        <v>0.99277985455211071</v>
      </c>
      <c r="J162" s="225">
        <f t="shared" si="60"/>
        <v>5520</v>
      </c>
      <c r="K162" s="220">
        <f t="shared" si="49"/>
        <v>0.95993578355399489</v>
      </c>
      <c r="L162" s="225">
        <f t="shared" si="61"/>
        <v>5520</v>
      </c>
      <c r="M162" s="220">
        <f t="shared" si="50"/>
        <v>0.99711586640508254</v>
      </c>
      <c r="N162" s="225">
        <f t="shared" si="62"/>
        <v>5520</v>
      </c>
      <c r="O162" s="220">
        <f t="shared" si="63"/>
        <v>0.99821845591851022</v>
      </c>
      <c r="P162" s="225">
        <f t="shared" si="64"/>
        <v>5520</v>
      </c>
      <c r="Q162" s="220">
        <f t="shared" si="65"/>
        <v>0.99821845591851022</v>
      </c>
      <c r="R162" s="225">
        <f t="shared" si="68"/>
        <v>35520</v>
      </c>
      <c r="S162" s="220">
        <f t="shared" si="51"/>
        <v>0.97085345879277718</v>
      </c>
      <c r="T162" s="225">
        <f t="shared" si="68"/>
        <v>35520</v>
      </c>
      <c r="U162" s="220">
        <f t="shared" si="54"/>
        <v>0.66665710410416257</v>
      </c>
    </row>
    <row r="163" spans="1:21">
      <c r="A163" s="219">
        <f t="shared" si="55"/>
        <v>35760</v>
      </c>
      <c r="B163" s="220">
        <f t="shared" si="56"/>
        <v>0.7759393617985324</v>
      </c>
      <c r="C163" s="225">
        <f t="shared" si="57"/>
        <v>35760</v>
      </c>
      <c r="D163" s="226">
        <f t="shared" si="47"/>
        <v>0.95343883869502521</v>
      </c>
      <c r="E163" s="227">
        <f t="shared" si="58"/>
        <v>35760</v>
      </c>
      <c r="F163" s="226">
        <f t="shared" si="52"/>
        <v>0.88763025695677</v>
      </c>
      <c r="G163" s="220">
        <f t="shared" si="53"/>
        <v>0.84630116138342959</v>
      </c>
      <c r="H163" s="225">
        <f t="shared" si="59"/>
        <v>35760</v>
      </c>
      <c r="I163" s="220">
        <f t="shared" si="48"/>
        <v>0.99268627974567369</v>
      </c>
      <c r="J163" s="225">
        <f t="shared" si="60"/>
        <v>5760</v>
      </c>
      <c r="K163" s="220">
        <f t="shared" si="49"/>
        <v>0.95823074708693268</v>
      </c>
      <c r="L163" s="225">
        <f t="shared" si="61"/>
        <v>5760</v>
      </c>
      <c r="M163" s="220">
        <f t="shared" si="50"/>
        <v>0.99686707733148683</v>
      </c>
      <c r="N163" s="225">
        <f t="shared" si="62"/>
        <v>5760</v>
      </c>
      <c r="O163" s="220">
        <f t="shared" si="63"/>
        <v>0.99806377839497162</v>
      </c>
      <c r="P163" s="225">
        <f t="shared" si="64"/>
        <v>5760</v>
      </c>
      <c r="Q163" s="220">
        <f t="shared" si="65"/>
        <v>0.99806377839497162</v>
      </c>
      <c r="R163" s="225">
        <f t="shared" si="68"/>
        <v>35760</v>
      </c>
      <c r="S163" s="220">
        <f t="shared" si="51"/>
        <v>0.97065944039281993</v>
      </c>
      <c r="T163" s="225">
        <f t="shared" si="68"/>
        <v>35760</v>
      </c>
      <c r="U163" s="220">
        <f t="shared" si="54"/>
        <v>0.66483314599834742</v>
      </c>
    </row>
    <row r="164" spans="1:21">
      <c r="A164" s="219">
        <f t="shared" si="55"/>
        <v>36000</v>
      </c>
      <c r="B164" s="220">
        <f t="shared" si="56"/>
        <v>0.81430940457287271</v>
      </c>
      <c r="C164" s="225">
        <f t="shared" si="57"/>
        <v>36000</v>
      </c>
      <c r="D164" s="226">
        <f t="shared" si="47"/>
        <v>0.95313378707750473</v>
      </c>
      <c r="E164" s="227">
        <f t="shared" si="58"/>
        <v>36000</v>
      </c>
      <c r="F164" s="226">
        <f t="shared" si="52"/>
        <v>0.88692043671715748</v>
      </c>
      <c r="G164" s="220">
        <f t="shared" si="53"/>
        <v>0.84535383468465863</v>
      </c>
      <c r="H164" s="225">
        <f t="shared" si="59"/>
        <v>36000</v>
      </c>
      <c r="I164" s="220">
        <f t="shared" si="48"/>
        <v>0.99259215913118437</v>
      </c>
      <c r="J164" s="225">
        <v>0</v>
      </c>
      <c r="K164" s="220">
        <f t="shared" si="49"/>
        <v>1</v>
      </c>
      <c r="L164" s="225">
        <v>0</v>
      </c>
      <c r="M164" s="220">
        <f t="shared" si="50"/>
        <v>1</v>
      </c>
      <c r="N164" s="225">
        <v>0</v>
      </c>
      <c r="O164" s="220">
        <f t="shared" si="63"/>
        <v>1</v>
      </c>
      <c r="P164" s="225">
        <v>0</v>
      </c>
      <c r="Q164" s="220">
        <f t="shared" si="65"/>
        <v>1</v>
      </c>
      <c r="R164" s="225">
        <f t="shared" si="68"/>
        <v>36000</v>
      </c>
      <c r="S164" s="220">
        <f t="shared" si="51"/>
        <v>0.97046546076610829</v>
      </c>
      <c r="T164" s="225">
        <f t="shared" si="68"/>
        <v>36000</v>
      </c>
      <c r="U164" s="220">
        <f t="shared" si="54"/>
        <v>0.6630141781988701</v>
      </c>
    </row>
    <row r="165" spans="1:21">
      <c r="A165" s="219">
        <f t="shared" si="55"/>
        <v>36240</v>
      </c>
      <c r="B165" s="220">
        <f t="shared" si="56"/>
        <v>0.8117030863334137</v>
      </c>
      <c r="C165" s="225">
        <f t="shared" si="57"/>
        <v>36240</v>
      </c>
      <c r="D165" s="226">
        <f t="shared" si="47"/>
        <v>0.95282883306088484</v>
      </c>
      <c r="E165" s="227">
        <f t="shared" si="58"/>
        <v>36240</v>
      </c>
      <c r="F165" s="226">
        <f t="shared" si="52"/>
        <v>0.88621118410665478</v>
      </c>
      <c r="G165" s="220">
        <f t="shared" si="53"/>
        <v>0.84440756839784881</v>
      </c>
      <c r="H165" s="225">
        <f t="shared" si="59"/>
        <v>36240</v>
      </c>
      <c r="I165" s="220">
        <f t="shared" si="48"/>
        <v>0.9924974937579194</v>
      </c>
      <c r="J165" s="225">
        <f t="shared" si="60"/>
        <v>240</v>
      </c>
      <c r="K165" s="220">
        <f t="shared" si="49"/>
        <v>0.99822380153310919</v>
      </c>
      <c r="L165" s="225">
        <f t="shared" si="61"/>
        <v>240</v>
      </c>
      <c r="M165" s="220">
        <f t="shared" si="50"/>
        <v>0.99999425380466633</v>
      </c>
      <c r="N165" s="225">
        <f t="shared" si="62"/>
        <v>240</v>
      </c>
      <c r="O165" s="220">
        <f t="shared" si="63"/>
        <v>0.99999649095959287</v>
      </c>
      <c r="P165" s="225">
        <f t="shared" si="64"/>
        <v>240</v>
      </c>
      <c r="Q165" s="220">
        <f t="shared" si="65"/>
        <v>0.99999649095959287</v>
      </c>
      <c r="R165" s="225">
        <f t="shared" si="68"/>
        <v>36240</v>
      </c>
      <c r="S165" s="220">
        <f t="shared" si="51"/>
        <v>0.97027151990489346</v>
      </c>
      <c r="T165" s="225">
        <f t="shared" si="68"/>
        <v>36240</v>
      </c>
      <c r="U165" s="220">
        <f t="shared" si="54"/>
        <v>0.66120018705237027</v>
      </c>
    </row>
    <row r="166" spans="1:21">
      <c r="A166" s="219">
        <f t="shared" si="55"/>
        <v>36480</v>
      </c>
      <c r="B166" s="220">
        <f t="shared" si="56"/>
        <v>0.80908409110143598</v>
      </c>
      <c r="C166" s="225">
        <f t="shared" si="57"/>
        <v>36480</v>
      </c>
      <c r="D166" s="226">
        <f t="shared" si="47"/>
        <v>0.95252397661393839</v>
      </c>
      <c r="E166" s="227">
        <f t="shared" si="58"/>
        <v>36480</v>
      </c>
      <c r="F166" s="226">
        <f t="shared" si="52"/>
        <v>0.88550249867134012</v>
      </c>
      <c r="G166" s="220">
        <f t="shared" si="53"/>
        <v>0.84346236133600361</v>
      </c>
      <c r="H166" s="225">
        <f t="shared" si="59"/>
        <v>36480</v>
      </c>
      <c r="I166" s="220">
        <f t="shared" si="48"/>
        <v>0.99240228467366032</v>
      </c>
      <c r="J166" s="225">
        <f t="shared" si="60"/>
        <v>480</v>
      </c>
      <c r="K166" s="220">
        <f t="shared" si="49"/>
        <v>0.99645075794721227</v>
      </c>
      <c r="L166" s="225">
        <f t="shared" si="61"/>
        <v>480</v>
      </c>
      <c r="M166" s="220">
        <f t="shared" si="50"/>
        <v>0.99997707028297833</v>
      </c>
      <c r="N166" s="225">
        <f t="shared" si="62"/>
        <v>480</v>
      </c>
      <c r="O166" s="220">
        <f t="shared" si="63"/>
        <v>0.99998599011920375</v>
      </c>
      <c r="P166" s="225">
        <f t="shared" si="64"/>
        <v>480</v>
      </c>
      <c r="Q166" s="220">
        <f t="shared" si="65"/>
        <v>0.99998599011920375</v>
      </c>
      <c r="R166" s="225">
        <f t="shared" si="68"/>
        <v>36480</v>
      </c>
      <c r="S166" s="220">
        <f t="shared" si="51"/>
        <v>0.97007761780142865</v>
      </c>
      <c r="T166" s="225">
        <f t="shared" si="68"/>
        <v>36480</v>
      </c>
      <c r="U166" s="220">
        <f t="shared" si="54"/>
        <v>0.65939115894284273</v>
      </c>
    </row>
    <row r="167" spans="1:21">
      <c r="A167" s="219">
        <f t="shared" si="55"/>
        <v>36720</v>
      </c>
      <c r="B167" s="220">
        <f t="shared" si="56"/>
        <v>0.8064527252343362</v>
      </c>
      <c r="C167" s="225">
        <f t="shared" si="57"/>
        <v>36720</v>
      </c>
      <c r="D167" s="226">
        <f t="shared" si="47"/>
        <v>0.95221921770544782</v>
      </c>
      <c r="E167" s="227">
        <f t="shared" si="58"/>
        <v>36720</v>
      </c>
      <c r="F167" s="226">
        <f t="shared" si="52"/>
        <v>0.88479437995765486</v>
      </c>
      <c r="G167" s="220">
        <f t="shared" si="53"/>
        <v>0.84251821231345492</v>
      </c>
      <c r="H167" s="225">
        <f t="shared" si="59"/>
        <v>36720</v>
      </c>
      <c r="I167" s="220">
        <f t="shared" si="48"/>
        <v>0.99230653292469562</v>
      </c>
      <c r="J167" s="225">
        <f t="shared" si="60"/>
        <v>720</v>
      </c>
      <c r="K167" s="220">
        <f t="shared" si="49"/>
        <v>0.9946808636386143</v>
      </c>
      <c r="L167" s="225">
        <f t="shared" si="61"/>
        <v>720</v>
      </c>
      <c r="M167" s="220">
        <f t="shared" si="50"/>
        <v>0.99994853168518372</v>
      </c>
      <c r="N167" s="225">
        <f t="shared" si="62"/>
        <v>720</v>
      </c>
      <c r="O167" s="220">
        <f t="shared" si="63"/>
        <v>0.99996853677092878</v>
      </c>
      <c r="P167" s="225">
        <f t="shared" si="64"/>
        <v>720</v>
      </c>
      <c r="Q167" s="220">
        <f t="shared" si="65"/>
        <v>0.99996853677092878</v>
      </c>
      <c r="R167" s="225">
        <f t="shared" si="68"/>
        <v>36720</v>
      </c>
      <c r="S167" s="220">
        <f t="shared" si="51"/>
        <v>0.96988375444796826</v>
      </c>
      <c r="T167" s="225">
        <f t="shared" si="68"/>
        <v>36720</v>
      </c>
      <c r="U167" s="220">
        <f t="shared" si="54"/>
        <v>0.65758708029153556</v>
      </c>
    </row>
    <row r="168" spans="1:21">
      <c r="A168" s="219">
        <f t="shared" si="55"/>
        <v>36960</v>
      </c>
      <c r="B168" s="220">
        <f t="shared" si="56"/>
        <v>0.80380929260836387</v>
      </c>
      <c r="C168" s="225">
        <f t="shared" si="57"/>
        <v>36960</v>
      </c>
      <c r="D168" s="226">
        <f t="shared" si="47"/>
        <v>0.95191455630420607</v>
      </c>
      <c r="E168" s="227">
        <f t="shared" si="58"/>
        <v>36960</v>
      </c>
      <c r="F168" s="226">
        <f t="shared" si="52"/>
        <v>0.88408682751240297</v>
      </c>
      <c r="G168" s="220">
        <f t="shared" si="53"/>
        <v>0.84157512014586222</v>
      </c>
      <c r="H168" s="225">
        <f t="shared" si="59"/>
        <v>36960</v>
      </c>
      <c r="I168" s="220">
        <f t="shared" si="48"/>
        <v>0.99221023955582244</v>
      </c>
      <c r="J168" s="225">
        <f t="shared" si="60"/>
        <v>960</v>
      </c>
      <c r="K168" s="220">
        <f t="shared" si="49"/>
        <v>0.9929141130135738</v>
      </c>
      <c r="L168" s="225">
        <f t="shared" si="61"/>
        <v>960</v>
      </c>
      <c r="M168" s="220">
        <f t="shared" si="50"/>
        <v>0.99990871980179552</v>
      </c>
      <c r="N168" s="225">
        <f t="shared" si="62"/>
        <v>960</v>
      </c>
      <c r="O168" s="220">
        <f t="shared" si="63"/>
        <v>0.99994417003521419</v>
      </c>
      <c r="P168" s="225">
        <f t="shared" si="64"/>
        <v>960</v>
      </c>
      <c r="Q168" s="220">
        <f t="shared" si="65"/>
        <v>0.99994417003521419</v>
      </c>
      <c r="R168" s="225">
        <f t="shared" si="68"/>
        <v>36960</v>
      </c>
      <c r="S168" s="220">
        <f t="shared" si="51"/>
        <v>0.96968992983676849</v>
      </c>
      <c r="T168" s="225">
        <f t="shared" si="68"/>
        <v>36960</v>
      </c>
      <c r="U168" s="220">
        <f t="shared" si="54"/>
        <v>0.65578793755684772</v>
      </c>
    </row>
    <row r="169" spans="1:21">
      <c r="A169" s="219">
        <f t="shared" si="55"/>
        <v>37200</v>
      </c>
      <c r="B169" s="220">
        <f t="shared" si="56"/>
        <v>0.80115409461380604</v>
      </c>
      <c r="C169" s="225">
        <f t="shared" si="57"/>
        <v>37200</v>
      </c>
      <c r="D169" s="226">
        <f t="shared" si="47"/>
        <v>0.95160999237901567</v>
      </c>
      <c r="E169" s="227">
        <f t="shared" si="58"/>
        <v>37200</v>
      </c>
      <c r="F169" s="226">
        <f t="shared" si="52"/>
        <v>0.8833798408827509</v>
      </c>
      <c r="G169" s="220">
        <f t="shared" si="53"/>
        <v>0.84063308365021061</v>
      </c>
      <c r="H169" s="225">
        <f t="shared" si="59"/>
        <v>37200</v>
      </c>
      <c r="I169" s="220">
        <f t="shared" si="48"/>
        <v>0.99211340561034844</v>
      </c>
      <c r="J169" s="225">
        <f t="shared" si="60"/>
        <v>1200</v>
      </c>
      <c r="K169" s="220">
        <f t="shared" si="49"/>
        <v>0.9911505004882849</v>
      </c>
      <c r="L169" s="225">
        <f t="shared" si="61"/>
        <v>1200</v>
      </c>
      <c r="M169" s="220">
        <f t="shared" si="50"/>
        <v>0.99985771596595174</v>
      </c>
      <c r="N169" s="225">
        <f t="shared" si="62"/>
        <v>1200</v>
      </c>
      <c r="O169" s="220">
        <f t="shared" si="63"/>
        <v>0.99991292886154481</v>
      </c>
      <c r="P169" s="225">
        <f t="shared" si="64"/>
        <v>1200</v>
      </c>
      <c r="Q169" s="220">
        <f t="shared" si="65"/>
        <v>0.99991292886154481</v>
      </c>
      <c r="R169" s="225">
        <f t="shared" si="68"/>
        <v>37200</v>
      </c>
      <c r="S169" s="220">
        <f t="shared" si="51"/>
        <v>0.96949614396008676</v>
      </c>
      <c r="T169" s="225">
        <f t="shared" si="68"/>
        <v>37200</v>
      </c>
      <c r="U169" s="220">
        <f t="shared" si="54"/>
        <v>0.65399371723422783</v>
      </c>
    </row>
    <row r="170" spans="1:21">
      <c r="A170" s="219">
        <f t="shared" si="55"/>
        <v>37440</v>
      </c>
      <c r="B170" s="220">
        <f t="shared" si="56"/>
        <v>0.79848743015069656</v>
      </c>
      <c r="C170" s="225">
        <f t="shared" si="57"/>
        <v>37440</v>
      </c>
      <c r="D170" s="226">
        <f t="shared" si="47"/>
        <v>0.95130552589868944</v>
      </c>
      <c r="E170" s="227">
        <f t="shared" si="58"/>
        <v>37440</v>
      </c>
      <c r="F170" s="226">
        <f t="shared" si="52"/>
        <v>0.88267341961622714</v>
      </c>
      <c r="G170" s="220">
        <f t="shared" si="53"/>
        <v>0.83969210164480956</v>
      </c>
      <c r="H170" s="225">
        <f t="shared" si="59"/>
        <v>37440</v>
      </c>
      <c r="I170" s="220">
        <f t="shared" si="48"/>
        <v>0.99201603213009404</v>
      </c>
      <c r="J170" s="225">
        <f t="shared" si="60"/>
        <v>1440</v>
      </c>
      <c r="K170" s="220">
        <f t="shared" si="49"/>
        <v>0.9893900204888596</v>
      </c>
      <c r="L170" s="225">
        <f t="shared" si="61"/>
        <v>1440</v>
      </c>
      <c r="M170" s="220">
        <f t="shared" si="50"/>
        <v>0.99979560105576326</v>
      </c>
      <c r="N170" s="225">
        <f t="shared" si="62"/>
        <v>1440</v>
      </c>
      <c r="O170" s="220">
        <f t="shared" si="63"/>
        <v>0.99987485202912973</v>
      </c>
      <c r="P170" s="225">
        <f t="shared" si="64"/>
        <v>1440</v>
      </c>
      <c r="Q170" s="220">
        <f t="shared" si="65"/>
        <v>0.99987485202912973</v>
      </c>
      <c r="R170" s="225">
        <f t="shared" si="68"/>
        <v>37440</v>
      </c>
      <c r="S170" s="220">
        <f t="shared" si="51"/>
        <v>0.96930239681018249</v>
      </c>
      <c r="T170" s="225">
        <f t="shared" si="68"/>
        <v>37440</v>
      </c>
      <c r="U170" s="220">
        <f t="shared" si="54"/>
        <v>0.65220440585607276</v>
      </c>
    </row>
    <row r="171" spans="1:21">
      <c r="A171" s="219">
        <f t="shared" si="55"/>
        <v>37680</v>
      </c>
      <c r="B171" s="220">
        <f t="shared" si="56"/>
        <v>0.79580959562503217</v>
      </c>
      <c r="C171" s="225">
        <f t="shared" si="57"/>
        <v>37680</v>
      </c>
      <c r="D171" s="226">
        <f t="shared" si="47"/>
        <v>0.95100115683204978</v>
      </c>
      <c r="E171" s="227">
        <f t="shared" si="58"/>
        <v>37680</v>
      </c>
      <c r="F171" s="226">
        <f t="shared" si="52"/>
        <v>0.88196756326072201</v>
      </c>
      <c r="G171" s="220">
        <f t="shared" si="53"/>
        <v>0.83875217294929072</v>
      </c>
      <c r="H171" s="225">
        <f t="shared" si="59"/>
        <v>37680</v>
      </c>
      <c r="I171" s="220">
        <f t="shared" si="48"/>
        <v>0.99191812015539427</v>
      </c>
      <c r="J171" s="225">
        <f t="shared" si="60"/>
        <v>1680</v>
      </c>
      <c r="K171" s="220">
        <f t="shared" si="49"/>
        <v>0.98763266745131029</v>
      </c>
      <c r="L171" s="225">
        <f t="shared" si="61"/>
        <v>1680</v>
      </c>
      <c r="M171" s="220">
        <f t="shared" si="50"/>
        <v>0.99972245549664929</v>
      </c>
      <c r="N171" s="225">
        <f t="shared" si="62"/>
        <v>1680</v>
      </c>
      <c r="O171" s="220">
        <f t="shared" si="63"/>
        <v>0.99982997814758556</v>
      </c>
      <c r="P171" s="225">
        <f t="shared" si="64"/>
        <v>1680</v>
      </c>
      <c r="Q171" s="220">
        <f t="shared" si="65"/>
        <v>0.99982997814758556</v>
      </c>
      <c r="R171" s="225">
        <f t="shared" si="68"/>
        <v>37680</v>
      </c>
      <c r="S171" s="220">
        <f t="shared" si="51"/>
        <v>0.9691086883793163</v>
      </c>
      <c r="T171" s="225">
        <f t="shared" si="68"/>
        <v>37680</v>
      </c>
      <c r="U171" s="220">
        <f t="shared" si="54"/>
        <v>0.65041998999162609</v>
      </c>
    </row>
    <row r="172" spans="1:21">
      <c r="A172" s="219">
        <f t="shared" si="55"/>
        <v>37920</v>
      </c>
      <c r="B172" s="220">
        <f t="shared" si="56"/>
        <v>0.79312088494549704</v>
      </c>
      <c r="C172" s="225">
        <f t="shared" si="57"/>
        <v>37920</v>
      </c>
      <c r="D172" s="226">
        <f t="shared" si="47"/>
        <v>0.95069688514792938</v>
      </c>
      <c r="E172" s="227">
        <f t="shared" si="58"/>
        <v>37920</v>
      </c>
      <c r="F172" s="226">
        <f t="shared" si="52"/>
        <v>0.88126227136448743</v>
      </c>
      <c r="G172" s="220">
        <f t="shared" si="53"/>
        <v>0.83781329638460744</v>
      </c>
      <c r="H172" s="225">
        <f t="shared" si="59"/>
        <v>37920</v>
      </c>
      <c r="I172" s="220">
        <f t="shared" si="48"/>
        <v>0.99181967072510047</v>
      </c>
      <c r="J172" s="225">
        <f t="shared" si="60"/>
        <v>1920</v>
      </c>
      <c r="K172" s="220">
        <f t="shared" si="49"/>
        <v>0.98587843582153201</v>
      </c>
      <c r="L172" s="225">
        <f t="shared" si="61"/>
        <v>1920</v>
      </c>
      <c r="M172" s="220">
        <f t="shared" si="50"/>
        <v>0.99963835926366262</v>
      </c>
      <c r="N172" s="225">
        <f t="shared" si="62"/>
        <v>1920</v>
      </c>
      <c r="O172" s="220">
        <f t="shared" si="63"/>
        <v>0.99977834565761714</v>
      </c>
      <c r="P172" s="225">
        <f t="shared" si="64"/>
        <v>1920</v>
      </c>
      <c r="Q172" s="220">
        <f t="shared" si="65"/>
        <v>0.99977834565761714</v>
      </c>
      <c r="R172" s="225">
        <f t="shared" si="68"/>
        <v>37920</v>
      </c>
      <c r="S172" s="220">
        <f t="shared" si="51"/>
        <v>0.96891501865975027</v>
      </c>
      <c r="T172" s="225">
        <f t="shared" si="68"/>
        <v>37920</v>
      </c>
      <c r="U172" s="220">
        <f t="shared" si="54"/>
        <v>0.64864045624687794</v>
      </c>
    </row>
    <row r="173" spans="1:21">
      <c r="A173" s="219">
        <f t="shared" si="55"/>
        <v>38160</v>
      </c>
      <c r="B173" s="220">
        <f t="shared" si="56"/>
        <v>0.79042158952067543</v>
      </c>
      <c r="C173" s="225">
        <f t="shared" si="57"/>
        <v>38160</v>
      </c>
      <c r="D173" s="226">
        <f t="shared" si="47"/>
        <v>0.95039271081517096</v>
      </c>
      <c r="E173" s="227">
        <f t="shared" si="58"/>
        <v>38160</v>
      </c>
      <c r="F173" s="226">
        <f t="shared" si="52"/>
        <v>0.88055754347613668</v>
      </c>
      <c r="G173" s="220">
        <f t="shared" si="53"/>
        <v>0.83687547077303326</v>
      </c>
      <c r="H173" s="225">
        <f t="shared" si="59"/>
        <v>38160</v>
      </c>
      <c r="I173" s="220">
        <f t="shared" si="48"/>
        <v>0.99172068487658238</v>
      </c>
      <c r="J173" s="225">
        <f t="shared" si="60"/>
        <v>2160</v>
      </c>
      <c r="K173" s="220">
        <f t="shared" si="49"/>
        <v>0.98412732005528514</v>
      </c>
      <c r="L173" s="225">
        <f t="shared" si="61"/>
        <v>2160</v>
      </c>
      <c r="M173" s="220">
        <f t="shared" si="50"/>
        <v>0.99954339188380192</v>
      </c>
      <c r="N173" s="225">
        <f t="shared" si="62"/>
        <v>2160</v>
      </c>
      <c r="O173" s="220">
        <f t="shared" si="63"/>
        <v>0.99971999283169533</v>
      </c>
      <c r="P173" s="225">
        <f t="shared" si="64"/>
        <v>2160</v>
      </c>
      <c r="Q173" s="220">
        <f t="shared" si="65"/>
        <v>0.99971999283169533</v>
      </c>
      <c r="R173" s="225">
        <f t="shared" si="68"/>
        <v>38160</v>
      </c>
      <c r="S173" s="220">
        <f t="shared" si="51"/>
        <v>0.96872138764374849</v>
      </c>
      <c r="T173" s="225">
        <f t="shared" si="68"/>
        <v>38160</v>
      </c>
      <c r="U173" s="220">
        <f t="shared" si="54"/>
        <v>0.64686579126446409</v>
      </c>
    </row>
    <row r="174" spans="1:21">
      <c r="A174" s="219">
        <f t="shared" si="55"/>
        <v>38400</v>
      </c>
      <c r="B174" s="220">
        <f t="shared" si="56"/>
        <v>0.78771199825674887</v>
      </c>
      <c r="C174" s="225">
        <f t="shared" si="57"/>
        <v>38400</v>
      </c>
      <c r="D174" s="226">
        <f t="shared" si="47"/>
        <v>0.95008863380262687</v>
      </c>
      <c r="E174" s="227">
        <f t="shared" si="58"/>
        <v>38400</v>
      </c>
      <c r="F174" s="226">
        <f t="shared" si="52"/>
        <v>0.87985337914464379</v>
      </c>
      <c r="G174" s="220">
        <f t="shared" si="53"/>
        <v>0.83593869493815931</v>
      </c>
      <c r="H174" s="225">
        <f t="shared" si="59"/>
        <v>38400</v>
      </c>
      <c r="I174" s="220">
        <f t="shared" si="48"/>
        <v>0.99162116364572994</v>
      </c>
      <c r="J174" s="225">
        <f t="shared" si="60"/>
        <v>2400</v>
      </c>
      <c r="K174" s="220">
        <f t="shared" si="49"/>
        <v>0.98237931461817762</v>
      </c>
      <c r="L174" s="225">
        <f t="shared" si="61"/>
        <v>2400</v>
      </c>
      <c r="M174" s="220">
        <f t="shared" si="50"/>
        <v>0.99943763243831385</v>
      </c>
      <c r="N174" s="225">
        <f t="shared" si="62"/>
        <v>2400</v>
      </c>
      <c r="O174" s="220">
        <f t="shared" si="63"/>
        <v>0.99965495777473246</v>
      </c>
      <c r="P174" s="225">
        <f t="shared" si="64"/>
        <v>2400</v>
      </c>
      <c r="Q174" s="220">
        <f t="shared" si="65"/>
        <v>0.99965495777473246</v>
      </c>
      <c r="R174" s="225">
        <f t="shared" si="68"/>
        <v>38400</v>
      </c>
      <c r="S174" s="220">
        <f t="shared" si="51"/>
        <v>0.96852779532357625</v>
      </c>
      <c r="T174" s="225">
        <f t="shared" si="68"/>
        <v>38400</v>
      </c>
      <c r="U174" s="220">
        <f t="shared" si="54"/>
        <v>0.64509598172356553</v>
      </c>
    </row>
    <row r="175" spans="1:21">
      <c r="A175" s="219">
        <f t="shared" si="55"/>
        <v>38640</v>
      </c>
      <c r="B175" s="220">
        <f t="shared" si="56"/>
        <v>0.78499239755566341</v>
      </c>
      <c r="C175" s="225">
        <f t="shared" si="57"/>
        <v>38640</v>
      </c>
      <c r="D175" s="226">
        <f t="shared" si="47"/>
        <v>0.9497846540791598</v>
      </c>
      <c r="E175" s="227">
        <f t="shared" si="58"/>
        <v>38640</v>
      </c>
      <c r="F175" s="226">
        <f t="shared" si="52"/>
        <v>0.87914977791934368</v>
      </c>
      <c r="G175" s="220">
        <f t="shared" si="53"/>
        <v>0.83500296770489402</v>
      </c>
      <c r="H175" s="225">
        <f t="shared" si="59"/>
        <v>38640</v>
      </c>
      <c r="I175" s="220">
        <f t="shared" si="48"/>
        <v>0.99152110806695548</v>
      </c>
      <c r="J175" s="225">
        <f t="shared" si="60"/>
        <v>2640</v>
      </c>
      <c r="K175" s="220">
        <f t="shared" si="49"/>
        <v>0.98063441398564755</v>
      </c>
      <c r="L175" s="225">
        <f t="shared" si="61"/>
        <v>2640</v>
      </c>
      <c r="M175" s="220">
        <f t="shared" si="50"/>
        <v>0.9993211595649828</v>
      </c>
      <c r="N175" s="225">
        <f t="shared" si="62"/>
        <v>2640</v>
      </c>
      <c r="O175" s="220">
        <f t="shared" si="63"/>
        <v>0.9995832784247547</v>
      </c>
      <c r="P175" s="225">
        <f t="shared" si="64"/>
        <v>2640</v>
      </c>
      <c r="Q175" s="220">
        <f t="shared" si="65"/>
        <v>0.9995832784247547</v>
      </c>
      <c r="R175" s="225">
        <f t="shared" si="68"/>
        <v>38640</v>
      </c>
      <c r="S175" s="220">
        <f t="shared" si="51"/>
        <v>0.96833424169150029</v>
      </c>
      <c r="T175" s="225">
        <f t="shared" si="68"/>
        <v>38640</v>
      </c>
      <c r="U175" s="220">
        <f t="shared" si="54"/>
        <v>0.64333101433980899</v>
      </c>
    </row>
    <row r="176" spans="1:21">
      <c r="A176" s="219">
        <f t="shared" si="55"/>
        <v>38880</v>
      </c>
      <c r="B176" s="220">
        <f t="shared" si="56"/>
        <v>0.78226307131376549</v>
      </c>
      <c r="C176" s="225">
        <f t="shared" si="57"/>
        <v>38880</v>
      </c>
      <c r="D176" s="226">
        <f t="shared" si="47"/>
        <v>0.94948077161364208</v>
      </c>
      <c r="E176" s="227">
        <f t="shared" si="58"/>
        <v>38880</v>
      </c>
      <c r="F176" s="226">
        <f t="shared" si="52"/>
        <v>0.87844673934993134</v>
      </c>
      <c r="G176" s="220">
        <f t="shared" si="53"/>
        <v>0.83406828789946075</v>
      </c>
      <c r="H176" s="225">
        <f t="shared" si="59"/>
        <v>38880</v>
      </c>
      <c r="I176" s="220">
        <f t="shared" si="48"/>
        <v>0.99142051917319529</v>
      </c>
      <c r="J176" s="225">
        <f t="shared" si="60"/>
        <v>2880</v>
      </c>
      <c r="K176" s="220">
        <f t="shared" si="49"/>
        <v>0.97889261264294591</v>
      </c>
      <c r="L176" s="225">
        <f t="shared" si="61"/>
        <v>2880</v>
      </c>
      <c r="M176" s="220">
        <f t="shared" si="50"/>
        <v>0.99919405146040985</v>
      </c>
      <c r="N176" s="225">
        <f t="shared" si="62"/>
        <v>2880</v>
      </c>
      <c r="O176" s="220">
        <f t="shared" si="63"/>
        <v>0.99950499255357284</v>
      </c>
      <c r="P176" s="225">
        <f t="shared" si="64"/>
        <v>2880</v>
      </c>
      <c r="Q176" s="220">
        <f t="shared" si="65"/>
        <v>0.99950499255357284</v>
      </c>
      <c r="R176" s="225">
        <f t="shared" ref="R176:T191" si="69">R175+240</f>
        <v>38880</v>
      </c>
      <c r="S176" s="220">
        <f t="shared" si="51"/>
        <v>0.96814072673978924</v>
      </c>
      <c r="T176" s="225">
        <f t="shared" si="69"/>
        <v>38880</v>
      </c>
      <c r="U176" s="220">
        <f t="shared" si="54"/>
        <v>0.6415708758651667</v>
      </c>
    </row>
    <row r="177" spans="1:21">
      <c r="A177" s="219">
        <f t="shared" si="55"/>
        <v>39120</v>
      </c>
      <c r="B177" s="220">
        <f t="shared" si="56"/>
        <v>0.7795243009208872</v>
      </c>
      <c r="C177" s="225">
        <f t="shared" si="57"/>
        <v>39120</v>
      </c>
      <c r="D177" s="226">
        <f t="shared" si="47"/>
        <v>0.94917698637495618</v>
      </c>
      <c r="E177" s="227">
        <f t="shared" si="58"/>
        <v>39120</v>
      </c>
      <c r="F177" s="226">
        <f t="shared" si="52"/>
        <v>0.87774426298646213</v>
      </c>
      <c r="G177" s="220">
        <f t="shared" si="53"/>
        <v>0.83313465434939715</v>
      </c>
      <c r="H177" s="225">
        <f t="shared" si="59"/>
        <v>39120</v>
      </c>
      <c r="I177" s="220">
        <f t="shared" si="48"/>
        <v>0.99131939799591173</v>
      </c>
      <c r="J177" s="225">
        <f t="shared" si="60"/>
        <v>3120</v>
      </c>
      <c r="K177" s="220">
        <f t="shared" si="49"/>
        <v>0.9771539050851189</v>
      </c>
      <c r="L177" s="225">
        <f t="shared" si="61"/>
        <v>3120</v>
      </c>
      <c r="M177" s="220">
        <f t="shared" si="50"/>
        <v>0.9990563858822803</v>
      </c>
      <c r="N177" s="225">
        <f t="shared" si="62"/>
        <v>3120</v>
      </c>
      <c r="O177" s="220">
        <f t="shared" si="63"/>
        <v>0.99942013776744887</v>
      </c>
      <c r="P177" s="225">
        <f t="shared" si="64"/>
        <v>3120</v>
      </c>
      <c r="Q177" s="220">
        <f t="shared" si="65"/>
        <v>0.99942013776744887</v>
      </c>
      <c r="R177" s="225">
        <f t="shared" si="69"/>
        <v>39120</v>
      </c>
      <c r="S177" s="220">
        <f t="shared" si="51"/>
        <v>0.96794725046071306</v>
      </c>
      <c r="T177" s="225">
        <f t="shared" si="69"/>
        <v>39120</v>
      </c>
      <c r="U177" s="220">
        <f t="shared" si="54"/>
        <v>0.63981555308785731</v>
      </c>
    </row>
    <row r="178" spans="1:21">
      <c r="A178" s="219">
        <f t="shared" si="55"/>
        <v>39360</v>
      </c>
      <c r="B178" s="220">
        <f t="shared" si="56"/>
        <v>0.77677636525987948</v>
      </c>
      <c r="C178" s="225">
        <f t="shared" si="57"/>
        <v>39360</v>
      </c>
      <c r="D178" s="226">
        <f t="shared" si="47"/>
        <v>0.94887329833199452</v>
      </c>
      <c r="E178" s="227">
        <f t="shared" si="58"/>
        <v>39360</v>
      </c>
      <c r="F178" s="226">
        <f t="shared" si="52"/>
        <v>0.87704234837935124</v>
      </c>
      <c r="G178" s="220">
        <f t="shared" si="53"/>
        <v>0.83220206588355328</v>
      </c>
      <c r="H178" s="225">
        <f t="shared" si="59"/>
        <v>39360</v>
      </c>
      <c r="I178" s="220">
        <f t="shared" si="48"/>
        <v>0.99121774556509534</v>
      </c>
      <c r="J178" s="225">
        <f t="shared" si="60"/>
        <v>3360</v>
      </c>
      <c r="K178" s="220">
        <f t="shared" si="49"/>
        <v>0.9754182858169903</v>
      </c>
      <c r="L178" s="225">
        <f t="shared" si="61"/>
        <v>3360</v>
      </c>
      <c r="M178" s="220">
        <f t="shared" si="50"/>
        <v>0.99890824015161994</v>
      </c>
      <c r="N178" s="225">
        <f t="shared" si="62"/>
        <v>3360</v>
      </c>
      <c r="O178" s="220">
        <f t="shared" si="63"/>
        <v>0.99932875150776179</v>
      </c>
      <c r="P178" s="225">
        <f t="shared" si="64"/>
        <v>3360</v>
      </c>
      <c r="Q178" s="220">
        <f t="shared" si="65"/>
        <v>0.99932875150776179</v>
      </c>
      <c r="R178" s="225">
        <f t="shared" si="69"/>
        <v>39360</v>
      </c>
      <c r="S178" s="220">
        <f t="shared" si="51"/>
        <v>0.96775381284654327</v>
      </c>
      <c r="T178" s="225">
        <f t="shared" si="69"/>
        <v>39360</v>
      </c>
      <c r="U178" s="220">
        <f t="shared" si="54"/>
        <v>0.63806503283224647</v>
      </c>
    </row>
    <row r="179" spans="1:21">
      <c r="A179" s="219">
        <f t="shared" si="55"/>
        <v>39600</v>
      </c>
      <c r="B179" s="220">
        <f t="shared" si="56"/>
        <v>0.77401954070657941</v>
      </c>
      <c r="C179" s="225">
        <f t="shared" si="57"/>
        <v>39600</v>
      </c>
      <c r="D179" s="226">
        <f t="shared" si="47"/>
        <v>0.94856970745365943</v>
      </c>
      <c r="E179" s="227">
        <f t="shared" si="58"/>
        <v>39600</v>
      </c>
      <c r="F179" s="226">
        <f t="shared" si="52"/>
        <v>0.87634099507937324</v>
      </c>
      <c r="G179" s="220">
        <f t="shared" si="53"/>
        <v>0.8312705213320899</v>
      </c>
      <c r="H179" s="225">
        <f t="shared" si="59"/>
        <v>39600</v>
      </c>
      <c r="I179" s="220">
        <f t="shared" si="48"/>
        <v>0.99111556290926595</v>
      </c>
      <c r="J179" s="225">
        <f t="shared" si="60"/>
        <v>3600</v>
      </c>
      <c r="K179" s="220">
        <f t="shared" si="49"/>
        <v>0.973685749353145</v>
      </c>
      <c r="L179" s="225">
        <f t="shared" si="61"/>
        <v>3600</v>
      </c>
      <c r="M179" s="220">
        <f t="shared" si="50"/>
        <v>0.99874969115504031</v>
      </c>
      <c r="N179" s="225">
        <f t="shared" si="62"/>
        <v>3600</v>
      </c>
      <c r="O179" s="220">
        <f t="shared" si="63"/>
        <v>0.99923087105166919</v>
      </c>
      <c r="P179" s="225">
        <f t="shared" si="64"/>
        <v>3600</v>
      </c>
      <c r="Q179" s="220">
        <f t="shared" si="65"/>
        <v>0.99923087105166919</v>
      </c>
      <c r="R179" s="225">
        <f t="shared" si="69"/>
        <v>39600</v>
      </c>
      <c r="S179" s="220">
        <f t="shared" si="51"/>
        <v>0.96756041388955294</v>
      </c>
      <c r="T179" s="225">
        <f t="shared" si="69"/>
        <v>39600</v>
      </c>
      <c r="U179" s="220">
        <f t="shared" si="54"/>
        <v>0.6363193019587482</v>
      </c>
    </row>
    <row r="180" spans="1:21">
      <c r="A180" s="219">
        <f t="shared" si="55"/>
        <v>39840</v>
      </c>
      <c r="B180" s="220">
        <f t="shared" si="56"/>
        <v>0.77125410113020509</v>
      </c>
      <c r="C180" s="225">
        <f t="shared" si="57"/>
        <v>39840</v>
      </c>
      <c r="D180" s="226">
        <f t="shared" si="47"/>
        <v>0.94826621370886333</v>
      </c>
      <c r="E180" s="227">
        <f t="shared" si="58"/>
        <v>39840</v>
      </c>
      <c r="F180" s="226">
        <f t="shared" si="52"/>
        <v>0.87564020263766207</v>
      </c>
      <c r="G180" s="220">
        <f t="shared" si="53"/>
        <v>0.83034001952647762</v>
      </c>
      <c r="H180" s="225">
        <f t="shared" si="59"/>
        <v>39840</v>
      </c>
      <c r="I180" s="220">
        <f t="shared" si="48"/>
        <v>0.99101285105547576</v>
      </c>
      <c r="J180" s="225">
        <f t="shared" si="60"/>
        <v>3840</v>
      </c>
      <c r="K180" s="220">
        <f t="shared" si="49"/>
        <v>0.97195629021791052</v>
      </c>
      <c r="L180" s="225">
        <f t="shared" si="61"/>
        <v>3840</v>
      </c>
      <c r="M180" s="220">
        <f t="shared" si="50"/>
        <v>0.99858081534697252</v>
      </c>
      <c r="N180" s="225">
        <f t="shared" si="62"/>
        <v>3840</v>
      </c>
      <c r="O180" s="220">
        <f t="shared" si="63"/>
        <v>0.99912653351276759</v>
      </c>
      <c r="P180" s="225">
        <f t="shared" si="64"/>
        <v>3840</v>
      </c>
      <c r="Q180" s="220">
        <f t="shared" si="65"/>
        <v>0.99912653351276759</v>
      </c>
      <c r="R180" s="225">
        <f t="shared" si="69"/>
        <v>39840</v>
      </c>
      <c r="S180" s="220">
        <f t="shared" si="51"/>
        <v>0.96736705358201669</v>
      </c>
      <c r="T180" s="225">
        <f t="shared" si="69"/>
        <v>39840</v>
      </c>
      <c r="U180" s="220">
        <f t="shared" si="54"/>
        <v>0.63457834736372609</v>
      </c>
    </row>
    <row r="181" spans="1:21">
      <c r="A181" s="219">
        <f t="shared" si="55"/>
        <v>40080</v>
      </c>
      <c r="B181" s="220">
        <f t="shared" si="56"/>
        <v>0.76848031789416882</v>
      </c>
      <c r="C181" s="225">
        <f t="shared" si="57"/>
        <v>40080</v>
      </c>
      <c r="D181" s="226">
        <f t="shared" si="47"/>
        <v>0.94796281706652818</v>
      </c>
      <c r="E181" s="227">
        <f t="shared" si="58"/>
        <v>40080</v>
      </c>
      <c r="F181" s="226">
        <f t="shared" si="52"/>
        <v>0.87493997060571049</v>
      </c>
      <c r="G181" s="220">
        <f t="shared" si="53"/>
        <v>0.8294105592994947</v>
      </c>
      <c r="H181" s="225">
        <f t="shared" si="59"/>
        <v>40080</v>
      </c>
      <c r="I181" s="220">
        <f t="shared" si="48"/>
        <v>0.99090961102931008</v>
      </c>
      <c r="J181" s="225">
        <f t="shared" si="60"/>
        <v>4080</v>
      </c>
      <c r="K181" s="220">
        <f t="shared" si="49"/>
        <v>0.97022990294534073</v>
      </c>
      <c r="L181" s="225">
        <f t="shared" si="61"/>
        <v>4080</v>
      </c>
      <c r="M181" s="220">
        <f t="shared" si="50"/>
        <v>0.99840168875189006</v>
      </c>
      <c r="N181" s="225">
        <f t="shared" si="62"/>
        <v>4080</v>
      </c>
      <c r="O181" s="220">
        <f t="shared" si="63"/>
        <v>0.99901577584174961</v>
      </c>
      <c r="P181" s="225">
        <f t="shared" si="64"/>
        <v>4080</v>
      </c>
      <c r="Q181" s="220">
        <f t="shared" si="65"/>
        <v>0.99901577584174961</v>
      </c>
      <c r="R181" s="225">
        <f t="shared" si="69"/>
        <v>40080</v>
      </c>
      <c r="S181" s="220">
        <f t="shared" si="51"/>
        <v>0.9671737319162107</v>
      </c>
      <c r="T181" s="225">
        <f t="shared" si="69"/>
        <v>40080</v>
      </c>
      <c r="U181" s="220">
        <f t="shared" si="54"/>
        <v>0.63284215597939497</v>
      </c>
    </row>
    <row r="182" spans="1:21">
      <c r="A182" s="219">
        <f t="shared" si="55"/>
        <v>40320</v>
      </c>
      <c r="B182" s="220">
        <f t="shared" si="56"/>
        <v>0.76569845985729723</v>
      </c>
      <c r="C182" s="225">
        <f t="shared" si="57"/>
        <v>40320</v>
      </c>
      <c r="D182" s="226">
        <f t="shared" si="47"/>
        <v>0.94765951749558641</v>
      </c>
      <c r="E182" s="227">
        <f t="shared" si="58"/>
        <v>40320</v>
      </c>
      <c r="F182" s="226">
        <f t="shared" si="52"/>
        <v>0.87424029853536989</v>
      </c>
      <c r="G182" s="220">
        <f t="shared" si="53"/>
        <v>0.82848213948522609</v>
      </c>
      <c r="H182" s="225">
        <f t="shared" si="59"/>
        <v>40320</v>
      </c>
      <c r="I182" s="220">
        <f t="shared" si="48"/>
        <v>0.99080584385489012</v>
      </c>
      <c r="J182" s="225">
        <f t="shared" si="60"/>
        <v>4320</v>
      </c>
      <c r="K182" s="220">
        <f t="shared" si="49"/>
        <v>0.9685065820791976</v>
      </c>
      <c r="L182" s="225">
        <f t="shared" si="61"/>
        <v>4320</v>
      </c>
      <c r="M182" s="220">
        <f t="shared" si="50"/>
        <v>0.99821238696652115</v>
      </c>
      <c r="N182" s="225">
        <f t="shared" si="62"/>
        <v>4320</v>
      </c>
      <c r="O182" s="220">
        <f t="shared" si="63"/>
        <v>0.9988986348270581</v>
      </c>
      <c r="P182" s="225">
        <f t="shared" si="64"/>
        <v>4320</v>
      </c>
      <c r="Q182" s="220">
        <f t="shared" si="65"/>
        <v>0.9988986348270581</v>
      </c>
      <c r="R182" s="225">
        <f t="shared" si="69"/>
        <v>40320</v>
      </c>
      <c r="S182" s="220">
        <f t="shared" si="51"/>
        <v>0.9669804488844127</v>
      </c>
      <c r="T182" s="225">
        <f t="shared" si="69"/>
        <v>40320</v>
      </c>
      <c r="U182" s="220">
        <f t="shared" si="54"/>
        <v>0.6311107147737226</v>
      </c>
    </row>
    <row r="183" spans="1:21">
      <c r="A183" s="219">
        <f t="shared" si="55"/>
        <v>40560</v>
      </c>
      <c r="B183" s="220">
        <f t="shared" si="56"/>
        <v>0.7629087933754557</v>
      </c>
      <c r="C183" s="225">
        <f t="shared" si="57"/>
        <v>40560</v>
      </c>
      <c r="D183" s="226">
        <f t="shared" si="47"/>
        <v>0.94735631496498007</v>
      </c>
      <c r="E183" s="227">
        <f t="shared" si="58"/>
        <v>40560</v>
      </c>
      <c r="F183" s="226">
        <f t="shared" si="52"/>
        <v>0.87354118597885022</v>
      </c>
      <c r="G183" s="220">
        <f t="shared" si="53"/>
        <v>0.82755475891906183</v>
      </c>
      <c r="H183" s="225">
        <f t="shared" si="59"/>
        <v>40560</v>
      </c>
      <c r="I183" s="220">
        <f t="shared" si="48"/>
        <v>0.99070155055487441</v>
      </c>
      <c r="J183" s="225">
        <f t="shared" si="60"/>
        <v>4560</v>
      </c>
      <c r="K183" s="220">
        <f t="shared" si="49"/>
        <v>0.96678632217293492</v>
      </c>
      <c r="L183" s="225">
        <f t="shared" si="61"/>
        <v>4560</v>
      </c>
      <c r="M183" s="220">
        <f t="shared" si="50"/>
        <v>0.99801298516204917</v>
      </c>
      <c r="N183" s="225">
        <f t="shared" si="62"/>
        <v>4560</v>
      </c>
      <c r="O183" s="220">
        <f t="shared" si="63"/>
        <v>0.99877514709553905</v>
      </c>
      <c r="P183" s="225">
        <f t="shared" si="64"/>
        <v>4560</v>
      </c>
      <c r="Q183" s="220">
        <f t="shared" si="65"/>
        <v>0.99877514709553905</v>
      </c>
      <c r="R183" s="225">
        <f t="shared" si="69"/>
        <v>40560</v>
      </c>
      <c r="S183" s="220">
        <f t="shared" si="51"/>
        <v>0.96678720447890187</v>
      </c>
      <c r="T183" s="225">
        <f t="shared" si="69"/>
        <v>40560</v>
      </c>
      <c r="U183" s="220">
        <f t="shared" si="54"/>
        <v>0.62938401075033246</v>
      </c>
    </row>
    <row r="184" spans="1:21">
      <c r="A184" s="219">
        <f t="shared" si="55"/>
        <v>40800</v>
      </c>
      <c r="B184" s="220">
        <f t="shared" si="56"/>
        <v>0.76011158230356057</v>
      </c>
      <c r="C184" s="225">
        <f t="shared" si="57"/>
        <v>40800</v>
      </c>
      <c r="D184" s="226">
        <f t="shared" si="47"/>
        <v>0.94705320944366111</v>
      </c>
      <c r="E184" s="227">
        <f t="shared" si="58"/>
        <v>40800</v>
      </c>
      <c r="F184" s="226">
        <f t="shared" si="52"/>
        <v>0.87284263248871929</v>
      </c>
      <c r="G184" s="220">
        <f t="shared" si="53"/>
        <v>0.82662841643769558</v>
      </c>
      <c r="H184" s="225">
        <f t="shared" si="59"/>
        <v>40800</v>
      </c>
      <c r="I184" s="220">
        <f t="shared" si="48"/>
        <v>0.99059673215046096</v>
      </c>
      <c r="J184" s="225">
        <f t="shared" si="60"/>
        <v>4800</v>
      </c>
      <c r="K184" s="220">
        <f t="shared" si="49"/>
        <v>0.96506911778968041</v>
      </c>
      <c r="L184" s="225">
        <f t="shared" si="61"/>
        <v>4800</v>
      </c>
      <c r="M184" s="220">
        <f t="shared" si="50"/>
        <v>0.99780355808630339</v>
      </c>
      <c r="N184" s="225">
        <f t="shared" si="62"/>
        <v>4800</v>
      </c>
      <c r="O184" s="220">
        <f t="shared" si="63"/>
        <v>0.99864534911309066</v>
      </c>
      <c r="P184" s="225">
        <f t="shared" si="64"/>
        <v>4800</v>
      </c>
      <c r="Q184" s="220">
        <f t="shared" si="65"/>
        <v>0.99864534911309066</v>
      </c>
      <c r="R184" s="225">
        <f t="shared" si="69"/>
        <v>40800</v>
      </c>
      <c r="S184" s="220">
        <f t="shared" si="51"/>
        <v>0.96659399869195917</v>
      </c>
      <c r="T184" s="225">
        <f t="shared" si="69"/>
        <v>40800</v>
      </c>
      <c r="U184" s="220">
        <f t="shared" si="54"/>
        <v>0.62766203094840545</v>
      </c>
    </row>
    <row r="185" spans="1:21">
      <c r="A185" s="219">
        <f t="shared" si="55"/>
        <v>41040</v>
      </c>
      <c r="B185" s="220">
        <f t="shared" si="56"/>
        <v>0.75730708799797652</v>
      </c>
      <c r="C185" s="225">
        <f t="shared" si="57"/>
        <v>41040</v>
      </c>
      <c r="D185" s="226">
        <f t="shared" si="47"/>
        <v>0.94675020090059181</v>
      </c>
      <c r="E185" s="227">
        <f t="shared" si="58"/>
        <v>41040</v>
      </c>
      <c r="F185" s="226">
        <f t="shared" si="52"/>
        <v>0.87214463761790306</v>
      </c>
      <c r="G185" s="220">
        <f t="shared" si="53"/>
        <v>0.82570311087912351</v>
      </c>
      <c r="H185" s="225">
        <f t="shared" si="59"/>
        <v>41040</v>
      </c>
      <c r="I185" s="220">
        <f t="shared" si="48"/>
        <v>0.99049138966138872</v>
      </c>
      <c r="J185" s="225">
        <f t="shared" si="60"/>
        <v>5040</v>
      </c>
      <c r="K185" s="220">
        <f t="shared" si="49"/>
        <v>0.96335496350221872</v>
      </c>
      <c r="L185" s="225">
        <f t="shared" si="61"/>
        <v>5040</v>
      </c>
      <c r="M185" s="220">
        <f t="shared" si="50"/>
        <v>0.9975841800659373</v>
      </c>
      <c r="N185" s="225">
        <f t="shared" si="62"/>
        <v>5040</v>
      </c>
      <c r="O185" s="220">
        <f t="shared" si="63"/>
        <v>0.99850927718531068</v>
      </c>
      <c r="P185" s="225">
        <f t="shared" si="64"/>
        <v>5040</v>
      </c>
      <c r="Q185" s="220">
        <f t="shared" si="65"/>
        <v>0.99850927718531068</v>
      </c>
      <c r="R185" s="225">
        <f t="shared" si="69"/>
        <v>41040</v>
      </c>
      <c r="S185" s="220">
        <f t="shared" si="51"/>
        <v>0.96640083151586686</v>
      </c>
      <c r="T185" s="225">
        <f t="shared" si="69"/>
        <v>41040</v>
      </c>
      <c r="U185" s="220">
        <f t="shared" si="54"/>
        <v>0.62594476244258324</v>
      </c>
    </row>
    <row r="186" spans="1:21">
      <c r="A186" s="219">
        <f t="shared" si="55"/>
        <v>41280</v>
      </c>
      <c r="B186" s="220">
        <f t="shared" si="56"/>
        <v>0.75449556931928929</v>
      </c>
      <c r="C186" s="225">
        <f t="shared" si="57"/>
        <v>41280</v>
      </c>
      <c r="D186" s="226">
        <f t="shared" si="47"/>
        <v>0.94644728930474376</v>
      </c>
      <c r="E186" s="227">
        <f t="shared" si="58"/>
        <v>41280</v>
      </c>
      <c r="F186" s="226">
        <f t="shared" si="52"/>
        <v>0.87144720091968464</v>
      </c>
      <c r="G186" s="220">
        <f t="shared" si="53"/>
        <v>0.82477884108264188</v>
      </c>
      <c r="H186" s="225">
        <f t="shared" si="59"/>
        <v>41280</v>
      </c>
      <c r="I186" s="220">
        <f t="shared" si="48"/>
        <v>0.99038552410594005</v>
      </c>
      <c r="J186" s="225">
        <f t="shared" si="60"/>
        <v>5280</v>
      </c>
      <c r="K186" s="220">
        <f t="shared" si="49"/>
        <v>0.96164385389297447</v>
      </c>
      <c r="L186" s="225">
        <f t="shared" si="61"/>
        <v>5280</v>
      </c>
      <c r="M186" s="220">
        <f t="shared" si="50"/>
        <v>0.99735492500859779</v>
      </c>
      <c r="N186" s="225">
        <f t="shared" si="62"/>
        <v>5280</v>
      </c>
      <c r="O186" s="220">
        <f t="shared" si="63"/>
        <v>0.99836696745814124</v>
      </c>
      <c r="P186" s="225">
        <f t="shared" si="64"/>
        <v>5280</v>
      </c>
      <c r="Q186" s="220">
        <f t="shared" si="65"/>
        <v>0.99836696745814124</v>
      </c>
      <c r="R186" s="225">
        <f t="shared" si="69"/>
        <v>41280</v>
      </c>
      <c r="S186" s="220">
        <f t="shared" si="51"/>
        <v>0.96620770294290881</v>
      </c>
      <c r="T186" s="225">
        <f t="shared" si="69"/>
        <v>41280</v>
      </c>
      <c r="U186" s="220">
        <f t="shared" si="54"/>
        <v>0.62423219234287086</v>
      </c>
    </row>
    <row r="187" spans="1:21">
      <c r="A187" s="219">
        <f t="shared" si="55"/>
        <v>41520</v>
      </c>
      <c r="B187" s="220">
        <f t="shared" si="56"/>
        <v>0.75167728263544442</v>
      </c>
      <c r="C187" s="225">
        <f t="shared" si="57"/>
        <v>41520</v>
      </c>
      <c r="D187" s="226">
        <f t="shared" si="47"/>
        <v>0.94614447462509899</v>
      </c>
      <c r="E187" s="227">
        <f t="shared" si="58"/>
        <v>41520</v>
      </c>
      <c r="F187" s="226">
        <f t="shared" si="52"/>
        <v>0.87075032194770463</v>
      </c>
      <c r="G187" s="220">
        <f t="shared" si="53"/>
        <v>0.82385560588884676</v>
      </c>
      <c r="H187" s="225">
        <f t="shared" si="59"/>
        <v>41520</v>
      </c>
      <c r="I187" s="220">
        <f t="shared" si="48"/>
        <v>0.99027913650094224</v>
      </c>
      <c r="J187" s="225">
        <f t="shared" si="60"/>
        <v>5520</v>
      </c>
      <c r="K187" s="220">
        <f t="shared" si="49"/>
        <v>0.95993578355399489</v>
      </c>
      <c r="L187" s="225">
        <f t="shared" si="61"/>
        <v>5520</v>
      </c>
      <c r="M187" s="220">
        <f t="shared" si="50"/>
        <v>0.99711586640508254</v>
      </c>
      <c r="N187" s="225">
        <f t="shared" si="62"/>
        <v>5520</v>
      </c>
      <c r="O187" s="220">
        <f t="shared" si="63"/>
        <v>0.99821845591851022</v>
      </c>
      <c r="P187" s="225">
        <f t="shared" si="64"/>
        <v>5520</v>
      </c>
      <c r="Q187" s="220">
        <f t="shared" si="65"/>
        <v>0.99821845591851022</v>
      </c>
      <c r="R187" s="225">
        <f t="shared" si="69"/>
        <v>41520</v>
      </c>
      <c r="S187" s="220">
        <f t="shared" si="51"/>
        <v>0.96601461296537039</v>
      </c>
      <c r="T187" s="225">
        <f t="shared" si="69"/>
        <v>41520</v>
      </c>
      <c r="U187" s="220">
        <f t="shared" si="54"/>
        <v>0.62252430779453993</v>
      </c>
    </row>
    <row r="188" spans="1:21">
      <c r="A188" s="219">
        <f t="shared" si="55"/>
        <v>41760</v>
      </c>
      <c r="B188" s="220">
        <f t="shared" si="56"/>
        <v>0.74885248182524389</v>
      </c>
      <c r="C188" s="225">
        <f t="shared" si="57"/>
        <v>41760</v>
      </c>
      <c r="D188" s="226">
        <f t="shared" si="47"/>
        <v>0.94584175683064931</v>
      </c>
      <c r="E188" s="227">
        <f t="shared" si="58"/>
        <v>41760</v>
      </c>
      <c r="F188" s="226">
        <f t="shared" si="52"/>
        <v>0.87005400025596025</v>
      </c>
      <c r="G188" s="220">
        <f t="shared" si="53"/>
        <v>0.82293340413963167</v>
      </c>
      <c r="H188" s="225">
        <f t="shared" si="59"/>
        <v>41760</v>
      </c>
      <c r="I188" s="220">
        <f t="shared" si="48"/>
        <v>0.99017222786176917</v>
      </c>
      <c r="J188" s="225">
        <f t="shared" si="60"/>
        <v>5760</v>
      </c>
      <c r="K188" s="220">
        <f t="shared" si="49"/>
        <v>0.95823074708693268</v>
      </c>
      <c r="L188" s="225">
        <f t="shared" si="61"/>
        <v>5760</v>
      </c>
      <c r="M188" s="220">
        <f t="shared" si="50"/>
        <v>0.99686707733148683</v>
      </c>
      <c r="N188" s="225">
        <f t="shared" si="62"/>
        <v>5760</v>
      </c>
      <c r="O188" s="220">
        <f t="shared" si="63"/>
        <v>0.99806377839497162</v>
      </c>
      <c r="P188" s="225">
        <f t="shared" si="64"/>
        <v>5760</v>
      </c>
      <c r="Q188" s="220">
        <f t="shared" si="65"/>
        <v>0.99806377839497162</v>
      </c>
      <c r="R188" s="225">
        <f t="shared" si="69"/>
        <v>41760</v>
      </c>
      <c r="S188" s="220">
        <f t="shared" si="51"/>
        <v>0.96582156157553867</v>
      </c>
      <c r="T188" s="225">
        <f t="shared" si="69"/>
        <v>41760</v>
      </c>
      <c r="U188" s="220">
        <f t="shared" si="54"/>
        <v>0.62082109597803259</v>
      </c>
    </row>
    <row r="189" spans="1:21">
      <c r="A189" s="219">
        <f t="shared" si="55"/>
        <v>42000</v>
      </c>
      <c r="B189" s="220">
        <f t="shared" si="56"/>
        <v>0.95603483523776589</v>
      </c>
      <c r="C189" s="225">
        <v>0</v>
      </c>
      <c r="D189" s="226">
        <f t="shared" si="47"/>
        <v>1</v>
      </c>
      <c r="E189" s="227">
        <v>0</v>
      </c>
      <c r="F189" s="226">
        <f t="shared" si="52"/>
        <v>1</v>
      </c>
      <c r="G189" s="220">
        <f t="shared" si="53"/>
        <v>1</v>
      </c>
      <c r="H189" s="225">
        <f t="shared" si="59"/>
        <v>42000</v>
      </c>
      <c r="I189" s="220">
        <f t="shared" si="48"/>
        <v>0.99006479920234414</v>
      </c>
      <c r="J189" s="225">
        <v>0</v>
      </c>
      <c r="K189" s="220">
        <f t="shared" si="49"/>
        <v>1</v>
      </c>
      <c r="L189" s="225">
        <v>0</v>
      </c>
      <c r="M189" s="220">
        <f t="shared" si="50"/>
        <v>1</v>
      </c>
      <c r="N189" s="225">
        <v>0</v>
      </c>
      <c r="O189" s="220">
        <f t="shared" si="63"/>
        <v>1</v>
      </c>
      <c r="P189" s="225">
        <v>0</v>
      </c>
      <c r="Q189" s="220">
        <f t="shared" si="65"/>
        <v>1</v>
      </c>
      <c r="R189" s="225">
        <f t="shared" si="69"/>
        <v>42000</v>
      </c>
      <c r="S189" s="220">
        <f t="shared" si="51"/>
        <v>0.96562854876570214</v>
      </c>
      <c r="T189" s="225">
        <f t="shared" si="69"/>
        <v>42000</v>
      </c>
      <c r="U189" s="220">
        <f t="shared" si="54"/>
        <v>0.61912254410886469</v>
      </c>
    </row>
    <row r="190" spans="1:21">
      <c r="A190" s="219">
        <f t="shared" si="55"/>
        <v>42240</v>
      </c>
      <c r="B190" s="220">
        <f t="shared" si="56"/>
        <v>0.95296188573766016</v>
      </c>
      <c r="C190" s="225">
        <f t="shared" si="57"/>
        <v>240</v>
      </c>
      <c r="D190" s="226">
        <f t="shared" si="47"/>
        <v>0.99968005119453907</v>
      </c>
      <c r="E190" s="227">
        <f t="shared" si="58"/>
        <v>240</v>
      </c>
      <c r="F190" s="226">
        <f t="shared" si="52"/>
        <v>0.99920031991468372</v>
      </c>
      <c r="G190" s="220">
        <f t="shared" si="53"/>
        <v>0.99888062696591084</v>
      </c>
      <c r="H190" s="225">
        <f t="shared" si="59"/>
        <v>42240</v>
      </c>
      <c r="I190" s="220">
        <f t="shared" si="48"/>
        <v>0.98995685153514046</v>
      </c>
      <c r="J190" s="225">
        <f t="shared" si="60"/>
        <v>240</v>
      </c>
      <c r="K190" s="220">
        <f t="shared" si="49"/>
        <v>0.99822380153310919</v>
      </c>
      <c r="L190" s="225">
        <f t="shared" si="61"/>
        <v>240</v>
      </c>
      <c r="M190" s="220">
        <f t="shared" si="50"/>
        <v>0.99999425380466633</v>
      </c>
      <c r="N190" s="225">
        <f t="shared" si="62"/>
        <v>240</v>
      </c>
      <c r="O190" s="220">
        <f t="shared" si="63"/>
        <v>0.99999649095959287</v>
      </c>
      <c r="P190" s="225">
        <f t="shared" si="64"/>
        <v>240</v>
      </c>
      <c r="Q190" s="220">
        <f t="shared" si="65"/>
        <v>0.99999649095959287</v>
      </c>
      <c r="R190" s="225">
        <f t="shared" si="69"/>
        <v>42240</v>
      </c>
      <c r="S190" s="220">
        <f t="shared" si="51"/>
        <v>0.96543557452815099</v>
      </c>
      <c r="T190" s="225">
        <f t="shared" si="69"/>
        <v>42240</v>
      </c>
      <c r="U190" s="220">
        <f t="shared" si="54"/>
        <v>0.61742863943753046</v>
      </c>
    </row>
    <row r="191" spans="1:21">
      <c r="A191" s="219">
        <f t="shared" si="55"/>
        <v>42480</v>
      </c>
      <c r="B191" s="220">
        <f t="shared" si="56"/>
        <v>0.94987415775777073</v>
      </c>
      <c r="C191" s="225">
        <f t="shared" si="57"/>
        <v>480</v>
      </c>
      <c r="D191" s="226">
        <f t="shared" si="47"/>
        <v>0.99936020475631637</v>
      </c>
      <c r="E191" s="227">
        <f t="shared" si="58"/>
        <v>480</v>
      </c>
      <c r="F191" s="226">
        <f t="shared" si="52"/>
        <v>0.99840127931760636</v>
      </c>
      <c r="G191" s="220">
        <f t="shared" si="53"/>
        <v>0.99776250692781132</v>
      </c>
      <c r="H191" s="225">
        <f t="shared" si="59"/>
        <v>42480</v>
      </c>
      <c r="I191" s="220">
        <f t="shared" si="48"/>
        <v>0.9898483858711844</v>
      </c>
      <c r="J191" s="225">
        <f t="shared" si="60"/>
        <v>480</v>
      </c>
      <c r="K191" s="220">
        <f t="shared" si="49"/>
        <v>0.99645075794721227</v>
      </c>
      <c r="L191" s="225">
        <f t="shared" si="61"/>
        <v>480</v>
      </c>
      <c r="M191" s="220">
        <f t="shared" si="50"/>
        <v>0.99997707028297833</v>
      </c>
      <c r="N191" s="225">
        <f t="shared" si="62"/>
        <v>480</v>
      </c>
      <c r="O191" s="220">
        <f t="shared" si="63"/>
        <v>0.99998599011920375</v>
      </c>
      <c r="P191" s="225">
        <f t="shared" si="64"/>
        <v>480</v>
      </c>
      <c r="Q191" s="220">
        <f t="shared" si="65"/>
        <v>0.99998599011920375</v>
      </c>
      <c r="R191" s="225">
        <f t="shared" si="69"/>
        <v>42480</v>
      </c>
      <c r="S191" s="220">
        <f t="shared" si="51"/>
        <v>0.96524263885517647</v>
      </c>
      <c r="T191" s="225">
        <f t="shared" si="69"/>
        <v>42480</v>
      </c>
      <c r="U191" s="220">
        <f t="shared" si="54"/>
        <v>0.61573936924940609</v>
      </c>
    </row>
    <row r="192" spans="1:21">
      <c r="A192" s="219">
        <f t="shared" si="55"/>
        <v>42720</v>
      </c>
      <c r="B192" s="220">
        <f t="shared" si="56"/>
        <v>0.94677201131899691</v>
      </c>
      <c r="C192" s="225">
        <f t="shared" si="57"/>
        <v>720</v>
      </c>
      <c r="D192" s="226">
        <f t="shared" si="47"/>
        <v>0.99904046065257934</v>
      </c>
      <c r="E192" s="227">
        <f t="shared" si="58"/>
        <v>720</v>
      </c>
      <c r="F192" s="226">
        <f t="shared" si="52"/>
        <v>0.99760287769738176</v>
      </c>
      <c r="G192" s="220">
        <f t="shared" si="53"/>
        <v>0.99664563848313104</v>
      </c>
      <c r="H192" s="225">
        <f t="shared" si="59"/>
        <v>42720</v>
      </c>
      <c r="I192" s="220">
        <f t="shared" si="48"/>
        <v>0.98973940322005638</v>
      </c>
      <c r="J192" s="225">
        <f t="shared" si="60"/>
        <v>720</v>
      </c>
      <c r="K192" s="220">
        <f t="shared" si="49"/>
        <v>0.9946808636386143</v>
      </c>
      <c r="L192" s="225">
        <f t="shared" si="61"/>
        <v>720</v>
      </c>
      <c r="M192" s="220">
        <f t="shared" si="50"/>
        <v>0.99994853168518372</v>
      </c>
      <c r="N192" s="225">
        <f t="shared" si="62"/>
        <v>720</v>
      </c>
      <c r="O192" s="220">
        <f t="shared" si="63"/>
        <v>0.99996853677092878</v>
      </c>
      <c r="P192" s="225">
        <f t="shared" si="64"/>
        <v>720</v>
      </c>
      <c r="Q192" s="220">
        <f t="shared" si="65"/>
        <v>0.99996853677092878</v>
      </c>
      <c r="R192" s="225">
        <f t="shared" ref="R192:T207" si="70">R191+240</f>
        <v>42720</v>
      </c>
      <c r="S192" s="220">
        <f t="shared" si="51"/>
        <v>0.96504974173907199</v>
      </c>
      <c r="T192" s="225">
        <f t="shared" si="70"/>
        <v>42720</v>
      </c>
      <c r="U192" s="220">
        <f t="shared" si="54"/>
        <v>0.61405472086465496</v>
      </c>
    </row>
    <row r="193" spans="1:21">
      <c r="A193" s="219">
        <f t="shared" si="55"/>
        <v>42960</v>
      </c>
      <c r="B193" s="220">
        <f t="shared" si="56"/>
        <v>0.94365580350867406</v>
      </c>
      <c r="C193" s="225">
        <f t="shared" si="57"/>
        <v>960</v>
      </c>
      <c r="D193" s="226">
        <f t="shared" si="47"/>
        <v>0.9987208188505865</v>
      </c>
      <c r="E193" s="227">
        <f t="shared" si="58"/>
        <v>960</v>
      </c>
      <c r="F193" s="226">
        <f t="shared" si="52"/>
        <v>0.99680511454303289</v>
      </c>
      <c r="G193" s="220">
        <f t="shared" si="53"/>
        <v>0.99553002023087045</v>
      </c>
      <c r="H193" s="225">
        <f t="shared" si="59"/>
        <v>42960</v>
      </c>
      <c r="I193" s="220">
        <f t="shared" si="48"/>
        <v>0.98962990458989331</v>
      </c>
      <c r="J193" s="225">
        <f t="shared" si="60"/>
        <v>960</v>
      </c>
      <c r="K193" s="220">
        <f t="shared" si="49"/>
        <v>0.9929141130135738</v>
      </c>
      <c r="L193" s="225">
        <f t="shared" si="61"/>
        <v>960</v>
      </c>
      <c r="M193" s="220">
        <f t="shared" si="50"/>
        <v>0.99990871980179552</v>
      </c>
      <c r="N193" s="225">
        <f t="shared" si="62"/>
        <v>960</v>
      </c>
      <c r="O193" s="220">
        <f t="shared" si="63"/>
        <v>0.99994417003521419</v>
      </c>
      <c r="P193" s="225">
        <f t="shared" si="64"/>
        <v>960</v>
      </c>
      <c r="Q193" s="220">
        <f t="shared" si="65"/>
        <v>0.99994417003521419</v>
      </c>
      <c r="R193" s="225">
        <f t="shared" si="70"/>
        <v>42960</v>
      </c>
      <c r="S193" s="220">
        <f t="shared" si="51"/>
        <v>0.96485688317213214</v>
      </c>
      <c r="T193" s="225">
        <f t="shared" si="70"/>
        <v>42960</v>
      </c>
      <c r="U193" s="220">
        <f t="shared" si="54"/>
        <v>0.61237468163813213</v>
      </c>
    </row>
    <row r="194" spans="1:21">
      <c r="A194" s="219">
        <f t="shared" si="55"/>
        <v>43200</v>
      </c>
      <c r="B194" s="220">
        <f t="shared" si="56"/>
        <v>0.94052588847520235</v>
      </c>
      <c r="C194" s="225">
        <f t="shared" si="57"/>
        <v>1200</v>
      </c>
      <c r="D194" s="226">
        <f t="shared" si="47"/>
        <v>0.99840127931760636</v>
      </c>
      <c r="E194" s="227">
        <f t="shared" si="58"/>
        <v>1200</v>
      </c>
      <c r="F194" s="226">
        <f t="shared" si="52"/>
        <v>0.99600798934399148</v>
      </c>
      <c r="G194" s="220">
        <f t="shared" si="53"/>
        <v>0.99441565077159799</v>
      </c>
      <c r="H194" s="225">
        <f t="shared" si="59"/>
        <v>43200</v>
      </c>
      <c r="I194" s="220">
        <f t="shared" si="48"/>
        <v>0.98951989098739013</v>
      </c>
      <c r="J194" s="225">
        <f t="shared" si="60"/>
        <v>1200</v>
      </c>
      <c r="K194" s="220">
        <f t="shared" si="49"/>
        <v>0.9911505004882849</v>
      </c>
      <c r="L194" s="225">
        <f t="shared" si="61"/>
        <v>1200</v>
      </c>
      <c r="M194" s="220">
        <f t="shared" si="50"/>
        <v>0.99985771596595174</v>
      </c>
      <c r="N194" s="225">
        <f t="shared" si="62"/>
        <v>1200</v>
      </c>
      <c r="O194" s="220">
        <f t="shared" si="63"/>
        <v>0.99991292886154481</v>
      </c>
      <c r="P194" s="225">
        <f t="shared" si="64"/>
        <v>1200</v>
      </c>
      <c r="Q194" s="220">
        <f t="shared" si="65"/>
        <v>0.99991292886154481</v>
      </c>
      <c r="R194" s="225">
        <f t="shared" si="70"/>
        <v>43200</v>
      </c>
      <c r="S194" s="220">
        <f t="shared" si="51"/>
        <v>0.96466406314665321</v>
      </c>
      <c r="T194" s="225">
        <f t="shared" si="70"/>
        <v>43200</v>
      </c>
      <c r="U194" s="220">
        <f t="shared" si="54"/>
        <v>0.61069923895928935</v>
      </c>
    </row>
    <row r="195" spans="1:21">
      <c r="A195" s="219">
        <f t="shared" si="55"/>
        <v>43440</v>
      </c>
      <c r="B195" s="220">
        <f t="shared" si="56"/>
        <v>0.93738261742328477</v>
      </c>
      <c r="C195" s="225">
        <f t="shared" si="57"/>
        <v>1440</v>
      </c>
      <c r="D195" s="226">
        <f t="shared" si="47"/>
        <v>0.99808184202091799</v>
      </c>
      <c r="E195" s="227">
        <f t="shared" si="58"/>
        <v>1440</v>
      </c>
      <c r="F195" s="226">
        <f t="shared" si="52"/>
        <v>0.99521150159009719</v>
      </c>
      <c r="G195" s="220">
        <f t="shared" si="53"/>
        <v>0.99330252870744795</v>
      </c>
      <c r="H195" s="225">
        <f t="shared" si="59"/>
        <v>43440</v>
      </c>
      <c r="I195" s="220">
        <f t="shared" si="48"/>
        <v>0.98940936341780183</v>
      </c>
      <c r="J195" s="225">
        <f t="shared" si="60"/>
        <v>1440</v>
      </c>
      <c r="K195" s="220">
        <f t="shared" si="49"/>
        <v>0.9893900204888596</v>
      </c>
      <c r="L195" s="225">
        <f t="shared" si="61"/>
        <v>1440</v>
      </c>
      <c r="M195" s="220">
        <f t="shared" si="50"/>
        <v>0.99979560105576326</v>
      </c>
      <c r="N195" s="225">
        <f t="shared" si="62"/>
        <v>1440</v>
      </c>
      <c r="O195" s="220">
        <f t="shared" si="63"/>
        <v>0.99987485202912973</v>
      </c>
      <c r="P195" s="225">
        <f t="shared" si="64"/>
        <v>1440</v>
      </c>
      <c r="Q195" s="220">
        <f t="shared" si="65"/>
        <v>0.99987485202912973</v>
      </c>
      <c r="R195" s="225">
        <f t="shared" si="70"/>
        <v>43440</v>
      </c>
      <c r="S195" s="220">
        <f t="shared" si="51"/>
        <v>0.96447128165493279</v>
      </c>
      <c r="T195" s="225">
        <f t="shared" si="70"/>
        <v>43440</v>
      </c>
      <c r="U195" s="220">
        <f t="shared" si="54"/>
        <v>0.60902838025208073</v>
      </c>
    </row>
    <row r="196" spans="1:21">
      <c r="A196" s="219">
        <f t="shared" si="55"/>
        <v>43680</v>
      </c>
      <c r="B196" s="220">
        <f t="shared" si="56"/>
        <v>0.93422633860977122</v>
      </c>
      <c r="C196" s="225">
        <f t="shared" si="57"/>
        <v>1680</v>
      </c>
      <c r="D196" s="226">
        <f t="shared" si="47"/>
        <v>0.99776250692781121</v>
      </c>
      <c r="E196" s="227">
        <f t="shared" si="58"/>
        <v>1680</v>
      </c>
      <c r="F196" s="226">
        <f t="shared" si="52"/>
        <v>0.99441565077159788</v>
      </c>
      <c r="G196" s="220">
        <f t="shared" si="53"/>
        <v>0.99219065264212036</v>
      </c>
      <c r="H196" s="225">
        <f t="shared" si="59"/>
        <v>43680</v>
      </c>
      <c r="I196" s="220">
        <f t="shared" si="48"/>
        <v>0.98929832288494524</v>
      </c>
      <c r="J196" s="225">
        <f t="shared" si="60"/>
        <v>1680</v>
      </c>
      <c r="K196" s="220">
        <f t="shared" si="49"/>
        <v>0.98763266745131029</v>
      </c>
      <c r="L196" s="225">
        <f t="shared" si="61"/>
        <v>1680</v>
      </c>
      <c r="M196" s="220">
        <f t="shared" si="50"/>
        <v>0.99972245549664929</v>
      </c>
      <c r="N196" s="225">
        <f t="shared" si="62"/>
        <v>1680</v>
      </c>
      <c r="O196" s="220">
        <f t="shared" si="63"/>
        <v>0.99982997814758556</v>
      </c>
      <c r="P196" s="225">
        <f t="shared" si="64"/>
        <v>1680</v>
      </c>
      <c r="Q196" s="220">
        <f t="shared" si="65"/>
        <v>0.99982997814758556</v>
      </c>
      <c r="R196" s="225">
        <f t="shared" si="70"/>
        <v>43680</v>
      </c>
      <c r="S196" s="220">
        <f t="shared" si="51"/>
        <v>0.96427853868927038</v>
      </c>
      <c r="T196" s="225">
        <f t="shared" si="70"/>
        <v>43680</v>
      </c>
      <c r="U196" s="220">
        <f t="shared" si="54"/>
        <v>0.6073620929748681</v>
      </c>
    </row>
    <row r="197" spans="1:21">
      <c r="A197" s="219">
        <f t="shared" si="55"/>
        <v>43920</v>
      </c>
      <c r="B197" s="220">
        <f t="shared" si="56"/>
        <v>0.93105739734008508</v>
      </c>
      <c r="C197" s="225">
        <f t="shared" si="57"/>
        <v>1920</v>
      </c>
      <c r="D197" s="226">
        <f t="shared" si="47"/>
        <v>0.99744327400558597</v>
      </c>
      <c r="E197" s="227">
        <f t="shared" si="58"/>
        <v>1920</v>
      </c>
      <c r="F197" s="226">
        <f t="shared" si="52"/>
        <v>0.99362043637914899</v>
      </c>
      <c r="G197" s="220">
        <f t="shared" si="53"/>
        <v>0.99108002118087735</v>
      </c>
      <c r="H197" s="225">
        <f t="shared" si="59"/>
        <v>43920</v>
      </c>
      <c r="I197" s="220">
        <f t="shared" si="48"/>
        <v>0.98918677039120118</v>
      </c>
      <c r="J197" s="225">
        <f t="shared" si="60"/>
        <v>1920</v>
      </c>
      <c r="K197" s="220">
        <f t="shared" si="49"/>
        <v>0.98587843582153201</v>
      </c>
      <c r="L197" s="225">
        <f t="shared" si="61"/>
        <v>1920</v>
      </c>
      <c r="M197" s="220">
        <f t="shared" si="50"/>
        <v>0.99963835926366262</v>
      </c>
      <c r="N197" s="225">
        <f t="shared" si="62"/>
        <v>1920</v>
      </c>
      <c r="O197" s="220">
        <f t="shared" si="63"/>
        <v>0.99977834565761714</v>
      </c>
      <c r="P197" s="225">
        <f t="shared" si="64"/>
        <v>1920</v>
      </c>
      <c r="Q197" s="220">
        <f t="shared" si="65"/>
        <v>0.99977834565761714</v>
      </c>
      <c r="R197" s="225">
        <f t="shared" si="70"/>
        <v>43920</v>
      </c>
      <c r="S197" s="220">
        <f t="shared" si="51"/>
        <v>0.96408583424196659</v>
      </c>
      <c r="T197" s="225">
        <f t="shared" si="70"/>
        <v>43920</v>
      </c>
      <c r="U197" s="220">
        <f t="shared" si="54"/>
        <v>0.60570036462032661</v>
      </c>
    </row>
    <row r="198" spans="1:21">
      <c r="A198" s="219">
        <f t="shared" si="55"/>
        <v>44160</v>
      </c>
      <c r="B198" s="220">
        <f t="shared" si="56"/>
        <v>0.92787613596523089</v>
      </c>
      <c r="C198" s="225">
        <f t="shared" si="57"/>
        <v>2160</v>
      </c>
      <c r="D198" s="226">
        <f t="shared" si="47"/>
        <v>0.99712414322155285</v>
      </c>
      <c r="E198" s="227">
        <f t="shared" si="58"/>
        <v>2160</v>
      </c>
      <c r="F198" s="226">
        <f t="shared" si="52"/>
        <v>0.99282585790381339</v>
      </c>
      <c r="G198" s="220">
        <f t="shared" si="53"/>
        <v>0.9899706329305431</v>
      </c>
      <c r="H198" s="225">
        <f t="shared" si="59"/>
        <v>44160</v>
      </c>
      <c r="I198" s="220">
        <f t="shared" si="48"/>
        <v>0.98907470693751576</v>
      </c>
      <c r="J198" s="225">
        <f t="shared" si="60"/>
        <v>2160</v>
      </c>
      <c r="K198" s="220">
        <f t="shared" si="49"/>
        <v>0.98412732005528514</v>
      </c>
      <c r="L198" s="225">
        <f t="shared" si="61"/>
        <v>2160</v>
      </c>
      <c r="M198" s="220">
        <f t="shared" si="50"/>
        <v>0.99954339188380192</v>
      </c>
      <c r="N198" s="225">
        <f t="shared" si="62"/>
        <v>2160</v>
      </c>
      <c r="O198" s="220">
        <f t="shared" si="63"/>
        <v>0.99971999283169533</v>
      </c>
      <c r="P198" s="225">
        <f t="shared" si="64"/>
        <v>2160</v>
      </c>
      <c r="Q198" s="220">
        <f t="shared" si="65"/>
        <v>0.99971999283169533</v>
      </c>
      <c r="R198" s="225">
        <f t="shared" si="70"/>
        <v>44160</v>
      </c>
      <c r="S198" s="220">
        <f t="shared" si="51"/>
        <v>0.96389316830532401</v>
      </c>
      <c r="T198" s="225">
        <f t="shared" si="70"/>
        <v>44160</v>
      </c>
      <c r="U198" s="220">
        <f t="shared" si="54"/>
        <v>0.60404318271535173</v>
      </c>
    </row>
    <row r="199" spans="1:21">
      <c r="A199" s="219">
        <f t="shared" si="55"/>
        <v>44400</v>
      </c>
      <c r="B199" s="220">
        <f t="shared" si="56"/>
        <v>0.92468289387936364</v>
      </c>
      <c r="C199" s="225">
        <f t="shared" si="57"/>
        <v>2400</v>
      </c>
      <c r="D199" s="226">
        <f t="shared" si="47"/>
        <v>0.99680511454303289</v>
      </c>
      <c r="E199" s="227">
        <f t="shared" si="58"/>
        <v>2400</v>
      </c>
      <c r="F199" s="226">
        <f t="shared" si="52"/>
        <v>0.99203191483706066</v>
      </c>
      <c r="G199" s="220">
        <f t="shared" si="53"/>
        <v>0.98886248649950048</v>
      </c>
      <c r="H199" s="225">
        <f t="shared" si="59"/>
        <v>44400</v>
      </c>
      <c r="I199" s="220">
        <f t="shared" si="48"/>
        <v>0.98896213352340279</v>
      </c>
      <c r="J199" s="225">
        <f t="shared" si="60"/>
        <v>2400</v>
      </c>
      <c r="K199" s="220">
        <f t="shared" si="49"/>
        <v>0.98237931461817762</v>
      </c>
      <c r="L199" s="225">
        <f t="shared" si="61"/>
        <v>2400</v>
      </c>
      <c r="M199" s="220">
        <f t="shared" si="50"/>
        <v>0.99943763243831385</v>
      </c>
      <c r="N199" s="225">
        <f t="shared" si="62"/>
        <v>2400</v>
      </c>
      <c r="O199" s="220">
        <f t="shared" si="63"/>
        <v>0.99965495777473246</v>
      </c>
      <c r="P199" s="225">
        <f t="shared" si="64"/>
        <v>2400</v>
      </c>
      <c r="Q199" s="220">
        <f t="shared" si="65"/>
        <v>0.99965495777473246</v>
      </c>
      <c r="R199" s="225">
        <f t="shared" si="70"/>
        <v>44400</v>
      </c>
      <c r="S199" s="220">
        <f t="shared" si="51"/>
        <v>0.96370054087164636</v>
      </c>
      <c r="T199" s="225">
        <f t="shared" si="70"/>
        <v>44400</v>
      </c>
      <c r="U199" s="220">
        <f t="shared" si="54"/>
        <v>0.6023905348209645</v>
      </c>
    </row>
    <row r="200" spans="1:21">
      <c r="A200" s="219">
        <f t="shared" si="55"/>
        <v>44640</v>
      </c>
      <c r="B200" s="220">
        <f t="shared" si="56"/>
        <v>0.92147800751791675</v>
      </c>
      <c r="C200" s="225">
        <f t="shared" si="57"/>
        <v>2640</v>
      </c>
      <c r="D200" s="226">
        <f t="shared" si="47"/>
        <v>0.99648618793735755</v>
      </c>
      <c r="E200" s="227">
        <f t="shared" si="58"/>
        <v>2640</v>
      </c>
      <c r="F200" s="226">
        <f t="shared" si="52"/>
        <v>0.99123860667076724</v>
      </c>
      <c r="G200" s="220">
        <f t="shared" si="53"/>
        <v>0.98775558049769063</v>
      </c>
      <c r="H200" s="225">
        <f t="shared" si="59"/>
        <v>44640</v>
      </c>
      <c r="I200" s="220">
        <f t="shared" si="48"/>
        <v>0.98884905114694543</v>
      </c>
      <c r="J200" s="225">
        <f t="shared" si="60"/>
        <v>2640</v>
      </c>
      <c r="K200" s="220">
        <f t="shared" si="49"/>
        <v>0.98063441398564755</v>
      </c>
      <c r="L200" s="225">
        <f t="shared" si="61"/>
        <v>2640</v>
      </c>
      <c r="M200" s="220">
        <f t="shared" si="50"/>
        <v>0.9993211595649828</v>
      </c>
      <c r="N200" s="225">
        <f t="shared" si="62"/>
        <v>2640</v>
      </c>
      <c r="O200" s="220">
        <f t="shared" si="63"/>
        <v>0.9995832784247547</v>
      </c>
      <c r="P200" s="225">
        <f t="shared" si="64"/>
        <v>2640</v>
      </c>
      <c r="Q200" s="220">
        <f t="shared" si="65"/>
        <v>0.9995832784247547</v>
      </c>
      <c r="R200" s="225">
        <f t="shared" si="70"/>
        <v>44640</v>
      </c>
      <c r="S200" s="220">
        <f t="shared" si="51"/>
        <v>0.96350795193323913</v>
      </c>
      <c r="T200" s="225">
        <f t="shared" si="70"/>
        <v>44640</v>
      </c>
      <c r="U200" s="220">
        <f t="shared" si="54"/>
        <v>0.60074240853221905</v>
      </c>
    </row>
    <row r="201" spans="1:21">
      <c r="A201" s="219">
        <f t="shared" si="55"/>
        <v>44880</v>
      </c>
      <c r="B201" s="220">
        <f t="shared" si="56"/>
        <v>0.91826181035626953</v>
      </c>
      <c r="C201" s="225">
        <f t="shared" si="57"/>
        <v>2880</v>
      </c>
      <c r="D201" s="226">
        <f t="shared" si="47"/>
        <v>0.99616736337186873</v>
      </c>
      <c r="E201" s="227">
        <f t="shared" si="58"/>
        <v>2880</v>
      </c>
      <c r="F201" s="226">
        <f t="shared" si="52"/>
        <v>0.99044593289721605</v>
      </c>
      <c r="G201" s="220">
        <f t="shared" si="53"/>
        <v>0.98664991353661058</v>
      </c>
      <c r="H201" s="225">
        <f t="shared" si="59"/>
        <v>44880</v>
      </c>
      <c r="I201" s="220">
        <f t="shared" si="48"/>
        <v>0.98873546080479768</v>
      </c>
      <c r="J201" s="225">
        <f t="shared" si="60"/>
        <v>2880</v>
      </c>
      <c r="K201" s="220">
        <f t="shared" si="49"/>
        <v>0.97889261264294591</v>
      </c>
      <c r="L201" s="225">
        <f t="shared" si="61"/>
        <v>2880</v>
      </c>
      <c r="M201" s="220">
        <f t="shared" si="50"/>
        <v>0.99919405146040985</v>
      </c>
      <c r="N201" s="225">
        <f t="shared" si="62"/>
        <v>2880</v>
      </c>
      <c r="O201" s="220">
        <f t="shared" si="63"/>
        <v>0.99950499255357284</v>
      </c>
      <c r="P201" s="225">
        <f t="shared" si="64"/>
        <v>2880</v>
      </c>
      <c r="Q201" s="220">
        <f t="shared" si="65"/>
        <v>0.99950499255357284</v>
      </c>
      <c r="R201" s="225">
        <f t="shared" si="70"/>
        <v>44880</v>
      </c>
      <c r="S201" s="220">
        <f t="shared" si="51"/>
        <v>0.96331540148240935</v>
      </c>
      <c r="T201" s="225">
        <f t="shared" si="70"/>
        <v>44880</v>
      </c>
      <c r="U201" s="220">
        <f t="shared" si="54"/>
        <v>0.59909879147810896</v>
      </c>
    </row>
    <row r="202" spans="1:21">
      <c r="A202" s="219">
        <f t="shared" si="55"/>
        <v>45120</v>
      </c>
      <c r="B202" s="220">
        <f t="shared" si="56"/>
        <v>0.9150346329089476</v>
      </c>
      <c r="C202" s="225">
        <f t="shared" si="57"/>
        <v>3120</v>
      </c>
      <c r="D202" s="226">
        <f t="shared" si="47"/>
        <v>0.99584864081391877</v>
      </c>
      <c r="E202" s="227">
        <f t="shared" si="58"/>
        <v>3120</v>
      </c>
      <c r="F202" s="226">
        <f t="shared" si="52"/>
        <v>0.98965389300909556</v>
      </c>
      <c r="G202" s="220">
        <f t="shared" si="53"/>
        <v>0.98554548422931121</v>
      </c>
      <c r="H202" s="225">
        <f t="shared" si="59"/>
        <v>45120</v>
      </c>
      <c r="I202" s="220">
        <f t="shared" si="48"/>
        <v>0.98862136349218721</v>
      </c>
      <c r="J202" s="225">
        <f t="shared" si="60"/>
        <v>3120</v>
      </c>
      <c r="K202" s="220">
        <f t="shared" si="49"/>
        <v>0.9771539050851189</v>
      </c>
      <c r="L202" s="225">
        <f t="shared" si="61"/>
        <v>3120</v>
      </c>
      <c r="M202" s="220">
        <f t="shared" si="50"/>
        <v>0.9990563858822803</v>
      </c>
      <c r="N202" s="225">
        <f t="shared" si="62"/>
        <v>3120</v>
      </c>
      <c r="O202" s="220">
        <f t="shared" si="63"/>
        <v>0.99942013776744887</v>
      </c>
      <c r="P202" s="225">
        <f t="shared" si="64"/>
        <v>3120</v>
      </c>
      <c r="Q202" s="220">
        <f t="shared" si="65"/>
        <v>0.99942013776744887</v>
      </c>
      <c r="R202" s="225">
        <f t="shared" si="70"/>
        <v>45120</v>
      </c>
      <c r="S202" s="220">
        <f t="shared" si="51"/>
        <v>0.96312288951146563</v>
      </c>
      <c r="T202" s="225">
        <f t="shared" si="70"/>
        <v>45120</v>
      </c>
      <c r="U202" s="220">
        <f t="shared" si="54"/>
        <v>0.59745967132147471</v>
      </c>
    </row>
    <row r="203" spans="1:21">
      <c r="A203" s="219">
        <f t="shared" si="55"/>
        <v>45360</v>
      </c>
      <c r="B203" s="220">
        <f t="shared" si="56"/>
        <v>0.91179680272934494</v>
      </c>
      <c r="C203" s="225">
        <f t="shared" si="57"/>
        <v>3360</v>
      </c>
      <c r="D203" s="226">
        <f t="shared" si="47"/>
        <v>0.99553002023087056</v>
      </c>
      <c r="E203" s="227">
        <f t="shared" si="58"/>
        <v>3360</v>
      </c>
      <c r="F203" s="226">
        <f t="shared" si="52"/>
        <v>0.98886248649950048</v>
      </c>
      <c r="G203" s="220">
        <f t="shared" si="53"/>
        <v>0.98444229119039672</v>
      </c>
      <c r="H203" s="225">
        <f t="shared" si="59"/>
        <v>45360</v>
      </c>
      <c r="I203" s="220">
        <f t="shared" si="48"/>
        <v>0.98850676020291595</v>
      </c>
      <c r="J203" s="225">
        <f t="shared" si="60"/>
        <v>3360</v>
      </c>
      <c r="K203" s="220">
        <f t="shared" si="49"/>
        <v>0.9754182858169903</v>
      </c>
      <c r="L203" s="225">
        <f t="shared" si="61"/>
        <v>3360</v>
      </c>
      <c r="M203" s="220">
        <f t="shared" si="50"/>
        <v>0.99890824015161994</v>
      </c>
      <c r="N203" s="225">
        <f t="shared" si="62"/>
        <v>3360</v>
      </c>
      <c r="O203" s="220">
        <f t="shared" si="63"/>
        <v>0.99932875150776179</v>
      </c>
      <c r="P203" s="225">
        <f t="shared" si="64"/>
        <v>3360</v>
      </c>
      <c r="Q203" s="220">
        <f t="shared" si="65"/>
        <v>0.99932875150776179</v>
      </c>
      <c r="R203" s="225">
        <f t="shared" si="70"/>
        <v>45360</v>
      </c>
      <c r="S203" s="220">
        <f t="shared" si="51"/>
        <v>0.96293041601271789</v>
      </c>
      <c r="T203" s="225">
        <f t="shared" si="70"/>
        <v>45360</v>
      </c>
      <c r="U203" s="220">
        <f t="shared" si="54"/>
        <v>0.59582503575891099</v>
      </c>
    </row>
    <row r="204" spans="1:21">
      <c r="A204" s="219">
        <f t="shared" si="55"/>
        <v>45600</v>
      </c>
      <c r="B204" s="220">
        <f t="shared" si="56"/>
        <v>0.9085486444099562</v>
      </c>
      <c r="C204" s="225">
        <f t="shared" si="57"/>
        <v>3600</v>
      </c>
      <c r="D204" s="226">
        <f t="shared" si="47"/>
        <v>0.99521150159009719</v>
      </c>
      <c r="E204" s="227">
        <f t="shared" si="58"/>
        <v>3600</v>
      </c>
      <c r="F204" s="226">
        <f t="shared" si="52"/>
        <v>0.98807171286193052</v>
      </c>
      <c r="G204" s="220">
        <f t="shared" si="53"/>
        <v>0.9833403330360212</v>
      </c>
      <c r="H204" s="225">
        <f t="shared" si="59"/>
        <v>45600</v>
      </c>
      <c r="I204" s="220">
        <f t="shared" si="48"/>
        <v>0.98839165192936296</v>
      </c>
      <c r="J204" s="225">
        <f t="shared" si="60"/>
        <v>3600</v>
      </c>
      <c r="K204" s="220">
        <f t="shared" si="49"/>
        <v>0.973685749353145</v>
      </c>
      <c r="L204" s="225">
        <f t="shared" si="61"/>
        <v>3600</v>
      </c>
      <c r="M204" s="220">
        <f t="shared" si="50"/>
        <v>0.99874969115504031</v>
      </c>
      <c r="N204" s="225">
        <f t="shared" si="62"/>
        <v>3600</v>
      </c>
      <c r="O204" s="220">
        <f t="shared" si="63"/>
        <v>0.99923087105166919</v>
      </c>
      <c r="P204" s="225">
        <f t="shared" si="64"/>
        <v>3600</v>
      </c>
      <c r="Q204" s="220">
        <f t="shared" si="65"/>
        <v>0.99923087105166919</v>
      </c>
      <c r="R204" s="225">
        <f t="shared" si="70"/>
        <v>45600</v>
      </c>
      <c r="S204" s="220">
        <f t="shared" si="51"/>
        <v>0.96273798097847774</v>
      </c>
      <c r="T204" s="225">
        <f t="shared" si="70"/>
        <v>45600</v>
      </c>
      <c r="U204" s="220">
        <f t="shared" si="54"/>
        <v>0.59419487252067416</v>
      </c>
    </row>
    <row r="205" spans="1:21">
      <c r="A205" s="219">
        <f t="shared" si="55"/>
        <v>45840</v>
      </c>
      <c r="B205" s="220">
        <f t="shared" si="56"/>
        <v>0.90529047958310827</v>
      </c>
      <c r="C205" s="225">
        <f t="shared" si="57"/>
        <v>3840</v>
      </c>
      <c r="D205" s="226">
        <f t="shared" si="47"/>
        <v>0.99489308485898253</v>
      </c>
      <c r="E205" s="227">
        <f t="shared" si="58"/>
        <v>3840</v>
      </c>
      <c r="F205" s="226">
        <f t="shared" si="52"/>
        <v>0.98728157159029051</v>
      </c>
      <c r="G205" s="220">
        <f t="shared" si="53"/>
        <v>0.98223960838388857</v>
      </c>
      <c r="H205" s="225">
        <f t="shared" si="59"/>
        <v>45840</v>
      </c>
      <c r="I205" s="220">
        <f t="shared" si="48"/>
        <v>0.98827603966248567</v>
      </c>
      <c r="J205" s="225">
        <f t="shared" si="60"/>
        <v>3840</v>
      </c>
      <c r="K205" s="220">
        <f t="shared" si="49"/>
        <v>0.97195629021791052</v>
      </c>
      <c r="L205" s="225">
        <f t="shared" si="61"/>
        <v>3840</v>
      </c>
      <c r="M205" s="220">
        <f t="shared" si="50"/>
        <v>0.99858081534697252</v>
      </c>
      <c r="N205" s="225">
        <f t="shared" si="62"/>
        <v>3840</v>
      </c>
      <c r="O205" s="220">
        <f t="shared" si="63"/>
        <v>0.99912653351276759</v>
      </c>
      <c r="P205" s="225">
        <f t="shared" si="64"/>
        <v>3840</v>
      </c>
      <c r="Q205" s="220">
        <f t="shared" si="65"/>
        <v>0.99912653351276759</v>
      </c>
      <c r="R205" s="225">
        <f t="shared" si="70"/>
        <v>45840</v>
      </c>
      <c r="S205" s="220">
        <f t="shared" si="51"/>
        <v>0.96254558440105831</v>
      </c>
      <c r="T205" s="225">
        <f t="shared" si="70"/>
        <v>45840</v>
      </c>
      <c r="U205" s="220">
        <f t="shared" si="54"/>
        <v>0.59256916937059034</v>
      </c>
    </row>
    <row r="206" spans="1:21">
      <c r="A206" s="219">
        <f t="shared" si="55"/>
        <v>46080</v>
      </c>
      <c r="B206" s="220">
        <f t="shared" si="56"/>
        <v>0.90202262692218127</v>
      </c>
      <c r="C206" s="225">
        <f t="shared" si="57"/>
        <v>4080</v>
      </c>
      <c r="D206" s="226">
        <f t="shared" ref="D206:D269" si="71">IF($F$3="Series",EXP(-$D$3*$E$3*C206),1-(1-EXP(-$D$3*C206))^$E$3)</f>
        <v>0.99457477000492056</v>
      </c>
      <c r="E206" s="227">
        <f t="shared" si="58"/>
        <v>4080</v>
      </c>
      <c r="F206" s="226">
        <f t="shared" si="52"/>
        <v>0.98649206217888996</v>
      </c>
      <c r="G206" s="220">
        <f t="shared" si="53"/>
        <v>0.98114011585324923</v>
      </c>
      <c r="H206" s="225">
        <f t="shared" si="59"/>
        <v>46080</v>
      </c>
      <c r="I206" s="220">
        <f t="shared" ref="I206:I269" si="72">IF($F$5="Series",EXP(-$D$5*$E$5*H206),1-(1-EXP(-$D$5*H206))^$E$5)</f>
        <v>0.98815992439182221</v>
      </c>
      <c r="J206" s="225">
        <f t="shared" si="60"/>
        <v>4080</v>
      </c>
      <c r="K206" s="220">
        <f t="shared" ref="K206:K269" si="73">IF($F$6="Series",EXP(-$D$6*$E$6*J206),1-(1-EXP(-$D$6*J206))^$E$6)</f>
        <v>0.97022990294534073</v>
      </c>
      <c r="L206" s="225">
        <f t="shared" si="61"/>
        <v>4080</v>
      </c>
      <c r="M206" s="220">
        <f t="shared" ref="M206:M269" si="74">IF($F$7="Series",EXP(-$D$7*$E$7*L206),1-(1-EXP(-$D$7*L206))^$E$7)</f>
        <v>0.99840168875189006</v>
      </c>
      <c r="N206" s="225">
        <f t="shared" si="62"/>
        <v>4080</v>
      </c>
      <c r="O206" s="220">
        <f t="shared" si="63"/>
        <v>0.99901577584174961</v>
      </c>
      <c r="P206" s="225">
        <f t="shared" si="64"/>
        <v>4080</v>
      </c>
      <c r="Q206" s="220">
        <f t="shared" si="65"/>
        <v>0.99901577584174961</v>
      </c>
      <c r="R206" s="225">
        <f t="shared" si="70"/>
        <v>46080</v>
      </c>
      <c r="S206" s="220">
        <f t="shared" ref="S206:S269" si="75">IF($F$10="Series",EXP(-$D$10*$E$10*R206),1-(1-EXP(-$D$10*R206))^$E$10)</f>
        <v>0.96235322627277442</v>
      </c>
      <c r="T206" s="225">
        <f t="shared" si="70"/>
        <v>46080</v>
      </c>
      <c r="U206" s="220">
        <f t="shared" si="54"/>
        <v>0.5909479141059637</v>
      </c>
    </row>
    <row r="207" spans="1:21">
      <c r="A207" s="219">
        <f t="shared" si="55"/>
        <v>46320</v>
      </c>
      <c r="B207" s="220">
        <f t="shared" si="56"/>
        <v>0.898745402143307</v>
      </c>
      <c r="C207" s="225">
        <f t="shared" si="57"/>
        <v>4320</v>
      </c>
      <c r="D207" s="226">
        <f t="shared" si="71"/>
        <v>0.9942565569953159</v>
      </c>
      <c r="E207" s="227">
        <f t="shared" si="58"/>
        <v>4320</v>
      </c>
      <c r="F207" s="226">
        <f t="shared" ref="F207:F270" si="76">IF($F$4="Series",EXP(-$D$4*$E$4*E207),1-(1-EXP(-$D$4*E207))^$E$4)</f>
        <v>0.98570318412244295</v>
      </c>
      <c r="G207" s="220">
        <f t="shared" ref="G207:G270" si="77">D207*F207</f>
        <v>0.98004185406490008</v>
      </c>
      <c r="H207" s="225">
        <f t="shared" si="59"/>
        <v>46320</v>
      </c>
      <c r="I207" s="220">
        <f t="shared" si="72"/>
        <v>0.98804330710549271</v>
      </c>
      <c r="J207" s="225">
        <f t="shared" si="60"/>
        <v>4320</v>
      </c>
      <c r="K207" s="220">
        <f t="shared" si="73"/>
        <v>0.9685065820791976</v>
      </c>
      <c r="L207" s="225">
        <f t="shared" si="61"/>
        <v>4320</v>
      </c>
      <c r="M207" s="220">
        <f t="shared" si="74"/>
        <v>0.99821238696652115</v>
      </c>
      <c r="N207" s="225">
        <f t="shared" si="62"/>
        <v>4320</v>
      </c>
      <c r="O207" s="220">
        <f t="shared" si="63"/>
        <v>0.9988986348270581</v>
      </c>
      <c r="P207" s="225">
        <f t="shared" si="64"/>
        <v>4320</v>
      </c>
      <c r="Q207" s="220">
        <f t="shared" si="65"/>
        <v>0.9988986348270581</v>
      </c>
      <c r="R207" s="225">
        <f t="shared" si="70"/>
        <v>46320</v>
      </c>
      <c r="S207" s="220">
        <f t="shared" si="75"/>
        <v>0.962160906585942</v>
      </c>
      <c r="T207" s="225">
        <f t="shared" si="70"/>
        <v>46320</v>
      </c>
      <c r="U207" s="220">
        <f t="shared" ref="U207:U270" si="78">EXP(-1/87600*T207)</f>
        <v>0.58933109455748456</v>
      </c>
    </row>
    <row r="208" spans="1:21">
      <c r="A208" s="219">
        <f t="shared" ref="A208:A271" si="79">A207+240</f>
        <v>46560</v>
      </c>
      <c r="B208" s="220">
        <f t="shared" ref="B208:B271" si="80">D208*F208*I208*K208*M208*O208*Q208*S208</f>
        <v>0.89545911800754019</v>
      </c>
      <c r="C208" s="225">
        <f t="shared" ref="C208:C271" si="81">C207+240</f>
        <v>4560</v>
      </c>
      <c r="D208" s="226">
        <f t="shared" si="71"/>
        <v>0.99393844579758361</v>
      </c>
      <c r="E208" s="227">
        <f t="shared" ref="E208:E271" si="82">E207+240</f>
        <v>4560</v>
      </c>
      <c r="F208" s="226">
        <f t="shared" si="76"/>
        <v>0.98491493691606746</v>
      </c>
      <c r="G208" s="220">
        <f t="shared" si="77"/>
        <v>0.97894482164118124</v>
      </c>
      <c r="H208" s="225">
        <f t="shared" ref="H208:H271" si="83">H207+240</f>
        <v>46560</v>
      </c>
      <c r="I208" s="220">
        <f t="shared" si="72"/>
        <v>0.98792618879020144</v>
      </c>
      <c r="J208" s="225">
        <f t="shared" ref="J208:J271" si="84">J207+240</f>
        <v>4560</v>
      </c>
      <c r="K208" s="220">
        <f t="shared" si="73"/>
        <v>0.96678632217293492</v>
      </c>
      <c r="L208" s="225">
        <f t="shared" ref="L208:L271" si="85">L207+240</f>
        <v>4560</v>
      </c>
      <c r="M208" s="220">
        <f t="shared" si="74"/>
        <v>0.99801298516204917</v>
      </c>
      <c r="N208" s="225">
        <f t="shared" ref="N208:N271" si="86">N207+240</f>
        <v>4560</v>
      </c>
      <c r="O208" s="220">
        <f t="shared" ref="O208:O271" si="87">IF($F$8="Series",EXP(-$D$8*$E$8*N208),1-(1-EXP(-$D$8*N208))^$E$8)</f>
        <v>0.99877514709553905</v>
      </c>
      <c r="P208" s="225">
        <f t="shared" ref="P208:P271" si="88">P207+240</f>
        <v>4560</v>
      </c>
      <c r="Q208" s="220">
        <f t="shared" ref="Q208:Q271" si="89">IF($F$9="Series",EXP(-$D$9*$E$9*P208),1-(1-EXP(-$D$9*P208))^$E$9)</f>
        <v>0.99877514709553905</v>
      </c>
      <c r="R208" s="225">
        <f t="shared" ref="R208:T223" si="90">R207+240</f>
        <v>46560</v>
      </c>
      <c r="S208" s="220">
        <f t="shared" si="75"/>
        <v>0.96196862533287908</v>
      </c>
      <c r="T208" s="225">
        <f t="shared" si="90"/>
        <v>46560</v>
      </c>
      <c r="U208" s="220">
        <f t="shared" si="78"/>
        <v>0.58771869858913817</v>
      </c>
    </row>
    <row r="209" spans="1:21">
      <c r="A209" s="219">
        <f t="shared" si="79"/>
        <v>46800</v>
      </c>
      <c r="B209" s="220">
        <f t="shared" si="80"/>
        <v>0.89216408432348226</v>
      </c>
      <c r="C209" s="225">
        <f t="shared" si="81"/>
        <v>4800</v>
      </c>
      <c r="D209" s="226">
        <f t="shared" si="71"/>
        <v>0.99362043637914899</v>
      </c>
      <c r="E209" s="227">
        <f t="shared" si="82"/>
        <v>4800</v>
      </c>
      <c r="F209" s="226">
        <f t="shared" si="76"/>
        <v>0.98412732005528514</v>
      </c>
      <c r="G209" s="220">
        <f t="shared" si="77"/>
        <v>0.97784901720597484</v>
      </c>
      <c r="H209" s="225">
        <f t="shared" si="83"/>
        <v>46800</v>
      </c>
      <c r="I209" s="220">
        <f t="shared" si="72"/>
        <v>0.98780857043123882</v>
      </c>
      <c r="J209" s="225">
        <f t="shared" si="84"/>
        <v>4800</v>
      </c>
      <c r="K209" s="220">
        <f t="shared" si="73"/>
        <v>0.96506911778968041</v>
      </c>
      <c r="L209" s="225">
        <f t="shared" si="85"/>
        <v>4800</v>
      </c>
      <c r="M209" s="220">
        <f t="shared" si="74"/>
        <v>0.99780355808630339</v>
      </c>
      <c r="N209" s="225">
        <f t="shared" si="86"/>
        <v>4800</v>
      </c>
      <c r="O209" s="220">
        <f t="shared" si="87"/>
        <v>0.99864534911309066</v>
      </c>
      <c r="P209" s="225">
        <f t="shared" si="88"/>
        <v>4800</v>
      </c>
      <c r="Q209" s="220">
        <f t="shared" si="89"/>
        <v>0.99864534911309066</v>
      </c>
      <c r="R209" s="225">
        <f t="shared" si="90"/>
        <v>46800</v>
      </c>
      <c r="S209" s="220">
        <f t="shared" si="75"/>
        <v>0.96177638250590469</v>
      </c>
      <c r="T209" s="225">
        <f t="shared" si="90"/>
        <v>46800</v>
      </c>
      <c r="U209" s="220">
        <f t="shared" si="78"/>
        <v>0.58611071409811377</v>
      </c>
    </row>
    <row r="210" spans="1:21">
      <c r="A210" s="219">
        <f t="shared" si="79"/>
        <v>47040</v>
      </c>
      <c r="B210" s="220">
        <f t="shared" si="80"/>
        <v>0.88886060795035826</v>
      </c>
      <c r="C210" s="225">
        <f t="shared" si="81"/>
        <v>5040</v>
      </c>
      <c r="D210" s="226">
        <f t="shared" si="71"/>
        <v>0.99330252870744795</v>
      </c>
      <c r="E210" s="227">
        <f t="shared" si="82"/>
        <v>5040</v>
      </c>
      <c r="F210" s="226">
        <f t="shared" si="76"/>
        <v>0.9833403330360212</v>
      </c>
      <c r="G210" s="220">
        <f t="shared" si="77"/>
        <v>0.97675443938470385</v>
      </c>
      <c r="H210" s="225">
        <f t="shared" si="83"/>
        <v>47040</v>
      </c>
      <c r="I210" s="220">
        <f t="shared" si="72"/>
        <v>0.98769045301248282</v>
      </c>
      <c r="J210" s="225">
        <f t="shared" si="84"/>
        <v>5040</v>
      </c>
      <c r="K210" s="220">
        <f t="shared" si="73"/>
        <v>0.96335496350221872</v>
      </c>
      <c r="L210" s="225">
        <f t="shared" si="85"/>
        <v>5040</v>
      </c>
      <c r="M210" s="220">
        <f t="shared" si="74"/>
        <v>0.9975841800659373</v>
      </c>
      <c r="N210" s="225">
        <f t="shared" si="86"/>
        <v>5040</v>
      </c>
      <c r="O210" s="220">
        <f t="shared" si="87"/>
        <v>0.99850927718531068</v>
      </c>
      <c r="P210" s="225">
        <f t="shared" si="88"/>
        <v>5040</v>
      </c>
      <c r="Q210" s="220">
        <f t="shared" si="89"/>
        <v>0.99850927718531068</v>
      </c>
      <c r="R210" s="225">
        <f t="shared" si="90"/>
        <v>47040</v>
      </c>
      <c r="S210" s="220">
        <f t="shared" si="75"/>
        <v>0.96158417809733976</v>
      </c>
      <c r="T210" s="225">
        <f t="shared" si="90"/>
        <v>47040</v>
      </c>
      <c r="U210" s="220">
        <f t="shared" si="78"/>
        <v>0.58450712901471336</v>
      </c>
    </row>
    <row r="211" spans="1:21">
      <c r="A211" s="219">
        <f t="shared" si="79"/>
        <v>47280</v>
      </c>
      <c r="B211" s="220">
        <f t="shared" si="80"/>
        <v>0.88554899280153199</v>
      </c>
      <c r="C211" s="225">
        <f t="shared" si="81"/>
        <v>5280</v>
      </c>
      <c r="D211" s="226">
        <f t="shared" si="71"/>
        <v>0.99298472274992677</v>
      </c>
      <c r="E211" s="227">
        <f t="shared" si="82"/>
        <v>5280</v>
      </c>
      <c r="F211" s="226">
        <f t="shared" si="76"/>
        <v>0.98255397535460409</v>
      </c>
      <c r="G211" s="220">
        <f t="shared" si="77"/>
        <v>0.97566108680432995</v>
      </c>
      <c r="H211" s="225">
        <f t="shared" si="83"/>
        <v>47280</v>
      </c>
      <c r="I211" s="220">
        <f t="shared" si="72"/>
        <v>0.98757183751640121</v>
      </c>
      <c r="J211" s="225">
        <f t="shared" si="84"/>
        <v>5280</v>
      </c>
      <c r="K211" s="220">
        <f t="shared" si="73"/>
        <v>0.96164385389297447</v>
      </c>
      <c r="L211" s="225">
        <f t="shared" si="85"/>
        <v>5280</v>
      </c>
      <c r="M211" s="220">
        <f t="shared" si="74"/>
        <v>0.99735492500859779</v>
      </c>
      <c r="N211" s="225">
        <f t="shared" si="86"/>
        <v>5280</v>
      </c>
      <c r="O211" s="220">
        <f t="shared" si="87"/>
        <v>0.99836696745814124</v>
      </c>
      <c r="P211" s="225">
        <f t="shared" si="88"/>
        <v>5280</v>
      </c>
      <c r="Q211" s="220">
        <f t="shared" si="89"/>
        <v>0.99836696745814124</v>
      </c>
      <c r="R211" s="225">
        <f t="shared" si="90"/>
        <v>47280</v>
      </c>
      <c r="S211" s="220">
        <f t="shared" si="75"/>
        <v>0.96139201209950664</v>
      </c>
      <c r="T211" s="225">
        <f t="shared" si="90"/>
        <v>47280</v>
      </c>
      <c r="U211" s="220">
        <f t="shared" si="78"/>
        <v>0.58290793130226159</v>
      </c>
    </row>
    <row r="212" spans="1:21">
      <c r="A212" s="219">
        <f t="shared" si="79"/>
        <v>47520</v>
      </c>
      <c r="B212" s="220">
        <f t="shared" si="80"/>
        <v>0.88222953984844454</v>
      </c>
      <c r="C212" s="225">
        <f t="shared" si="81"/>
        <v>5520</v>
      </c>
      <c r="D212" s="226">
        <f t="shared" si="71"/>
        <v>0.99266701847404193</v>
      </c>
      <c r="E212" s="227">
        <f t="shared" si="82"/>
        <v>5520</v>
      </c>
      <c r="F212" s="226">
        <f t="shared" si="76"/>
        <v>0.98176824650776462</v>
      </c>
      <c r="G212" s="220">
        <f t="shared" si="77"/>
        <v>0.97456895809335098</v>
      </c>
      <c r="H212" s="225">
        <f t="shared" si="83"/>
        <v>47520</v>
      </c>
      <c r="I212" s="220">
        <f t="shared" si="72"/>
        <v>0.987452724924053</v>
      </c>
      <c r="J212" s="225">
        <f t="shared" si="84"/>
        <v>5520</v>
      </c>
      <c r="K212" s="220">
        <f t="shared" si="73"/>
        <v>0.95993578355399489</v>
      </c>
      <c r="L212" s="225">
        <f t="shared" si="85"/>
        <v>5520</v>
      </c>
      <c r="M212" s="220">
        <f t="shared" si="74"/>
        <v>0.99711586640508254</v>
      </c>
      <c r="N212" s="225">
        <f t="shared" si="86"/>
        <v>5520</v>
      </c>
      <c r="O212" s="220">
        <f t="shared" si="87"/>
        <v>0.99821845591851022</v>
      </c>
      <c r="P212" s="225">
        <f t="shared" si="88"/>
        <v>5520</v>
      </c>
      <c r="Q212" s="220">
        <f t="shared" si="89"/>
        <v>0.99821845591851022</v>
      </c>
      <c r="R212" s="225">
        <f t="shared" si="90"/>
        <v>47520</v>
      </c>
      <c r="S212" s="220">
        <f t="shared" si="75"/>
        <v>0.96119988450472926</v>
      </c>
      <c r="T212" s="225">
        <f t="shared" si="90"/>
        <v>47520</v>
      </c>
      <c r="U212" s="220">
        <f t="shared" si="78"/>
        <v>0.58131310895701505</v>
      </c>
    </row>
    <row r="213" spans="1:21">
      <c r="A213" s="219">
        <f t="shared" si="79"/>
        <v>47760</v>
      </c>
      <c r="B213" s="220">
        <f t="shared" si="80"/>
        <v>0.87890254712498128</v>
      </c>
      <c r="C213" s="225">
        <f t="shared" si="81"/>
        <v>5760</v>
      </c>
      <c r="D213" s="226">
        <f t="shared" si="71"/>
        <v>0.99234941584726077</v>
      </c>
      <c r="E213" s="227">
        <f t="shared" si="82"/>
        <v>5760</v>
      </c>
      <c r="F213" s="226">
        <f t="shared" si="76"/>
        <v>0.98098314599263647</v>
      </c>
      <c r="G213" s="220">
        <f t="shared" si="77"/>
        <v>0.97347805188180092</v>
      </c>
      <c r="H213" s="225">
        <f t="shared" si="83"/>
        <v>47760</v>
      </c>
      <c r="I213" s="220">
        <f t="shared" si="72"/>
        <v>0.98733311621509068</v>
      </c>
      <c r="J213" s="225">
        <f t="shared" si="84"/>
        <v>5760</v>
      </c>
      <c r="K213" s="220">
        <f t="shared" si="73"/>
        <v>0.95823074708693268</v>
      </c>
      <c r="L213" s="225">
        <f t="shared" si="85"/>
        <v>5760</v>
      </c>
      <c r="M213" s="220">
        <f t="shared" si="74"/>
        <v>0.99686707733148683</v>
      </c>
      <c r="N213" s="225">
        <f t="shared" si="86"/>
        <v>5760</v>
      </c>
      <c r="O213" s="220">
        <f t="shared" si="87"/>
        <v>0.99806377839497162</v>
      </c>
      <c r="P213" s="225">
        <f t="shared" si="88"/>
        <v>5760</v>
      </c>
      <c r="Q213" s="220">
        <f t="shared" si="89"/>
        <v>0.99806377839497162</v>
      </c>
      <c r="R213" s="225">
        <f t="shared" si="90"/>
        <v>47760</v>
      </c>
      <c r="S213" s="220">
        <f t="shared" si="75"/>
        <v>0.96100779530533287</v>
      </c>
      <c r="T213" s="225">
        <f t="shared" si="90"/>
        <v>47760</v>
      </c>
      <c r="U213" s="220">
        <f t="shared" si="78"/>
        <v>0.57972265000807233</v>
      </c>
    </row>
    <row r="214" spans="1:21">
      <c r="A214" s="219">
        <f t="shared" si="79"/>
        <v>48000</v>
      </c>
      <c r="B214" s="220">
        <f t="shared" si="80"/>
        <v>0.92233934838572063</v>
      </c>
      <c r="C214" s="225">
        <f t="shared" si="81"/>
        <v>6000</v>
      </c>
      <c r="D214" s="226">
        <f t="shared" si="71"/>
        <v>0.99203191483706066</v>
      </c>
      <c r="E214" s="227">
        <f t="shared" si="82"/>
        <v>6000</v>
      </c>
      <c r="F214" s="226">
        <f t="shared" si="76"/>
        <v>0.98019867330675525</v>
      </c>
      <c r="G214" s="220">
        <f t="shared" si="77"/>
        <v>0.97238836680124685</v>
      </c>
      <c r="H214" s="225">
        <f t="shared" si="83"/>
        <v>48000</v>
      </c>
      <c r="I214" s="220">
        <f t="shared" si="72"/>
        <v>0.9872130123677616</v>
      </c>
      <c r="J214" s="225">
        <v>0</v>
      </c>
      <c r="K214" s="220">
        <f t="shared" si="73"/>
        <v>1</v>
      </c>
      <c r="L214" s="225">
        <v>0</v>
      </c>
      <c r="M214" s="220">
        <f t="shared" si="74"/>
        <v>1</v>
      </c>
      <c r="N214" s="225">
        <v>0</v>
      </c>
      <c r="O214" s="220">
        <f t="shared" si="87"/>
        <v>1</v>
      </c>
      <c r="P214" s="225">
        <v>0</v>
      </c>
      <c r="Q214" s="220">
        <f t="shared" si="89"/>
        <v>1</v>
      </c>
      <c r="R214" s="225">
        <f t="shared" si="90"/>
        <v>48000</v>
      </c>
      <c r="S214" s="220">
        <f t="shared" si="75"/>
        <v>0.9608157444936446</v>
      </c>
      <c r="T214" s="225">
        <f t="shared" si="90"/>
        <v>48000</v>
      </c>
      <c r="U214" s="220">
        <f t="shared" si="78"/>
        <v>0.57813654251728397</v>
      </c>
    </row>
    <row r="215" spans="1:21">
      <c r="A215" s="219">
        <f t="shared" si="79"/>
        <v>48240</v>
      </c>
      <c r="B215" s="220">
        <f t="shared" si="80"/>
        <v>0.91936263318537648</v>
      </c>
      <c r="C215" s="225">
        <f t="shared" si="81"/>
        <v>6240</v>
      </c>
      <c r="D215" s="226">
        <f t="shared" si="71"/>
        <v>0.99171451541092948</v>
      </c>
      <c r="E215" s="227">
        <f t="shared" si="82"/>
        <v>6240</v>
      </c>
      <c r="F215" s="226">
        <f t="shared" si="76"/>
        <v>0.97941482794805845</v>
      </c>
      <c r="G215" s="220">
        <f t="shared" si="77"/>
        <v>0.97129990148478762</v>
      </c>
      <c r="H215" s="225">
        <f t="shared" si="83"/>
        <v>48240</v>
      </c>
      <c r="I215" s="220">
        <f t="shared" si="72"/>
        <v>0.98709241435891037</v>
      </c>
      <c r="J215" s="225">
        <f t="shared" si="84"/>
        <v>240</v>
      </c>
      <c r="K215" s="220">
        <f t="shared" si="73"/>
        <v>0.99822380153310919</v>
      </c>
      <c r="L215" s="225">
        <f t="shared" si="85"/>
        <v>240</v>
      </c>
      <c r="M215" s="220">
        <f t="shared" si="74"/>
        <v>0.99999425380466633</v>
      </c>
      <c r="N215" s="225">
        <f t="shared" si="86"/>
        <v>240</v>
      </c>
      <c r="O215" s="220">
        <f t="shared" si="87"/>
        <v>0.99999649095959287</v>
      </c>
      <c r="P215" s="225">
        <f t="shared" si="88"/>
        <v>240</v>
      </c>
      <c r="Q215" s="220">
        <f t="shared" si="89"/>
        <v>0.99999649095959287</v>
      </c>
      <c r="R215" s="225">
        <f t="shared" si="90"/>
        <v>48240</v>
      </c>
      <c r="S215" s="220">
        <f t="shared" si="75"/>
        <v>0.96062373206199281</v>
      </c>
      <c r="T215" s="225">
        <f t="shared" si="90"/>
        <v>48240</v>
      </c>
      <c r="U215" s="220">
        <f t="shared" si="78"/>
        <v>0.57655477457916327</v>
      </c>
    </row>
    <row r="216" spans="1:21">
      <c r="A216" s="219">
        <f t="shared" si="79"/>
        <v>48480</v>
      </c>
      <c r="B216" s="220">
        <f t="shared" si="80"/>
        <v>0.91637175761636658</v>
      </c>
      <c r="C216" s="225">
        <f t="shared" si="81"/>
        <v>6480</v>
      </c>
      <c r="D216" s="226">
        <f t="shared" si="71"/>
        <v>0.99139721753636545</v>
      </c>
      <c r="E216" s="227">
        <f t="shared" si="82"/>
        <v>6480</v>
      </c>
      <c r="F216" s="226">
        <f t="shared" si="76"/>
        <v>0.97863160941488492</v>
      </c>
      <c r="G216" s="220">
        <f t="shared" si="77"/>
        <v>0.97021265456705208</v>
      </c>
      <c r="H216" s="225">
        <f t="shared" si="83"/>
        <v>48480</v>
      </c>
      <c r="I216" s="220">
        <f t="shared" si="72"/>
        <v>0.98697132316397995</v>
      </c>
      <c r="J216" s="225">
        <f t="shared" si="84"/>
        <v>480</v>
      </c>
      <c r="K216" s="220">
        <f t="shared" si="73"/>
        <v>0.99645075794721227</v>
      </c>
      <c r="L216" s="225">
        <f t="shared" si="85"/>
        <v>480</v>
      </c>
      <c r="M216" s="220">
        <f t="shared" si="74"/>
        <v>0.99997707028297833</v>
      </c>
      <c r="N216" s="225">
        <f t="shared" si="86"/>
        <v>480</v>
      </c>
      <c r="O216" s="220">
        <f t="shared" si="87"/>
        <v>0.99998599011920375</v>
      </c>
      <c r="P216" s="225">
        <f t="shared" si="88"/>
        <v>480</v>
      </c>
      <c r="Q216" s="220">
        <f t="shared" si="89"/>
        <v>0.99998599011920375</v>
      </c>
      <c r="R216" s="225">
        <f t="shared" si="90"/>
        <v>48480</v>
      </c>
      <c r="S216" s="220">
        <f t="shared" si="75"/>
        <v>0.96043175800270741</v>
      </c>
      <c r="T216" s="225">
        <f t="shared" si="90"/>
        <v>48480</v>
      </c>
      <c r="U216" s="220">
        <f t="shared" si="78"/>
        <v>0.57497733432079656</v>
      </c>
    </row>
    <row r="217" spans="1:21">
      <c r="A217" s="219">
        <f t="shared" si="79"/>
        <v>48720</v>
      </c>
      <c r="B217" s="220">
        <f t="shared" si="80"/>
        <v>0.91336706932957079</v>
      </c>
      <c r="C217" s="225">
        <f t="shared" si="81"/>
        <v>6720</v>
      </c>
      <c r="D217" s="226">
        <f t="shared" si="71"/>
        <v>0.99108002118087746</v>
      </c>
      <c r="E217" s="227">
        <f t="shared" si="82"/>
        <v>6720</v>
      </c>
      <c r="F217" s="226">
        <f t="shared" si="76"/>
        <v>0.97784901720597484</v>
      </c>
      <c r="G217" s="220">
        <f t="shared" si="77"/>
        <v>0.96912662468419775</v>
      </c>
      <c r="H217" s="225">
        <f t="shared" si="83"/>
        <v>48720</v>
      </c>
      <c r="I217" s="220">
        <f t="shared" si="72"/>
        <v>0.98684973975701407</v>
      </c>
      <c r="J217" s="225">
        <f t="shared" si="84"/>
        <v>720</v>
      </c>
      <c r="K217" s="220">
        <f t="shared" si="73"/>
        <v>0.9946808636386143</v>
      </c>
      <c r="L217" s="225">
        <f t="shared" si="85"/>
        <v>720</v>
      </c>
      <c r="M217" s="220">
        <f t="shared" si="74"/>
        <v>0.99994853168518372</v>
      </c>
      <c r="N217" s="225">
        <f t="shared" si="86"/>
        <v>720</v>
      </c>
      <c r="O217" s="220">
        <f t="shared" si="87"/>
        <v>0.99996853677092878</v>
      </c>
      <c r="P217" s="225">
        <f t="shared" si="88"/>
        <v>720</v>
      </c>
      <c r="Q217" s="220">
        <f t="shared" si="89"/>
        <v>0.99996853677092878</v>
      </c>
      <c r="R217" s="225">
        <f t="shared" si="90"/>
        <v>48720</v>
      </c>
      <c r="S217" s="220">
        <f t="shared" si="75"/>
        <v>0.96023982230812022</v>
      </c>
      <c r="T217" s="225">
        <f t="shared" si="90"/>
        <v>48720</v>
      </c>
      <c r="U217" s="220">
        <f t="shared" si="78"/>
        <v>0.57340420990175411</v>
      </c>
    </row>
    <row r="218" spans="1:21">
      <c r="A218" s="219">
        <f t="shared" si="79"/>
        <v>48960</v>
      </c>
      <c r="B218" s="220">
        <f t="shared" si="80"/>
        <v>0.91034891312660504</v>
      </c>
      <c r="C218" s="225">
        <f t="shared" si="81"/>
        <v>6960</v>
      </c>
      <c r="D218" s="226">
        <f t="shared" si="71"/>
        <v>0.99076292631198448</v>
      </c>
      <c r="E218" s="227">
        <f t="shared" si="82"/>
        <v>6960</v>
      </c>
      <c r="F218" s="226">
        <f t="shared" si="76"/>
        <v>0.97706705082046919</v>
      </c>
      <c r="G218" s="220">
        <f t="shared" si="77"/>
        <v>0.96804181047390847</v>
      </c>
      <c r="H218" s="225">
        <f t="shared" si="83"/>
        <v>48960</v>
      </c>
      <c r="I218" s="220">
        <f t="shared" si="72"/>
        <v>0.98672766511065879</v>
      </c>
      <c r="J218" s="225">
        <f t="shared" si="84"/>
        <v>960</v>
      </c>
      <c r="K218" s="220">
        <f t="shared" si="73"/>
        <v>0.9929141130135738</v>
      </c>
      <c r="L218" s="225">
        <f t="shared" si="85"/>
        <v>960</v>
      </c>
      <c r="M218" s="220">
        <f t="shared" si="74"/>
        <v>0.99990871980179552</v>
      </c>
      <c r="N218" s="225">
        <f t="shared" si="86"/>
        <v>960</v>
      </c>
      <c r="O218" s="220">
        <f t="shared" si="87"/>
        <v>0.99994417003521419</v>
      </c>
      <c r="P218" s="225">
        <f t="shared" si="88"/>
        <v>960</v>
      </c>
      <c r="Q218" s="220">
        <f t="shared" si="89"/>
        <v>0.99994417003521419</v>
      </c>
      <c r="R218" s="225">
        <f t="shared" si="90"/>
        <v>48960</v>
      </c>
      <c r="S218" s="220">
        <f t="shared" si="75"/>
        <v>0.96004792497056413</v>
      </c>
      <c r="T218" s="225">
        <f t="shared" si="90"/>
        <v>48960</v>
      </c>
      <c r="U218" s="220">
        <f t="shared" si="78"/>
        <v>0.57183538951400137</v>
      </c>
    </row>
    <row r="219" spans="1:21">
      <c r="A219" s="219">
        <f t="shared" si="79"/>
        <v>49200</v>
      </c>
      <c r="B219" s="220">
        <f t="shared" si="80"/>
        <v>0.90731763095490059</v>
      </c>
      <c r="C219" s="225">
        <f t="shared" si="81"/>
        <v>7200</v>
      </c>
      <c r="D219" s="226">
        <f t="shared" si="71"/>
        <v>0.99044593289721605</v>
      </c>
      <c r="E219" s="227">
        <f t="shared" si="82"/>
        <v>7200</v>
      </c>
      <c r="F219" s="226">
        <f t="shared" si="76"/>
        <v>0.97628570975790929</v>
      </c>
      <c r="G219" s="220">
        <f t="shared" si="77"/>
        <v>0.96695821057539322</v>
      </c>
      <c r="H219" s="225">
        <f t="shared" si="83"/>
        <v>49200</v>
      </c>
      <c r="I219" s="220">
        <f t="shared" si="72"/>
        <v>0.98660510019616443</v>
      </c>
      <c r="J219" s="225">
        <f t="shared" si="84"/>
        <v>1200</v>
      </c>
      <c r="K219" s="220">
        <f t="shared" si="73"/>
        <v>0.9911505004882849</v>
      </c>
      <c r="L219" s="225">
        <f t="shared" si="85"/>
        <v>1200</v>
      </c>
      <c r="M219" s="220">
        <f t="shared" si="74"/>
        <v>0.99985771596595174</v>
      </c>
      <c r="N219" s="225">
        <f t="shared" si="86"/>
        <v>1200</v>
      </c>
      <c r="O219" s="220">
        <f t="shared" si="87"/>
        <v>0.99991292886154481</v>
      </c>
      <c r="P219" s="225">
        <f t="shared" si="88"/>
        <v>1200</v>
      </c>
      <c r="Q219" s="220">
        <f t="shared" si="89"/>
        <v>0.99991292886154481</v>
      </c>
      <c r="R219" s="225">
        <f t="shared" si="90"/>
        <v>49200</v>
      </c>
      <c r="S219" s="220">
        <f t="shared" si="75"/>
        <v>0.95985606598237383</v>
      </c>
      <c r="T219" s="225">
        <f t="shared" si="90"/>
        <v>49200</v>
      </c>
      <c r="U219" s="220">
        <f t="shared" si="78"/>
        <v>0.57027086138181038</v>
      </c>
    </row>
    <row r="220" spans="1:21">
      <c r="A220" s="219">
        <f t="shared" si="79"/>
        <v>49440</v>
      </c>
      <c r="B220" s="220">
        <f t="shared" si="80"/>
        <v>0.90427356190337171</v>
      </c>
      <c r="C220" s="225">
        <f t="shared" si="81"/>
        <v>7440</v>
      </c>
      <c r="D220" s="226">
        <f t="shared" si="71"/>
        <v>0.99012904090411191</v>
      </c>
      <c r="E220" s="227">
        <f t="shared" si="82"/>
        <v>7440</v>
      </c>
      <c r="F220" s="226">
        <f t="shared" si="76"/>
        <v>0.97550499351823705</v>
      </c>
      <c r="G220" s="220">
        <f t="shared" si="77"/>
        <v>0.96587582362938396</v>
      </c>
      <c r="H220" s="225">
        <f t="shared" si="83"/>
        <v>49440</v>
      </c>
      <c r="I220" s="220">
        <f t="shared" si="72"/>
        <v>0.98648204598338729</v>
      </c>
      <c r="J220" s="225">
        <f t="shared" si="84"/>
        <v>1440</v>
      </c>
      <c r="K220" s="220">
        <f t="shared" si="73"/>
        <v>0.9893900204888596</v>
      </c>
      <c r="L220" s="225">
        <f t="shared" si="85"/>
        <v>1440</v>
      </c>
      <c r="M220" s="220">
        <f t="shared" si="74"/>
        <v>0.99979560105576326</v>
      </c>
      <c r="N220" s="225">
        <f t="shared" si="86"/>
        <v>1440</v>
      </c>
      <c r="O220" s="220">
        <f t="shared" si="87"/>
        <v>0.99987485202912973</v>
      </c>
      <c r="P220" s="225">
        <f t="shared" si="88"/>
        <v>1440</v>
      </c>
      <c r="Q220" s="220">
        <f t="shared" si="89"/>
        <v>0.99987485202912973</v>
      </c>
      <c r="R220" s="225">
        <f t="shared" si="90"/>
        <v>49440</v>
      </c>
      <c r="S220" s="220">
        <f t="shared" si="75"/>
        <v>0.95966424533588546</v>
      </c>
      <c r="T220" s="225">
        <f t="shared" si="90"/>
        <v>49440</v>
      </c>
      <c r="U220" s="220">
        <f t="shared" si="78"/>
        <v>0.56871061376167098</v>
      </c>
    </row>
    <row r="221" spans="1:21">
      <c r="A221" s="219">
        <f t="shared" si="79"/>
        <v>49680</v>
      </c>
      <c r="B221" s="220">
        <f t="shared" si="80"/>
        <v>0.9012170421986615</v>
      </c>
      <c r="C221" s="225">
        <f t="shared" si="81"/>
        <v>7680</v>
      </c>
      <c r="D221" s="226">
        <f t="shared" si="71"/>
        <v>0.98981225030022257</v>
      </c>
      <c r="E221" s="227">
        <f t="shared" si="82"/>
        <v>7680</v>
      </c>
      <c r="F221" s="226">
        <f t="shared" si="76"/>
        <v>0.97472490160179392</v>
      </c>
      <c r="G221" s="220">
        <f t="shared" si="77"/>
        <v>0.96479464827813466</v>
      </c>
      <c r="H221" s="225">
        <f t="shared" si="83"/>
        <v>49680</v>
      </c>
      <c r="I221" s="220">
        <f t="shared" si="72"/>
        <v>0.98635850344079123</v>
      </c>
      <c r="J221" s="225">
        <f t="shared" si="84"/>
        <v>1680</v>
      </c>
      <c r="K221" s="220">
        <f t="shared" si="73"/>
        <v>0.98763266745131029</v>
      </c>
      <c r="L221" s="225">
        <f t="shared" si="85"/>
        <v>1680</v>
      </c>
      <c r="M221" s="220">
        <f t="shared" si="74"/>
        <v>0.99972245549664929</v>
      </c>
      <c r="N221" s="225">
        <f t="shared" si="86"/>
        <v>1680</v>
      </c>
      <c r="O221" s="220">
        <f t="shared" si="87"/>
        <v>0.99982997814758556</v>
      </c>
      <c r="P221" s="225">
        <f t="shared" si="88"/>
        <v>1680</v>
      </c>
      <c r="Q221" s="220">
        <f t="shared" si="89"/>
        <v>0.99982997814758556</v>
      </c>
      <c r="R221" s="225">
        <f t="shared" si="90"/>
        <v>49680</v>
      </c>
      <c r="S221" s="220">
        <f t="shared" si="75"/>
        <v>0.95947246302343658</v>
      </c>
      <c r="T221" s="225">
        <f t="shared" si="90"/>
        <v>49680</v>
      </c>
      <c r="U221" s="220">
        <f t="shared" si="78"/>
        <v>0.56715463494220342</v>
      </c>
    </row>
    <row r="222" spans="1:21">
      <c r="A222" s="219">
        <f t="shared" si="79"/>
        <v>49920</v>
      </c>
      <c r="B222" s="220">
        <f t="shared" si="80"/>
        <v>0.89814840520195605</v>
      </c>
      <c r="C222" s="225">
        <f t="shared" si="81"/>
        <v>7920</v>
      </c>
      <c r="D222" s="226">
        <f t="shared" si="71"/>
        <v>0.98949556105310843</v>
      </c>
      <c r="E222" s="227">
        <f t="shared" si="82"/>
        <v>7920</v>
      </c>
      <c r="F222" s="226">
        <f t="shared" si="76"/>
        <v>0.97394543350932117</v>
      </c>
      <c r="G222" s="220">
        <f t="shared" si="77"/>
        <v>0.96371468316541864</v>
      </c>
      <c r="H222" s="225">
        <f t="shared" si="83"/>
        <v>49920</v>
      </c>
      <c r="I222" s="220">
        <f t="shared" si="72"/>
        <v>0.98623447353545013</v>
      </c>
      <c r="J222" s="225">
        <f t="shared" si="84"/>
        <v>1920</v>
      </c>
      <c r="K222" s="220">
        <f t="shared" si="73"/>
        <v>0.98587843582153201</v>
      </c>
      <c r="L222" s="225">
        <f t="shared" si="85"/>
        <v>1920</v>
      </c>
      <c r="M222" s="220">
        <f t="shared" si="74"/>
        <v>0.99963835926366262</v>
      </c>
      <c r="N222" s="225">
        <f t="shared" si="86"/>
        <v>1920</v>
      </c>
      <c r="O222" s="220">
        <f t="shared" si="87"/>
        <v>0.99977834565761714</v>
      </c>
      <c r="P222" s="225">
        <f t="shared" si="88"/>
        <v>1920</v>
      </c>
      <c r="Q222" s="220">
        <f t="shared" si="89"/>
        <v>0.99977834565761714</v>
      </c>
      <c r="R222" s="225">
        <f t="shared" si="90"/>
        <v>49920</v>
      </c>
      <c r="S222" s="220">
        <f t="shared" si="75"/>
        <v>0.95928071903736656</v>
      </c>
      <c r="T222" s="225">
        <f t="shared" si="90"/>
        <v>49920</v>
      </c>
      <c r="U222" s="220">
        <f t="shared" si="78"/>
        <v>0.56560291324406964</v>
      </c>
    </row>
    <row r="223" spans="1:21">
      <c r="A223" s="219">
        <f t="shared" si="79"/>
        <v>50160</v>
      </c>
      <c r="B223" s="220">
        <f t="shared" si="80"/>
        <v>0.8950679814063508</v>
      </c>
      <c r="C223" s="225">
        <f t="shared" si="81"/>
        <v>8160</v>
      </c>
      <c r="D223" s="226">
        <f t="shared" si="71"/>
        <v>0.98917897313034064</v>
      </c>
      <c r="E223" s="227">
        <f t="shared" si="82"/>
        <v>8160</v>
      </c>
      <c r="F223" s="226">
        <f t="shared" si="76"/>
        <v>0.97316658874195905</v>
      </c>
      <c r="G223" s="220">
        <f t="shared" si="77"/>
        <v>0.96263592693652755</v>
      </c>
      <c r="H223" s="225">
        <f t="shared" si="83"/>
        <v>50160</v>
      </c>
      <c r="I223" s="220">
        <f t="shared" si="72"/>
        <v>0.98610995723304884</v>
      </c>
      <c r="J223" s="225">
        <f t="shared" si="84"/>
        <v>2160</v>
      </c>
      <c r="K223" s="220">
        <f t="shared" si="73"/>
        <v>0.98412732005528514</v>
      </c>
      <c r="L223" s="225">
        <f t="shared" si="85"/>
        <v>2160</v>
      </c>
      <c r="M223" s="220">
        <f t="shared" si="74"/>
        <v>0.99954339188380192</v>
      </c>
      <c r="N223" s="225">
        <f t="shared" si="86"/>
        <v>2160</v>
      </c>
      <c r="O223" s="220">
        <f t="shared" si="87"/>
        <v>0.99971999283169533</v>
      </c>
      <c r="P223" s="225">
        <f t="shared" si="88"/>
        <v>2160</v>
      </c>
      <c r="Q223" s="220">
        <f t="shared" si="89"/>
        <v>0.99971999283169533</v>
      </c>
      <c r="R223" s="225">
        <f t="shared" si="90"/>
        <v>50160</v>
      </c>
      <c r="S223" s="220">
        <f t="shared" si="75"/>
        <v>0.95908901337001595</v>
      </c>
      <c r="T223" s="225">
        <f t="shared" si="90"/>
        <v>50160</v>
      </c>
      <c r="U223" s="220">
        <f t="shared" si="78"/>
        <v>0.56405543701988625</v>
      </c>
    </row>
    <row r="224" spans="1:21">
      <c r="A224" s="219">
        <f t="shared" si="79"/>
        <v>50400</v>
      </c>
      <c r="B224" s="220">
        <f t="shared" si="80"/>
        <v>0.89197609843476555</v>
      </c>
      <c r="C224" s="225">
        <f t="shared" si="81"/>
        <v>8400</v>
      </c>
      <c r="D224" s="226">
        <f t="shared" si="71"/>
        <v>0.98886248649950048</v>
      </c>
      <c r="E224" s="227">
        <f t="shared" si="82"/>
        <v>8400</v>
      </c>
      <c r="F224" s="226">
        <f t="shared" si="76"/>
        <v>0.97238836680124685</v>
      </c>
      <c r="G224" s="220">
        <f t="shared" si="77"/>
        <v>0.96155837823826928</v>
      </c>
      <c r="H224" s="225">
        <f t="shared" si="83"/>
        <v>50400</v>
      </c>
      <c r="I224" s="220">
        <f t="shared" si="72"/>
        <v>0.9859849554978859</v>
      </c>
      <c r="J224" s="225">
        <f t="shared" si="84"/>
        <v>2400</v>
      </c>
      <c r="K224" s="220">
        <f t="shared" si="73"/>
        <v>0.98237931461817762</v>
      </c>
      <c r="L224" s="225">
        <f t="shared" si="85"/>
        <v>2400</v>
      </c>
      <c r="M224" s="220">
        <f t="shared" si="74"/>
        <v>0.99943763243831385</v>
      </c>
      <c r="N224" s="225">
        <f t="shared" si="86"/>
        <v>2400</v>
      </c>
      <c r="O224" s="220">
        <f t="shared" si="87"/>
        <v>0.99965495777473246</v>
      </c>
      <c r="P224" s="225">
        <f t="shared" si="88"/>
        <v>2400</v>
      </c>
      <c r="Q224" s="220">
        <f t="shared" si="89"/>
        <v>0.99965495777473246</v>
      </c>
      <c r="R224" s="225">
        <f t="shared" ref="R224:T239" si="91">R223+240</f>
        <v>50400</v>
      </c>
      <c r="S224" s="220">
        <f t="shared" si="75"/>
        <v>0.95889734601372723</v>
      </c>
      <c r="T224" s="225">
        <f t="shared" si="91"/>
        <v>50400</v>
      </c>
      <c r="U224" s="220">
        <f t="shared" si="78"/>
        <v>0.5625121946541366</v>
      </c>
    </row>
    <row r="225" spans="1:21">
      <c r="A225" s="219">
        <f t="shared" si="79"/>
        <v>50640</v>
      </c>
      <c r="B225" s="220">
        <f t="shared" si="80"/>
        <v>0.88887308103838969</v>
      </c>
      <c r="C225" s="225">
        <f t="shared" si="81"/>
        <v>8640</v>
      </c>
      <c r="D225" s="226">
        <f t="shared" si="71"/>
        <v>0.98854610112817987</v>
      </c>
      <c r="E225" s="227">
        <f t="shared" si="82"/>
        <v>8640</v>
      </c>
      <c r="F225" s="226">
        <f t="shared" si="76"/>
        <v>0.97161076718912276</v>
      </c>
      <c r="G225" s="220">
        <f t="shared" si="77"/>
        <v>0.96048203571896695</v>
      </c>
      <c r="H225" s="225">
        <f t="shared" si="83"/>
        <v>50640</v>
      </c>
      <c r="I225" s="220">
        <f t="shared" si="72"/>
        <v>0.9858594692928746</v>
      </c>
      <c r="J225" s="225">
        <f t="shared" si="84"/>
        <v>2640</v>
      </c>
      <c r="K225" s="220">
        <f t="shared" si="73"/>
        <v>0.98063441398564755</v>
      </c>
      <c r="L225" s="225">
        <f t="shared" si="85"/>
        <v>2640</v>
      </c>
      <c r="M225" s="220">
        <f t="shared" si="74"/>
        <v>0.9993211595649828</v>
      </c>
      <c r="N225" s="225">
        <f t="shared" si="86"/>
        <v>2640</v>
      </c>
      <c r="O225" s="220">
        <f t="shared" si="87"/>
        <v>0.9995832784247547</v>
      </c>
      <c r="P225" s="225">
        <f t="shared" si="88"/>
        <v>2640</v>
      </c>
      <c r="Q225" s="220">
        <f t="shared" si="89"/>
        <v>0.9995832784247547</v>
      </c>
      <c r="R225" s="225">
        <f t="shared" si="91"/>
        <v>50640</v>
      </c>
      <c r="S225" s="220">
        <f t="shared" si="75"/>
        <v>0.95870571696084406</v>
      </c>
      <c r="T225" s="225">
        <f t="shared" si="91"/>
        <v>50640</v>
      </c>
      <c r="U225" s="220">
        <f t="shared" si="78"/>
        <v>0.56097317456308393</v>
      </c>
    </row>
    <row r="226" spans="1:21">
      <c r="A226" s="219">
        <f t="shared" si="79"/>
        <v>50880</v>
      </c>
      <c r="B226" s="220">
        <f t="shared" si="80"/>
        <v>0.88575925109565201</v>
      </c>
      <c r="C226" s="225">
        <f t="shared" si="81"/>
        <v>8880</v>
      </c>
      <c r="D226" s="226">
        <f t="shared" si="71"/>
        <v>0.98822981698398094</v>
      </c>
      <c r="E226" s="227">
        <f t="shared" si="82"/>
        <v>8880</v>
      </c>
      <c r="F226" s="226">
        <f t="shared" si="76"/>
        <v>0.97083378940792275</v>
      </c>
      <c r="G226" s="220">
        <f t="shared" si="77"/>
        <v>0.95940689802845625</v>
      </c>
      <c r="H226" s="225">
        <f t="shared" si="83"/>
        <v>50880</v>
      </c>
      <c r="I226" s="220">
        <f t="shared" si="72"/>
        <v>0.98573349957954504</v>
      </c>
      <c r="J226" s="225">
        <f t="shared" si="84"/>
        <v>2880</v>
      </c>
      <c r="K226" s="220">
        <f t="shared" si="73"/>
        <v>0.97889261264294591</v>
      </c>
      <c r="L226" s="225">
        <f t="shared" si="85"/>
        <v>2880</v>
      </c>
      <c r="M226" s="220">
        <f t="shared" si="74"/>
        <v>0.99919405146040985</v>
      </c>
      <c r="N226" s="225">
        <f t="shared" si="86"/>
        <v>2880</v>
      </c>
      <c r="O226" s="220">
        <f t="shared" si="87"/>
        <v>0.99950499255357284</v>
      </c>
      <c r="P226" s="225">
        <f t="shared" si="88"/>
        <v>2880</v>
      </c>
      <c r="Q226" s="220">
        <f t="shared" si="89"/>
        <v>0.99950499255357284</v>
      </c>
      <c r="R226" s="225">
        <f t="shared" si="91"/>
        <v>50880</v>
      </c>
      <c r="S226" s="220">
        <f t="shared" si="75"/>
        <v>0.95851412620371179</v>
      </c>
      <c r="T226" s="225">
        <f t="shared" si="91"/>
        <v>50880</v>
      </c>
      <c r="U226" s="220">
        <f t="shared" si="78"/>
        <v>0.55943836519468437</v>
      </c>
    </row>
    <row r="227" spans="1:21">
      <c r="A227" s="219">
        <f t="shared" si="79"/>
        <v>51120</v>
      </c>
      <c r="B227" s="220">
        <f t="shared" si="80"/>
        <v>0.8826349276117007</v>
      </c>
      <c r="C227" s="225">
        <f t="shared" si="81"/>
        <v>9120</v>
      </c>
      <c r="D227" s="226">
        <f t="shared" si="71"/>
        <v>0.98791363403451604</v>
      </c>
      <c r="E227" s="227">
        <f t="shared" si="82"/>
        <v>9120</v>
      </c>
      <c r="F227" s="226">
        <f t="shared" si="76"/>
        <v>0.97005743296038105</v>
      </c>
      <c r="G227" s="220">
        <f t="shared" si="77"/>
        <v>0.95833296381808397</v>
      </c>
      <c r="H227" s="225">
        <f t="shared" si="83"/>
        <v>51120</v>
      </c>
      <c r="I227" s="220">
        <f t="shared" si="72"/>
        <v>0.98560704731804594</v>
      </c>
      <c r="J227" s="225">
        <f t="shared" si="84"/>
        <v>3120</v>
      </c>
      <c r="K227" s="220">
        <f t="shared" si="73"/>
        <v>0.9771539050851189</v>
      </c>
      <c r="L227" s="225">
        <f t="shared" si="85"/>
        <v>3120</v>
      </c>
      <c r="M227" s="220">
        <f t="shared" si="74"/>
        <v>0.9990563858822803</v>
      </c>
      <c r="N227" s="225">
        <f t="shared" si="86"/>
        <v>3120</v>
      </c>
      <c r="O227" s="220">
        <f t="shared" si="87"/>
        <v>0.99942013776744887</v>
      </c>
      <c r="P227" s="225">
        <f t="shared" si="88"/>
        <v>3120</v>
      </c>
      <c r="Q227" s="220">
        <f t="shared" si="89"/>
        <v>0.99942013776744887</v>
      </c>
      <c r="R227" s="225">
        <f t="shared" si="91"/>
        <v>51120</v>
      </c>
      <c r="S227" s="220">
        <f t="shared" si="75"/>
        <v>0.95832257373467722</v>
      </c>
      <c r="T227" s="225">
        <f t="shared" si="91"/>
        <v>51120</v>
      </c>
      <c r="U227" s="220">
        <f t="shared" si="78"/>
        <v>0.5579077550285001</v>
      </c>
    </row>
    <row r="228" spans="1:21">
      <c r="A228" s="219">
        <f t="shared" si="79"/>
        <v>51360</v>
      </c>
      <c r="B228" s="220">
        <f t="shared" si="80"/>
        <v>0.87950042671838913</v>
      </c>
      <c r="C228" s="225">
        <f t="shared" si="81"/>
        <v>9360</v>
      </c>
      <c r="D228" s="226">
        <f t="shared" si="71"/>
        <v>0.98759755224740819</v>
      </c>
      <c r="E228" s="227">
        <f t="shared" si="82"/>
        <v>9360</v>
      </c>
      <c r="F228" s="226">
        <f t="shared" si="76"/>
        <v>0.96928169734962966</v>
      </c>
      <c r="G228" s="220">
        <f t="shared" si="77"/>
        <v>0.9572602317407074</v>
      </c>
      <c r="H228" s="225">
        <f t="shared" si="83"/>
        <v>51360</v>
      </c>
      <c r="I228" s="220">
        <f t="shared" si="72"/>
        <v>0.98548011346714659</v>
      </c>
      <c r="J228" s="225">
        <f t="shared" si="84"/>
        <v>3360</v>
      </c>
      <c r="K228" s="220">
        <f t="shared" si="73"/>
        <v>0.9754182858169903</v>
      </c>
      <c r="L228" s="225">
        <f t="shared" si="85"/>
        <v>3360</v>
      </c>
      <c r="M228" s="220">
        <f t="shared" si="74"/>
        <v>0.99890824015161994</v>
      </c>
      <c r="N228" s="225">
        <f t="shared" si="86"/>
        <v>3360</v>
      </c>
      <c r="O228" s="220">
        <f t="shared" si="87"/>
        <v>0.99932875150776179</v>
      </c>
      <c r="P228" s="225">
        <f t="shared" si="88"/>
        <v>3360</v>
      </c>
      <c r="Q228" s="220">
        <f t="shared" si="89"/>
        <v>0.99932875150776179</v>
      </c>
      <c r="R228" s="225">
        <f t="shared" si="91"/>
        <v>51360</v>
      </c>
      <c r="S228" s="220">
        <f t="shared" si="75"/>
        <v>0.9581310595460889</v>
      </c>
      <c r="T228" s="225">
        <f t="shared" si="91"/>
        <v>51360</v>
      </c>
      <c r="U228" s="220">
        <f t="shared" si="78"/>
        <v>0.55638133257561295</v>
      </c>
    </row>
    <row r="229" spans="1:21">
      <c r="A229" s="219">
        <f t="shared" si="79"/>
        <v>51600</v>
      </c>
      <c r="B229" s="220">
        <f t="shared" si="80"/>
        <v>0.87635606167474633</v>
      </c>
      <c r="C229" s="225">
        <f t="shared" si="81"/>
        <v>9600</v>
      </c>
      <c r="D229" s="226">
        <f t="shared" si="71"/>
        <v>0.98728157159029051</v>
      </c>
      <c r="E229" s="227">
        <f t="shared" si="82"/>
        <v>9600</v>
      </c>
      <c r="F229" s="226">
        <f t="shared" si="76"/>
        <v>0.9685065820791976</v>
      </c>
      <c r="G229" s="220">
        <f t="shared" si="77"/>
        <v>0.95618870045069093</v>
      </c>
      <c r="H229" s="225">
        <f t="shared" si="83"/>
        <v>51600</v>
      </c>
      <c r="I229" s="220">
        <f t="shared" si="72"/>
        <v>0.98535269898423827</v>
      </c>
      <c r="J229" s="225">
        <f t="shared" si="84"/>
        <v>3600</v>
      </c>
      <c r="K229" s="220">
        <f t="shared" si="73"/>
        <v>0.973685749353145</v>
      </c>
      <c r="L229" s="225">
        <f t="shared" si="85"/>
        <v>3600</v>
      </c>
      <c r="M229" s="220">
        <f t="shared" si="74"/>
        <v>0.99874969115504031</v>
      </c>
      <c r="N229" s="225">
        <f t="shared" si="86"/>
        <v>3600</v>
      </c>
      <c r="O229" s="220">
        <f t="shared" si="87"/>
        <v>0.99923087105166919</v>
      </c>
      <c r="P229" s="225">
        <f t="shared" si="88"/>
        <v>3600</v>
      </c>
      <c r="Q229" s="220">
        <f t="shared" si="89"/>
        <v>0.99923087105166919</v>
      </c>
      <c r="R229" s="225">
        <f t="shared" si="91"/>
        <v>51600</v>
      </c>
      <c r="S229" s="220">
        <f t="shared" si="75"/>
        <v>0.95793958363029663</v>
      </c>
      <c r="T229" s="225">
        <f t="shared" si="91"/>
        <v>51600</v>
      </c>
      <c r="U229" s="220">
        <f t="shared" si="78"/>
        <v>0.55485908637853809</v>
      </c>
    </row>
    <row r="230" spans="1:21">
      <c r="A230" s="219">
        <f t="shared" si="79"/>
        <v>51840</v>
      </c>
      <c r="B230" s="220">
        <f t="shared" si="80"/>
        <v>0.87320214286793385</v>
      </c>
      <c r="C230" s="225">
        <f t="shared" si="81"/>
        <v>9840</v>
      </c>
      <c r="D230" s="226">
        <f t="shared" si="71"/>
        <v>0.98696569203080664</v>
      </c>
      <c r="E230" s="227">
        <f t="shared" si="82"/>
        <v>9840</v>
      </c>
      <c r="F230" s="226">
        <f t="shared" si="76"/>
        <v>0.96773208665301114</v>
      </c>
      <c r="G230" s="220">
        <f t="shared" si="77"/>
        <v>0.95511836860390564</v>
      </c>
      <c r="H230" s="225">
        <f t="shared" si="83"/>
        <v>51840</v>
      </c>
      <c r="I230" s="220">
        <f t="shared" si="72"/>
        <v>0.98522480482533648</v>
      </c>
      <c r="J230" s="225">
        <f t="shared" si="84"/>
        <v>3840</v>
      </c>
      <c r="K230" s="220">
        <f t="shared" si="73"/>
        <v>0.97195629021791052</v>
      </c>
      <c r="L230" s="225">
        <f t="shared" si="85"/>
        <v>3840</v>
      </c>
      <c r="M230" s="220">
        <f t="shared" si="74"/>
        <v>0.99858081534697252</v>
      </c>
      <c r="N230" s="225">
        <f t="shared" si="86"/>
        <v>3840</v>
      </c>
      <c r="O230" s="220">
        <f t="shared" si="87"/>
        <v>0.99912653351276759</v>
      </c>
      <c r="P230" s="225">
        <f t="shared" si="88"/>
        <v>3840</v>
      </c>
      <c r="Q230" s="220">
        <f t="shared" si="89"/>
        <v>0.99912653351276759</v>
      </c>
      <c r="R230" s="225">
        <f t="shared" si="91"/>
        <v>51840</v>
      </c>
      <c r="S230" s="220">
        <f t="shared" si="75"/>
        <v>0.95774814597965185</v>
      </c>
      <c r="T230" s="225">
        <f t="shared" si="91"/>
        <v>51840</v>
      </c>
      <c r="U230" s="220">
        <f t="shared" si="78"/>
        <v>0.55334100501113814</v>
      </c>
    </row>
    <row r="231" spans="1:21">
      <c r="A231" s="219">
        <f t="shared" si="79"/>
        <v>52080</v>
      </c>
      <c r="B231" s="220">
        <f t="shared" si="80"/>
        <v>0.87003897781467165</v>
      </c>
      <c r="C231" s="225">
        <f t="shared" si="81"/>
        <v>10080</v>
      </c>
      <c r="D231" s="226">
        <f t="shared" si="71"/>
        <v>0.98664991353661047</v>
      </c>
      <c r="E231" s="227">
        <f t="shared" si="82"/>
        <v>10080</v>
      </c>
      <c r="F231" s="226">
        <f t="shared" si="76"/>
        <v>0.96695821057539311</v>
      </c>
      <c r="G231" s="220">
        <f t="shared" si="77"/>
        <v>0.95404923485772719</v>
      </c>
      <c r="H231" s="225">
        <f t="shared" si="83"/>
        <v>52080</v>
      </c>
      <c r="I231" s="220">
        <f t="shared" si="72"/>
        <v>0.98509643194508223</v>
      </c>
      <c r="J231" s="225">
        <f t="shared" si="84"/>
        <v>4080</v>
      </c>
      <c r="K231" s="220">
        <f t="shared" si="73"/>
        <v>0.97022990294534073</v>
      </c>
      <c r="L231" s="225">
        <f t="shared" si="85"/>
        <v>4080</v>
      </c>
      <c r="M231" s="220">
        <f t="shared" si="74"/>
        <v>0.99840168875189006</v>
      </c>
      <c r="N231" s="225">
        <f t="shared" si="86"/>
        <v>4080</v>
      </c>
      <c r="O231" s="220">
        <f t="shared" si="87"/>
        <v>0.99901577584174961</v>
      </c>
      <c r="P231" s="225">
        <f t="shared" si="88"/>
        <v>4080</v>
      </c>
      <c r="Q231" s="220">
        <f t="shared" si="89"/>
        <v>0.99901577584174961</v>
      </c>
      <c r="R231" s="225">
        <f t="shared" si="91"/>
        <v>52080</v>
      </c>
      <c r="S231" s="220">
        <f t="shared" si="75"/>
        <v>0.95755674658650747</v>
      </c>
      <c r="T231" s="225">
        <f t="shared" si="91"/>
        <v>52080</v>
      </c>
      <c r="U231" s="220">
        <f t="shared" si="78"/>
        <v>0.55182707707853751</v>
      </c>
    </row>
    <row r="232" spans="1:21">
      <c r="A232" s="219">
        <f t="shared" si="79"/>
        <v>52320</v>
      </c>
      <c r="B232" s="220">
        <f t="shared" si="80"/>
        <v>0.86686687116312122</v>
      </c>
      <c r="C232" s="225">
        <f t="shared" si="81"/>
        <v>10320</v>
      </c>
      <c r="D232" s="226">
        <f t="shared" si="71"/>
        <v>0.98633423607536641</v>
      </c>
      <c r="E232" s="227">
        <f t="shared" si="82"/>
        <v>10320</v>
      </c>
      <c r="F232" s="226">
        <f t="shared" si="76"/>
        <v>0.96618495335106291</v>
      </c>
      <c r="G232" s="220">
        <f t="shared" si="77"/>
        <v>0.95298129787103414</v>
      </c>
      <c r="H232" s="225">
        <f t="shared" si="83"/>
        <v>52320</v>
      </c>
      <c r="I232" s="220">
        <f t="shared" si="72"/>
        <v>0.98496758129674422</v>
      </c>
      <c r="J232" s="225">
        <f t="shared" si="84"/>
        <v>4320</v>
      </c>
      <c r="K232" s="220">
        <f t="shared" si="73"/>
        <v>0.9685065820791976</v>
      </c>
      <c r="L232" s="225">
        <f t="shared" si="85"/>
        <v>4320</v>
      </c>
      <c r="M232" s="220">
        <f t="shared" si="74"/>
        <v>0.99821238696652115</v>
      </c>
      <c r="N232" s="225">
        <f t="shared" si="86"/>
        <v>4320</v>
      </c>
      <c r="O232" s="220">
        <f t="shared" si="87"/>
        <v>0.9988986348270581</v>
      </c>
      <c r="P232" s="225">
        <f t="shared" si="88"/>
        <v>4320</v>
      </c>
      <c r="Q232" s="220">
        <f t="shared" si="89"/>
        <v>0.9988986348270581</v>
      </c>
      <c r="R232" s="225">
        <f t="shared" si="91"/>
        <v>52320</v>
      </c>
      <c r="S232" s="220">
        <f t="shared" si="75"/>
        <v>0.95736538544321825</v>
      </c>
      <c r="T232" s="225">
        <f t="shared" si="91"/>
        <v>52320</v>
      </c>
      <c r="U232" s="220">
        <f t="shared" si="78"/>
        <v>0.55031729121703654</v>
      </c>
    </row>
    <row r="233" spans="1:21">
      <c r="A233" s="219">
        <f t="shared" si="79"/>
        <v>52560</v>
      </c>
      <c r="B233" s="220">
        <f t="shared" si="80"/>
        <v>0.86368612469522577</v>
      </c>
      <c r="C233" s="225">
        <f t="shared" si="81"/>
        <v>10560</v>
      </c>
      <c r="D233" s="226">
        <f t="shared" si="71"/>
        <v>0.98601865961474888</v>
      </c>
      <c r="E233" s="227">
        <f t="shared" si="82"/>
        <v>10560</v>
      </c>
      <c r="F233" s="226">
        <f t="shared" si="76"/>
        <v>0.96541231448513587</v>
      </c>
      <c r="G233" s="220">
        <f t="shared" si="77"/>
        <v>0.95191455630420607</v>
      </c>
      <c r="H233" s="225">
        <f t="shared" si="83"/>
        <v>52560</v>
      </c>
      <c r="I233" s="220">
        <f t="shared" si="72"/>
        <v>0.98483825383222057</v>
      </c>
      <c r="J233" s="225">
        <f t="shared" si="84"/>
        <v>4560</v>
      </c>
      <c r="K233" s="220">
        <f t="shared" si="73"/>
        <v>0.96678632217293492</v>
      </c>
      <c r="L233" s="225">
        <f t="shared" si="85"/>
        <v>4560</v>
      </c>
      <c r="M233" s="220">
        <f t="shared" si="74"/>
        <v>0.99801298516204917</v>
      </c>
      <c r="N233" s="225">
        <f t="shared" si="86"/>
        <v>4560</v>
      </c>
      <c r="O233" s="220">
        <f t="shared" si="87"/>
        <v>0.99877514709553905</v>
      </c>
      <c r="P233" s="225">
        <f t="shared" si="88"/>
        <v>4560</v>
      </c>
      <c r="Q233" s="220">
        <f t="shared" si="89"/>
        <v>0.99877514709553905</v>
      </c>
      <c r="R233" s="225">
        <f t="shared" si="91"/>
        <v>52560</v>
      </c>
      <c r="S233" s="220">
        <f t="shared" si="75"/>
        <v>0.95717406254213988</v>
      </c>
      <c r="T233" s="225">
        <f t="shared" si="91"/>
        <v>52560</v>
      </c>
      <c r="U233" s="220">
        <f t="shared" si="78"/>
        <v>0.54881163609402639</v>
      </c>
    </row>
    <row r="234" spans="1:21">
      <c r="A234" s="219">
        <f t="shared" si="79"/>
        <v>52800</v>
      </c>
      <c r="B234" s="220">
        <f t="shared" si="80"/>
        <v>0.86049703732948535</v>
      </c>
      <c r="C234" s="225">
        <f t="shared" si="81"/>
        <v>10800</v>
      </c>
      <c r="D234" s="226">
        <f t="shared" si="71"/>
        <v>0.98570318412244295</v>
      </c>
      <c r="E234" s="227">
        <f t="shared" si="82"/>
        <v>10800</v>
      </c>
      <c r="F234" s="226">
        <f t="shared" si="76"/>
        <v>0.96464029348312308</v>
      </c>
      <c r="G234" s="220">
        <f t="shared" si="77"/>
        <v>0.95084900881912227</v>
      </c>
      <c r="H234" s="225">
        <f t="shared" si="83"/>
        <v>52800</v>
      </c>
      <c r="I234" s="220">
        <f t="shared" si="72"/>
        <v>0.98470845050204037</v>
      </c>
      <c r="J234" s="225">
        <f t="shared" si="84"/>
        <v>4800</v>
      </c>
      <c r="K234" s="220">
        <f t="shared" si="73"/>
        <v>0.96506911778968041</v>
      </c>
      <c r="L234" s="225">
        <f t="shared" si="85"/>
        <v>4800</v>
      </c>
      <c r="M234" s="220">
        <f t="shared" si="74"/>
        <v>0.99780355808630339</v>
      </c>
      <c r="N234" s="225">
        <f t="shared" si="86"/>
        <v>4800</v>
      </c>
      <c r="O234" s="220">
        <f t="shared" si="87"/>
        <v>0.99864534911309066</v>
      </c>
      <c r="P234" s="225">
        <f t="shared" si="88"/>
        <v>4800</v>
      </c>
      <c r="Q234" s="220">
        <f t="shared" si="89"/>
        <v>0.99864534911309066</v>
      </c>
      <c r="R234" s="225">
        <f t="shared" si="91"/>
        <v>52800</v>
      </c>
      <c r="S234" s="220">
        <f t="shared" si="75"/>
        <v>0.95698277787563013</v>
      </c>
      <c r="T234" s="225">
        <f t="shared" si="91"/>
        <v>52800</v>
      </c>
      <c r="U234" s="220">
        <f t="shared" si="78"/>
        <v>0.54731010040790418</v>
      </c>
    </row>
    <row r="235" spans="1:21">
      <c r="A235" s="219">
        <f t="shared" si="79"/>
        <v>53040</v>
      </c>
      <c r="B235" s="220">
        <f t="shared" si="80"/>
        <v>0.85729990512416643</v>
      </c>
      <c r="C235" s="225">
        <f t="shared" si="81"/>
        <v>11040</v>
      </c>
      <c r="D235" s="226">
        <f t="shared" si="71"/>
        <v>0.98538780956614402</v>
      </c>
      <c r="E235" s="227">
        <f t="shared" si="82"/>
        <v>11040</v>
      </c>
      <c r="F235" s="226">
        <f t="shared" si="76"/>
        <v>0.96386888985093089</v>
      </c>
      <c r="G235" s="220">
        <f t="shared" si="77"/>
        <v>0.94978465407915968</v>
      </c>
      <c r="H235" s="225">
        <f t="shared" si="83"/>
        <v>53040</v>
      </c>
      <c r="I235" s="220">
        <f t="shared" si="72"/>
        <v>0.98457817225536581</v>
      </c>
      <c r="J235" s="225">
        <f t="shared" si="84"/>
        <v>5040</v>
      </c>
      <c r="K235" s="220">
        <f t="shared" si="73"/>
        <v>0.96335496350221872</v>
      </c>
      <c r="L235" s="225">
        <f t="shared" si="85"/>
        <v>5040</v>
      </c>
      <c r="M235" s="220">
        <f t="shared" si="74"/>
        <v>0.9975841800659373</v>
      </c>
      <c r="N235" s="225">
        <f t="shared" si="86"/>
        <v>5040</v>
      </c>
      <c r="O235" s="220">
        <f t="shared" si="87"/>
        <v>0.99850927718531068</v>
      </c>
      <c r="P235" s="225">
        <f t="shared" si="88"/>
        <v>5040</v>
      </c>
      <c r="Q235" s="220">
        <f t="shared" si="89"/>
        <v>0.99850927718531068</v>
      </c>
      <c r="R235" s="225">
        <f t="shared" si="91"/>
        <v>53040</v>
      </c>
      <c r="S235" s="220">
        <f t="shared" si="75"/>
        <v>0.95679153143604811</v>
      </c>
      <c r="T235" s="225">
        <f t="shared" si="91"/>
        <v>53040</v>
      </c>
      <c r="U235" s="220">
        <f t="shared" si="78"/>
        <v>0.54581267288798752</v>
      </c>
    </row>
    <row r="236" spans="1:21">
      <c r="A236" s="219">
        <f t="shared" si="79"/>
        <v>53280</v>
      </c>
      <c r="B236" s="220">
        <f t="shared" si="80"/>
        <v>0.85409502128093351</v>
      </c>
      <c r="C236" s="225">
        <f t="shared" si="81"/>
        <v>11280</v>
      </c>
      <c r="D236" s="226">
        <f t="shared" si="71"/>
        <v>0.98507253591355759</v>
      </c>
      <c r="E236" s="227">
        <f t="shared" si="82"/>
        <v>11280</v>
      </c>
      <c r="F236" s="226">
        <f t="shared" si="76"/>
        <v>0.96309810309486121</v>
      </c>
      <c r="G236" s="220">
        <f t="shared" si="77"/>
        <v>0.94872149074919188</v>
      </c>
      <c r="H236" s="225">
        <f t="shared" si="83"/>
        <v>53280</v>
      </c>
      <c r="I236" s="220">
        <f t="shared" si="72"/>
        <v>0.98444742003999364</v>
      </c>
      <c r="J236" s="225">
        <f t="shared" si="84"/>
        <v>5280</v>
      </c>
      <c r="K236" s="220">
        <f t="shared" si="73"/>
        <v>0.96164385389297447</v>
      </c>
      <c r="L236" s="225">
        <f t="shared" si="85"/>
        <v>5280</v>
      </c>
      <c r="M236" s="220">
        <f t="shared" si="74"/>
        <v>0.99735492500859779</v>
      </c>
      <c r="N236" s="225">
        <f t="shared" si="86"/>
        <v>5280</v>
      </c>
      <c r="O236" s="220">
        <f t="shared" si="87"/>
        <v>0.99836696745814124</v>
      </c>
      <c r="P236" s="225">
        <f t="shared" si="88"/>
        <v>5280</v>
      </c>
      <c r="Q236" s="220">
        <f t="shared" si="89"/>
        <v>0.99836696745814124</v>
      </c>
      <c r="R236" s="225">
        <f t="shared" si="91"/>
        <v>53280</v>
      </c>
      <c r="S236" s="220">
        <f t="shared" si="75"/>
        <v>0.95660032321575428</v>
      </c>
      <c r="T236" s="225">
        <f t="shared" si="91"/>
        <v>53280</v>
      </c>
      <c r="U236" s="220">
        <f t="shared" si="78"/>
        <v>0.5443193422944308</v>
      </c>
    </row>
    <row r="237" spans="1:21">
      <c r="A237" s="219">
        <f t="shared" si="79"/>
        <v>53520</v>
      </c>
      <c r="B237" s="220">
        <f t="shared" si="80"/>
        <v>0.85088267614888979</v>
      </c>
      <c r="C237" s="225">
        <f t="shared" si="81"/>
        <v>11520</v>
      </c>
      <c r="D237" s="226">
        <f t="shared" si="71"/>
        <v>0.9847573631323997</v>
      </c>
      <c r="E237" s="227">
        <f t="shared" si="82"/>
        <v>11520</v>
      </c>
      <c r="F237" s="226">
        <f t="shared" si="76"/>
        <v>0.96232793272161044</v>
      </c>
      <c r="G237" s="220">
        <f t="shared" si="77"/>
        <v>0.94765951749558641</v>
      </c>
      <c r="H237" s="225">
        <f t="shared" si="83"/>
        <v>53520</v>
      </c>
      <c r="I237" s="220">
        <f t="shared" si="72"/>
        <v>0.98431619480235688</v>
      </c>
      <c r="J237" s="225">
        <f t="shared" si="84"/>
        <v>5520</v>
      </c>
      <c r="K237" s="220">
        <f t="shared" si="73"/>
        <v>0.95993578355399489</v>
      </c>
      <c r="L237" s="225">
        <f t="shared" si="85"/>
        <v>5520</v>
      </c>
      <c r="M237" s="220">
        <f t="shared" si="74"/>
        <v>0.99711586640508254</v>
      </c>
      <c r="N237" s="225">
        <f t="shared" si="86"/>
        <v>5520</v>
      </c>
      <c r="O237" s="220">
        <f t="shared" si="87"/>
        <v>0.99821845591851022</v>
      </c>
      <c r="P237" s="225">
        <f t="shared" si="88"/>
        <v>5520</v>
      </c>
      <c r="Q237" s="220">
        <f t="shared" si="89"/>
        <v>0.99821845591851022</v>
      </c>
      <c r="R237" s="225">
        <f t="shared" si="91"/>
        <v>53520</v>
      </c>
      <c r="S237" s="220">
        <f t="shared" si="75"/>
        <v>0.95640915320711084</v>
      </c>
      <c r="T237" s="225">
        <f t="shared" si="91"/>
        <v>53520</v>
      </c>
      <c r="U237" s="220">
        <f t="shared" si="78"/>
        <v>0.54283009741814015</v>
      </c>
    </row>
    <row r="238" spans="1:21">
      <c r="A238" s="219">
        <f t="shared" si="79"/>
        <v>53760</v>
      </c>
      <c r="B238" s="220">
        <f t="shared" si="80"/>
        <v>0.84766315722902474</v>
      </c>
      <c r="C238" s="225">
        <f t="shared" si="81"/>
        <v>11760</v>
      </c>
      <c r="D238" s="226">
        <f t="shared" si="71"/>
        <v>0.98444229119039672</v>
      </c>
      <c r="E238" s="227">
        <f t="shared" si="82"/>
        <v>11760</v>
      </c>
      <c r="F238" s="226">
        <f t="shared" si="76"/>
        <v>0.9615583782382694</v>
      </c>
      <c r="G238" s="220">
        <f t="shared" si="77"/>
        <v>0.94659873298620401</v>
      </c>
      <c r="H238" s="225">
        <f t="shared" si="83"/>
        <v>53760</v>
      </c>
      <c r="I238" s="220">
        <f t="shared" si="72"/>
        <v>0.98418449748752712</v>
      </c>
      <c r="J238" s="225">
        <f t="shared" si="84"/>
        <v>5760</v>
      </c>
      <c r="K238" s="220">
        <f t="shared" si="73"/>
        <v>0.95823074708693268</v>
      </c>
      <c r="L238" s="225">
        <f t="shared" si="85"/>
        <v>5760</v>
      </c>
      <c r="M238" s="220">
        <f t="shared" si="74"/>
        <v>0.99686707733148683</v>
      </c>
      <c r="N238" s="225">
        <f t="shared" si="86"/>
        <v>5760</v>
      </c>
      <c r="O238" s="220">
        <f t="shared" si="87"/>
        <v>0.99806377839497162</v>
      </c>
      <c r="P238" s="225">
        <f t="shared" si="88"/>
        <v>5760</v>
      </c>
      <c r="Q238" s="220">
        <f t="shared" si="89"/>
        <v>0.99806377839497162</v>
      </c>
      <c r="R238" s="225">
        <f t="shared" si="91"/>
        <v>53760</v>
      </c>
      <c r="S238" s="220">
        <f t="shared" si="75"/>
        <v>0.95621802140248158</v>
      </c>
      <c r="T238" s="225">
        <f t="shared" si="91"/>
        <v>53760</v>
      </c>
      <c r="U238" s="220">
        <f t="shared" si="78"/>
        <v>0.5413449270806896</v>
      </c>
    </row>
    <row r="239" spans="1:21">
      <c r="A239" s="219">
        <f t="shared" si="79"/>
        <v>54000</v>
      </c>
      <c r="B239" s="220">
        <f t="shared" si="80"/>
        <v>0.88954480459548335</v>
      </c>
      <c r="C239" s="225">
        <f t="shared" si="81"/>
        <v>12000</v>
      </c>
      <c r="D239" s="226">
        <f t="shared" si="71"/>
        <v>0.98412732005528514</v>
      </c>
      <c r="E239" s="227">
        <f t="shared" si="82"/>
        <v>12000</v>
      </c>
      <c r="F239" s="226">
        <f t="shared" si="76"/>
        <v>0.96078943915232318</v>
      </c>
      <c r="G239" s="220">
        <f t="shared" si="77"/>
        <v>0.94553913589039629</v>
      </c>
      <c r="H239" s="225">
        <f t="shared" si="83"/>
        <v>54000</v>
      </c>
      <c r="I239" s="220">
        <f t="shared" si="72"/>
        <v>0.98405232903921569</v>
      </c>
      <c r="J239" s="225">
        <v>0</v>
      </c>
      <c r="K239" s="220">
        <f t="shared" si="73"/>
        <v>1</v>
      </c>
      <c r="L239" s="225">
        <v>0</v>
      </c>
      <c r="M239" s="220">
        <f t="shared" si="74"/>
        <v>1</v>
      </c>
      <c r="N239" s="225">
        <v>0</v>
      </c>
      <c r="O239" s="220">
        <f t="shared" si="87"/>
        <v>1</v>
      </c>
      <c r="P239" s="225">
        <v>0</v>
      </c>
      <c r="Q239" s="220">
        <f t="shared" si="89"/>
        <v>1</v>
      </c>
      <c r="R239" s="225">
        <f t="shared" si="91"/>
        <v>54000</v>
      </c>
      <c r="S239" s="220">
        <f t="shared" si="75"/>
        <v>0.95602692779423148</v>
      </c>
      <c r="T239" s="225">
        <f t="shared" si="91"/>
        <v>54000</v>
      </c>
      <c r="U239" s="220">
        <f t="shared" si="78"/>
        <v>0.53986382013423684</v>
      </c>
    </row>
    <row r="240" spans="1:21">
      <c r="A240" s="219">
        <f t="shared" si="79"/>
        <v>54240</v>
      </c>
      <c r="B240" s="220">
        <f t="shared" si="80"/>
        <v>0.88666273058266176</v>
      </c>
      <c r="C240" s="225">
        <f t="shared" si="81"/>
        <v>12240</v>
      </c>
      <c r="D240" s="226">
        <f t="shared" si="71"/>
        <v>0.98381244969481196</v>
      </c>
      <c r="E240" s="227">
        <f t="shared" si="82"/>
        <v>12240</v>
      </c>
      <c r="F240" s="226">
        <f t="shared" si="76"/>
        <v>0.96002111497165088</v>
      </c>
      <c r="G240" s="220">
        <f t="shared" si="77"/>
        <v>0.94448072487900459</v>
      </c>
      <c r="H240" s="225">
        <f t="shared" si="83"/>
        <v>54240</v>
      </c>
      <c r="I240" s="220">
        <f t="shared" si="72"/>
        <v>0.98391969039977578</v>
      </c>
      <c r="J240" s="225">
        <f t="shared" si="84"/>
        <v>240</v>
      </c>
      <c r="K240" s="220">
        <f t="shared" si="73"/>
        <v>0.99822380153310919</v>
      </c>
      <c r="L240" s="225">
        <f t="shared" si="85"/>
        <v>240</v>
      </c>
      <c r="M240" s="220">
        <f t="shared" si="74"/>
        <v>0.99999425380466633</v>
      </c>
      <c r="N240" s="225">
        <f t="shared" si="86"/>
        <v>240</v>
      </c>
      <c r="O240" s="220">
        <f t="shared" si="87"/>
        <v>0.99999649095959287</v>
      </c>
      <c r="P240" s="225">
        <f t="shared" si="88"/>
        <v>240</v>
      </c>
      <c r="Q240" s="220">
        <f t="shared" si="89"/>
        <v>0.99999649095959287</v>
      </c>
      <c r="R240" s="225">
        <f t="shared" ref="R240:T255" si="92">R239+240</f>
        <v>54240</v>
      </c>
      <c r="S240" s="220">
        <f t="shared" si="75"/>
        <v>0.95583587237472734</v>
      </c>
      <c r="T240" s="225">
        <f t="shared" si="92"/>
        <v>54240</v>
      </c>
      <c r="U240" s="220">
        <f t="shared" si="78"/>
        <v>0.53838676546144015</v>
      </c>
    </row>
    <row r="241" spans="1:21">
      <c r="A241" s="219">
        <f t="shared" si="79"/>
        <v>54480</v>
      </c>
      <c r="B241" s="220">
        <f t="shared" si="80"/>
        <v>0.88376708989132735</v>
      </c>
      <c r="C241" s="225">
        <f t="shared" si="81"/>
        <v>12480</v>
      </c>
      <c r="D241" s="226">
        <f t="shared" si="71"/>
        <v>0.98349768007673455</v>
      </c>
      <c r="E241" s="227">
        <f t="shared" si="82"/>
        <v>12480</v>
      </c>
      <c r="F241" s="226">
        <f t="shared" si="76"/>
        <v>0.95925340520452496</v>
      </c>
      <c r="G241" s="220">
        <f t="shared" si="77"/>
        <v>0.94342349862435815</v>
      </c>
      <c r="H241" s="225">
        <f t="shared" si="83"/>
        <v>54480</v>
      </c>
      <c r="I241" s="220">
        <f t="shared" si="72"/>
        <v>0.98378658251020412</v>
      </c>
      <c r="J241" s="225">
        <f t="shared" si="84"/>
        <v>480</v>
      </c>
      <c r="K241" s="220">
        <f t="shared" si="73"/>
        <v>0.99645075794721227</v>
      </c>
      <c r="L241" s="225">
        <f t="shared" si="85"/>
        <v>480</v>
      </c>
      <c r="M241" s="220">
        <f t="shared" si="74"/>
        <v>0.99997707028297833</v>
      </c>
      <c r="N241" s="225">
        <f t="shared" si="86"/>
        <v>480</v>
      </c>
      <c r="O241" s="220">
        <f t="shared" si="87"/>
        <v>0.99998599011920375</v>
      </c>
      <c r="P241" s="225">
        <f t="shared" si="88"/>
        <v>480</v>
      </c>
      <c r="Q241" s="220">
        <f t="shared" si="89"/>
        <v>0.99998599011920375</v>
      </c>
      <c r="R241" s="225">
        <f t="shared" si="92"/>
        <v>54480</v>
      </c>
      <c r="S241" s="220">
        <f t="shared" si="75"/>
        <v>0.95564485513633746</v>
      </c>
      <c r="T241" s="225">
        <f t="shared" si="92"/>
        <v>54480</v>
      </c>
      <c r="U241" s="220">
        <f t="shared" si="78"/>
        <v>0.5369137519753745</v>
      </c>
    </row>
    <row r="242" spans="1:21">
      <c r="A242" s="219">
        <f t="shared" si="79"/>
        <v>54720</v>
      </c>
      <c r="B242" s="220">
        <f t="shared" si="80"/>
        <v>0.88085821810719522</v>
      </c>
      <c r="C242" s="225">
        <f t="shared" si="81"/>
        <v>12720</v>
      </c>
      <c r="D242" s="226">
        <f t="shared" si="71"/>
        <v>0.98318301116882045</v>
      </c>
      <c r="E242" s="227">
        <f t="shared" si="82"/>
        <v>12720</v>
      </c>
      <c r="F242" s="226">
        <f t="shared" si="76"/>
        <v>0.9584863093596111</v>
      </c>
      <c r="G242" s="220">
        <f t="shared" si="77"/>
        <v>0.94236745580027204</v>
      </c>
      <c r="H242" s="225">
        <f t="shared" si="83"/>
        <v>54720</v>
      </c>
      <c r="I242" s="220">
        <f t="shared" si="72"/>
        <v>0.98365300631014263</v>
      </c>
      <c r="J242" s="225">
        <f t="shared" si="84"/>
        <v>720</v>
      </c>
      <c r="K242" s="220">
        <f t="shared" si="73"/>
        <v>0.9946808636386143</v>
      </c>
      <c r="L242" s="225">
        <f t="shared" si="85"/>
        <v>720</v>
      </c>
      <c r="M242" s="220">
        <f t="shared" si="74"/>
        <v>0.99994853168518372</v>
      </c>
      <c r="N242" s="225">
        <f t="shared" si="86"/>
        <v>720</v>
      </c>
      <c r="O242" s="220">
        <f t="shared" si="87"/>
        <v>0.99996853677092878</v>
      </c>
      <c r="P242" s="225">
        <f t="shared" si="88"/>
        <v>720</v>
      </c>
      <c r="Q242" s="220">
        <f t="shared" si="89"/>
        <v>0.99996853677092878</v>
      </c>
      <c r="R242" s="225">
        <f t="shared" si="92"/>
        <v>54720</v>
      </c>
      <c r="S242" s="220">
        <f t="shared" si="75"/>
        <v>0.95545387607143151</v>
      </c>
      <c r="T242" s="225">
        <f t="shared" si="92"/>
        <v>54720</v>
      </c>
      <c r="U242" s="220">
        <f t="shared" si="78"/>
        <v>0.53544476861944812</v>
      </c>
    </row>
    <row r="243" spans="1:21">
      <c r="A243" s="219">
        <f t="shared" si="79"/>
        <v>54960</v>
      </c>
      <c r="B243" s="220">
        <f t="shared" si="80"/>
        <v>0.87793644805031479</v>
      </c>
      <c r="C243" s="225">
        <f t="shared" si="81"/>
        <v>12960</v>
      </c>
      <c r="D243" s="226">
        <f t="shared" si="71"/>
        <v>0.98286844293884756</v>
      </c>
      <c r="E243" s="227">
        <f t="shared" si="82"/>
        <v>12960</v>
      </c>
      <c r="F243" s="226">
        <f t="shared" si="76"/>
        <v>0.95771982694596791</v>
      </c>
      <c r="G243" s="220">
        <f t="shared" si="77"/>
        <v>0.94131259508204601</v>
      </c>
      <c r="H243" s="225">
        <f t="shared" si="83"/>
        <v>54960</v>
      </c>
      <c r="I243" s="220">
        <f t="shared" si="72"/>
        <v>0.98351896273788042</v>
      </c>
      <c r="J243" s="225">
        <f t="shared" si="84"/>
        <v>960</v>
      </c>
      <c r="K243" s="220">
        <f t="shared" si="73"/>
        <v>0.9929141130135738</v>
      </c>
      <c r="L243" s="225">
        <f t="shared" si="85"/>
        <v>960</v>
      </c>
      <c r="M243" s="220">
        <f t="shared" si="74"/>
        <v>0.99990871980179552</v>
      </c>
      <c r="N243" s="225">
        <f t="shared" si="86"/>
        <v>960</v>
      </c>
      <c r="O243" s="220">
        <f t="shared" si="87"/>
        <v>0.99994417003521419</v>
      </c>
      <c r="P243" s="225">
        <f t="shared" si="88"/>
        <v>960</v>
      </c>
      <c r="Q243" s="220">
        <f t="shared" si="89"/>
        <v>0.99994417003521419</v>
      </c>
      <c r="R243" s="225">
        <f t="shared" si="92"/>
        <v>54960</v>
      </c>
      <c r="S243" s="220">
        <f t="shared" si="75"/>
        <v>0.95526293517238092</v>
      </c>
      <c r="T243" s="225">
        <f t="shared" si="92"/>
        <v>54960</v>
      </c>
      <c r="U243" s="220">
        <f t="shared" si="78"/>
        <v>0.53397980436732018</v>
      </c>
    </row>
    <row r="244" spans="1:21">
      <c r="A244" s="219">
        <f t="shared" si="79"/>
        <v>55200</v>
      </c>
      <c r="B244" s="220">
        <f t="shared" si="80"/>
        <v>0.8750021097705647</v>
      </c>
      <c r="C244" s="225">
        <f t="shared" si="81"/>
        <v>13200</v>
      </c>
      <c r="D244" s="226">
        <f t="shared" si="71"/>
        <v>0.98255397535460409</v>
      </c>
      <c r="E244" s="227">
        <f t="shared" si="82"/>
        <v>13200</v>
      </c>
      <c r="F244" s="226">
        <f t="shared" si="76"/>
        <v>0.95695395747304668</v>
      </c>
      <c r="G244" s="220">
        <f t="shared" si="77"/>
        <v>0.94025891514646276</v>
      </c>
      <c r="H244" s="225">
        <f t="shared" si="83"/>
        <v>55200</v>
      </c>
      <c r="I244" s="220">
        <f t="shared" si="72"/>
        <v>0.98338445273035524</v>
      </c>
      <c r="J244" s="225">
        <f t="shared" si="84"/>
        <v>1200</v>
      </c>
      <c r="K244" s="220">
        <f t="shared" si="73"/>
        <v>0.9911505004882849</v>
      </c>
      <c r="L244" s="225">
        <f t="shared" si="85"/>
        <v>1200</v>
      </c>
      <c r="M244" s="220">
        <f t="shared" si="74"/>
        <v>0.99985771596595174</v>
      </c>
      <c r="N244" s="225">
        <f t="shared" si="86"/>
        <v>1200</v>
      </c>
      <c r="O244" s="220">
        <f t="shared" si="87"/>
        <v>0.99991292886154481</v>
      </c>
      <c r="P244" s="225">
        <f t="shared" si="88"/>
        <v>1200</v>
      </c>
      <c r="Q244" s="220">
        <f t="shared" si="89"/>
        <v>0.99991292886154481</v>
      </c>
      <c r="R244" s="225">
        <f t="shared" si="92"/>
        <v>55200</v>
      </c>
      <c r="S244" s="220">
        <f t="shared" si="75"/>
        <v>0.95507203243155836</v>
      </c>
      <c r="T244" s="225">
        <f t="shared" si="92"/>
        <v>55200</v>
      </c>
      <c r="U244" s="220">
        <f t="shared" si="78"/>
        <v>0.53251884822281748</v>
      </c>
    </row>
    <row r="245" spans="1:21">
      <c r="A245" s="219">
        <f t="shared" si="79"/>
        <v>55440</v>
      </c>
      <c r="B245" s="220">
        <f t="shared" si="80"/>
        <v>0.87205553054371499</v>
      </c>
      <c r="C245" s="225">
        <f t="shared" si="81"/>
        <v>13440</v>
      </c>
      <c r="D245" s="226">
        <f t="shared" si="71"/>
        <v>0.98223960838388846</v>
      </c>
      <c r="E245" s="227">
        <f t="shared" si="82"/>
        <v>13440</v>
      </c>
      <c r="F245" s="226">
        <f t="shared" si="76"/>
        <v>0.95618870045069093</v>
      </c>
      <c r="G245" s="220">
        <f t="shared" si="77"/>
        <v>0.93920641467178589</v>
      </c>
      <c r="H245" s="225">
        <f t="shared" si="83"/>
        <v>55440</v>
      </c>
      <c r="I245" s="220">
        <f t="shared" si="72"/>
        <v>0.98324947722315559</v>
      </c>
      <c r="J245" s="225">
        <f t="shared" si="84"/>
        <v>1440</v>
      </c>
      <c r="K245" s="220">
        <f t="shared" si="73"/>
        <v>0.9893900204888596</v>
      </c>
      <c r="L245" s="225">
        <f t="shared" si="85"/>
        <v>1440</v>
      </c>
      <c r="M245" s="220">
        <f t="shared" si="74"/>
        <v>0.99979560105576326</v>
      </c>
      <c r="N245" s="225">
        <f t="shared" si="86"/>
        <v>1440</v>
      </c>
      <c r="O245" s="220">
        <f t="shared" si="87"/>
        <v>0.99987485202912973</v>
      </c>
      <c r="P245" s="225">
        <f t="shared" si="88"/>
        <v>1440</v>
      </c>
      <c r="Q245" s="220">
        <f t="shared" si="89"/>
        <v>0.99987485202912973</v>
      </c>
      <c r="R245" s="225">
        <f t="shared" si="92"/>
        <v>55440</v>
      </c>
      <c r="S245" s="220">
        <f t="shared" si="75"/>
        <v>0.95488116784133825</v>
      </c>
      <c r="T245" s="225">
        <f t="shared" si="92"/>
        <v>55440</v>
      </c>
      <c r="U245" s="220">
        <f t="shared" si="78"/>
        <v>0.53106188921985209</v>
      </c>
    </row>
    <row r="246" spans="1:21">
      <c r="A246" s="219">
        <f t="shared" si="79"/>
        <v>55680</v>
      </c>
      <c r="B246" s="220">
        <f t="shared" si="80"/>
        <v>0.86909703486804646</v>
      </c>
      <c r="C246" s="225">
        <f t="shared" si="81"/>
        <v>13680</v>
      </c>
      <c r="D246" s="226">
        <f t="shared" si="71"/>
        <v>0.98192534199450965</v>
      </c>
      <c r="E246" s="227">
        <f t="shared" si="82"/>
        <v>13680</v>
      </c>
      <c r="F246" s="226">
        <f t="shared" si="76"/>
        <v>0.955424055389136</v>
      </c>
      <c r="G246" s="220">
        <f t="shared" si="77"/>
        <v>0.93815509233775873</v>
      </c>
      <c r="H246" s="225">
        <f t="shared" si="83"/>
        <v>55680</v>
      </c>
      <c r="I246" s="220">
        <f t="shared" si="72"/>
        <v>0.98311403715052204</v>
      </c>
      <c r="J246" s="225">
        <f t="shared" si="84"/>
        <v>1680</v>
      </c>
      <c r="K246" s="220">
        <f t="shared" si="73"/>
        <v>0.98763266745131029</v>
      </c>
      <c r="L246" s="225">
        <f t="shared" si="85"/>
        <v>1680</v>
      </c>
      <c r="M246" s="220">
        <f t="shared" si="74"/>
        <v>0.99972245549664929</v>
      </c>
      <c r="N246" s="225">
        <f t="shared" si="86"/>
        <v>1680</v>
      </c>
      <c r="O246" s="220">
        <f t="shared" si="87"/>
        <v>0.99982997814758556</v>
      </c>
      <c r="P246" s="225">
        <f t="shared" si="88"/>
        <v>1680</v>
      </c>
      <c r="Q246" s="220">
        <f t="shared" si="89"/>
        <v>0.99982997814758556</v>
      </c>
      <c r="R246" s="225">
        <f t="shared" si="92"/>
        <v>55680</v>
      </c>
      <c r="S246" s="220">
        <f t="shared" si="75"/>
        <v>0.95469034139409636</v>
      </c>
      <c r="T246" s="225">
        <f t="shared" si="92"/>
        <v>55680</v>
      </c>
      <c r="U246" s="220">
        <f t="shared" si="78"/>
        <v>0.52960891642233932</v>
      </c>
    </row>
    <row r="247" spans="1:21">
      <c r="A247" s="219">
        <f t="shared" si="79"/>
        <v>55920</v>
      </c>
      <c r="B247" s="220">
        <f t="shared" si="80"/>
        <v>0.86612694446151783</v>
      </c>
      <c r="C247" s="225">
        <f t="shared" si="81"/>
        <v>13920</v>
      </c>
      <c r="D247" s="226">
        <f t="shared" si="71"/>
        <v>0.98161117615428672</v>
      </c>
      <c r="E247" s="227">
        <f t="shared" si="82"/>
        <v>13920</v>
      </c>
      <c r="F247" s="226">
        <f t="shared" si="76"/>
        <v>0.95466002179900922</v>
      </c>
      <c r="G247" s="220">
        <f t="shared" si="77"/>
        <v>0.93710494682560241</v>
      </c>
      <c r="H247" s="225">
        <f t="shared" si="83"/>
        <v>55920</v>
      </c>
      <c r="I247" s="220">
        <f t="shared" si="72"/>
        <v>0.98297813344534934</v>
      </c>
      <c r="J247" s="225">
        <f t="shared" si="84"/>
        <v>1920</v>
      </c>
      <c r="K247" s="220">
        <f t="shared" si="73"/>
        <v>0.98587843582153201</v>
      </c>
      <c r="L247" s="225">
        <f t="shared" si="85"/>
        <v>1920</v>
      </c>
      <c r="M247" s="220">
        <f t="shared" si="74"/>
        <v>0.99963835926366262</v>
      </c>
      <c r="N247" s="225">
        <f t="shared" si="86"/>
        <v>1920</v>
      </c>
      <c r="O247" s="220">
        <f t="shared" si="87"/>
        <v>0.99977834565761714</v>
      </c>
      <c r="P247" s="225">
        <f t="shared" si="88"/>
        <v>1920</v>
      </c>
      <c r="Q247" s="220">
        <f t="shared" si="89"/>
        <v>0.99977834565761714</v>
      </c>
      <c r="R247" s="225">
        <f t="shared" si="92"/>
        <v>55920</v>
      </c>
      <c r="S247" s="220">
        <f t="shared" si="75"/>
        <v>0.95449955308221024</v>
      </c>
      <c r="T247" s="225">
        <f t="shared" si="92"/>
        <v>55920</v>
      </c>
      <c r="U247" s="220">
        <f t="shared" si="78"/>
        <v>0.52815991892411485</v>
      </c>
    </row>
    <row r="248" spans="1:21">
      <c r="A248" s="219">
        <f t="shared" si="79"/>
        <v>56160</v>
      </c>
      <c r="B248" s="220">
        <f t="shared" si="80"/>
        <v>0.86314557825946481</v>
      </c>
      <c r="C248" s="225">
        <f t="shared" si="81"/>
        <v>14160</v>
      </c>
      <c r="D248" s="226">
        <f t="shared" si="71"/>
        <v>0.98129711083104909</v>
      </c>
      <c r="E248" s="227">
        <f t="shared" si="82"/>
        <v>14160</v>
      </c>
      <c r="F248" s="226">
        <f t="shared" si="76"/>
        <v>0.95389659919132896</v>
      </c>
      <c r="G248" s="220">
        <f t="shared" si="77"/>
        <v>0.93605597681801433</v>
      </c>
      <c r="H248" s="225">
        <f t="shared" si="83"/>
        <v>56160</v>
      </c>
      <c r="I248" s="220">
        <f t="shared" si="72"/>
        <v>0.98284176703918824</v>
      </c>
      <c r="J248" s="225">
        <f t="shared" si="84"/>
        <v>2160</v>
      </c>
      <c r="K248" s="220">
        <f t="shared" si="73"/>
        <v>0.98412732005528514</v>
      </c>
      <c r="L248" s="225">
        <f t="shared" si="85"/>
        <v>2160</v>
      </c>
      <c r="M248" s="220">
        <f t="shared" si="74"/>
        <v>0.99954339188380192</v>
      </c>
      <c r="N248" s="225">
        <f t="shared" si="86"/>
        <v>2160</v>
      </c>
      <c r="O248" s="220">
        <f t="shared" si="87"/>
        <v>0.99971999283169533</v>
      </c>
      <c r="P248" s="225">
        <f t="shared" si="88"/>
        <v>2160</v>
      </c>
      <c r="Q248" s="220">
        <f t="shared" si="89"/>
        <v>0.99971999283169533</v>
      </c>
      <c r="R248" s="225">
        <f t="shared" si="92"/>
        <v>56160</v>
      </c>
      <c r="S248" s="220">
        <f t="shared" si="75"/>
        <v>0.95430880289805864</v>
      </c>
      <c r="T248" s="225">
        <f t="shared" si="92"/>
        <v>56160</v>
      </c>
      <c r="U248" s="220">
        <f t="shared" si="78"/>
        <v>0.52671488584885373</v>
      </c>
    </row>
    <row r="249" spans="1:21">
      <c r="A249" s="219">
        <f t="shared" si="79"/>
        <v>56400</v>
      </c>
      <c r="B249" s="220">
        <f t="shared" si="80"/>
        <v>0.86015325241282503</v>
      </c>
      <c r="C249" s="225">
        <f t="shared" si="81"/>
        <v>14400</v>
      </c>
      <c r="D249" s="226">
        <f t="shared" si="71"/>
        <v>0.98098314599263647</v>
      </c>
      <c r="E249" s="227">
        <f t="shared" si="82"/>
        <v>14400</v>
      </c>
      <c r="F249" s="226">
        <f t="shared" si="76"/>
        <v>0.95313378707750473</v>
      </c>
      <c r="G249" s="220">
        <f t="shared" si="77"/>
        <v>0.93500818099916627</v>
      </c>
      <c r="H249" s="225">
        <f t="shared" si="83"/>
        <v>56400</v>
      </c>
      <c r="I249" s="220">
        <f t="shared" si="72"/>
        <v>0.98270493886224686</v>
      </c>
      <c r="J249" s="225">
        <f t="shared" si="84"/>
        <v>2400</v>
      </c>
      <c r="K249" s="220">
        <f t="shared" si="73"/>
        <v>0.98237931461817762</v>
      </c>
      <c r="L249" s="225">
        <f t="shared" si="85"/>
        <v>2400</v>
      </c>
      <c r="M249" s="220">
        <f t="shared" si="74"/>
        <v>0.99943763243831385</v>
      </c>
      <c r="N249" s="225">
        <f t="shared" si="86"/>
        <v>2400</v>
      </c>
      <c r="O249" s="220">
        <f t="shared" si="87"/>
        <v>0.99965495777473246</v>
      </c>
      <c r="P249" s="225">
        <f t="shared" si="88"/>
        <v>2400</v>
      </c>
      <c r="Q249" s="220">
        <f t="shared" si="89"/>
        <v>0.99965495777473246</v>
      </c>
      <c r="R249" s="225">
        <f t="shared" si="92"/>
        <v>56400</v>
      </c>
      <c r="S249" s="220">
        <f t="shared" si="75"/>
        <v>0.9541180908340221</v>
      </c>
      <c r="T249" s="225">
        <f t="shared" si="92"/>
        <v>56400</v>
      </c>
      <c r="U249" s="220">
        <f t="shared" si="78"/>
        <v>0.52527380634998833</v>
      </c>
    </row>
    <row r="250" spans="1:21">
      <c r="A250" s="219">
        <f t="shared" si="79"/>
        <v>56640</v>
      </c>
      <c r="B250" s="220">
        <f t="shared" si="80"/>
        <v>0.85715028028687512</v>
      </c>
      <c r="C250" s="225">
        <f t="shared" si="81"/>
        <v>14640</v>
      </c>
      <c r="D250" s="226">
        <f t="shared" si="71"/>
        <v>0.98066928160689892</v>
      </c>
      <c r="E250" s="227">
        <f t="shared" si="82"/>
        <v>14640</v>
      </c>
      <c r="F250" s="226">
        <f t="shared" si="76"/>
        <v>0.95237158496933683</v>
      </c>
      <c r="G250" s="220">
        <f t="shared" si="77"/>
        <v>0.93396155805470327</v>
      </c>
      <c r="H250" s="225">
        <f t="shared" si="83"/>
        <v>56640</v>
      </c>
      <c r="I250" s="220">
        <f t="shared" si="72"/>
        <v>0.98256764984339251</v>
      </c>
      <c r="J250" s="225">
        <f t="shared" si="84"/>
        <v>2640</v>
      </c>
      <c r="K250" s="220">
        <f t="shared" si="73"/>
        <v>0.98063441398564755</v>
      </c>
      <c r="L250" s="225">
        <f t="shared" si="85"/>
        <v>2640</v>
      </c>
      <c r="M250" s="220">
        <f t="shared" si="74"/>
        <v>0.9993211595649828</v>
      </c>
      <c r="N250" s="225">
        <f t="shared" si="86"/>
        <v>2640</v>
      </c>
      <c r="O250" s="220">
        <f t="shared" si="87"/>
        <v>0.9995832784247547</v>
      </c>
      <c r="P250" s="225">
        <f t="shared" si="88"/>
        <v>2640</v>
      </c>
      <c r="Q250" s="220">
        <f t="shared" si="89"/>
        <v>0.9995832784247547</v>
      </c>
      <c r="R250" s="225">
        <f t="shared" si="92"/>
        <v>56640</v>
      </c>
      <c r="S250" s="220">
        <f t="shared" si="75"/>
        <v>0.95392741688248262</v>
      </c>
      <c r="T250" s="225">
        <f t="shared" si="92"/>
        <v>56640</v>
      </c>
      <c r="U250" s="220">
        <f t="shared" si="78"/>
        <v>0.52383666961062691</v>
      </c>
    </row>
    <row r="251" spans="1:21">
      <c r="A251" s="219">
        <f t="shared" si="79"/>
        <v>56880</v>
      </c>
      <c r="B251" s="220">
        <f t="shared" si="80"/>
        <v>0.8541369724604736</v>
      </c>
      <c r="C251" s="225">
        <f t="shared" si="81"/>
        <v>14880</v>
      </c>
      <c r="D251" s="226">
        <f t="shared" si="71"/>
        <v>0.98035551764169659</v>
      </c>
      <c r="E251" s="227">
        <f t="shared" si="82"/>
        <v>14880</v>
      </c>
      <c r="F251" s="226">
        <f t="shared" si="76"/>
        <v>0.95160999237901567</v>
      </c>
      <c r="G251" s="220">
        <f t="shared" si="77"/>
        <v>0.93291610667174085</v>
      </c>
      <c r="H251" s="225">
        <f t="shared" si="83"/>
        <v>56880</v>
      </c>
      <c r="I251" s="220">
        <f t="shared" si="72"/>
        <v>0.98242990091015381</v>
      </c>
      <c r="J251" s="225">
        <f t="shared" si="84"/>
        <v>2880</v>
      </c>
      <c r="K251" s="220">
        <f t="shared" si="73"/>
        <v>0.97889261264294591</v>
      </c>
      <c r="L251" s="225">
        <f t="shared" si="85"/>
        <v>2880</v>
      </c>
      <c r="M251" s="220">
        <f t="shared" si="74"/>
        <v>0.99919405146040985</v>
      </c>
      <c r="N251" s="225">
        <f t="shared" si="86"/>
        <v>2880</v>
      </c>
      <c r="O251" s="220">
        <f t="shared" si="87"/>
        <v>0.99950499255357284</v>
      </c>
      <c r="P251" s="225">
        <f t="shared" si="88"/>
        <v>2880</v>
      </c>
      <c r="Q251" s="220">
        <f t="shared" si="89"/>
        <v>0.99950499255357284</v>
      </c>
      <c r="R251" s="225">
        <f t="shared" si="92"/>
        <v>56880</v>
      </c>
      <c r="S251" s="220">
        <f t="shared" si="75"/>
        <v>0.95373678103582349</v>
      </c>
      <c r="T251" s="225">
        <f t="shared" si="92"/>
        <v>56880</v>
      </c>
      <c r="U251" s="220">
        <f t="shared" si="78"/>
        <v>0.52240346484347244</v>
      </c>
    </row>
    <row r="252" spans="1:21">
      <c r="A252" s="219">
        <f t="shared" si="79"/>
        <v>57120</v>
      </c>
      <c r="B252" s="220">
        <f t="shared" si="80"/>
        <v>0.85111363672579399</v>
      </c>
      <c r="C252" s="225">
        <f t="shared" si="81"/>
        <v>15120</v>
      </c>
      <c r="D252" s="226">
        <f t="shared" si="71"/>
        <v>0.98004185406490008</v>
      </c>
      <c r="E252" s="227">
        <f t="shared" si="82"/>
        <v>15120</v>
      </c>
      <c r="F252" s="226">
        <f t="shared" si="76"/>
        <v>0.95084900881912227</v>
      </c>
      <c r="G252" s="220">
        <f t="shared" si="77"/>
        <v>0.93187182553886516</v>
      </c>
      <c r="H252" s="225">
        <f t="shared" si="83"/>
        <v>57120</v>
      </c>
      <c r="I252" s="220">
        <f t="shared" si="72"/>
        <v>0.98229169298872199</v>
      </c>
      <c r="J252" s="225">
        <f t="shared" si="84"/>
        <v>3120</v>
      </c>
      <c r="K252" s="220">
        <f t="shared" si="73"/>
        <v>0.9771539050851189</v>
      </c>
      <c r="L252" s="225">
        <f t="shared" si="85"/>
        <v>3120</v>
      </c>
      <c r="M252" s="220">
        <f t="shared" si="74"/>
        <v>0.9990563858822803</v>
      </c>
      <c r="N252" s="225">
        <f t="shared" si="86"/>
        <v>3120</v>
      </c>
      <c r="O252" s="220">
        <f t="shared" si="87"/>
        <v>0.99942013776744887</v>
      </c>
      <c r="P252" s="225">
        <f t="shared" si="88"/>
        <v>3120</v>
      </c>
      <c r="Q252" s="220">
        <f t="shared" si="89"/>
        <v>0.99942013776744887</v>
      </c>
      <c r="R252" s="225">
        <f t="shared" si="92"/>
        <v>57120</v>
      </c>
      <c r="S252" s="220">
        <f t="shared" si="75"/>
        <v>0.95354618328642982</v>
      </c>
      <c r="T252" s="225">
        <f t="shared" si="92"/>
        <v>57120</v>
      </c>
      <c r="U252" s="220">
        <f t="shared" si="78"/>
        <v>0.52097418129074169</v>
      </c>
    </row>
    <row r="253" spans="1:21">
      <c r="A253" s="219">
        <f t="shared" si="79"/>
        <v>57360</v>
      </c>
      <c r="B253" s="220">
        <f t="shared" si="80"/>
        <v>0.84808057808854143</v>
      </c>
      <c r="C253" s="225">
        <f t="shared" si="81"/>
        <v>15360</v>
      </c>
      <c r="D253" s="226">
        <f t="shared" si="71"/>
        <v>0.97972829084439039</v>
      </c>
      <c r="E253" s="227">
        <f t="shared" si="82"/>
        <v>15360</v>
      </c>
      <c r="F253" s="226">
        <f t="shared" si="76"/>
        <v>0.95008863380262687</v>
      </c>
      <c r="G253" s="220">
        <f t="shared" si="77"/>
        <v>0.93082871334612949</v>
      </c>
      <c r="H253" s="225">
        <f t="shared" si="83"/>
        <v>57360</v>
      </c>
      <c r="I253" s="220">
        <f t="shared" si="72"/>
        <v>0.98215302700395302</v>
      </c>
      <c r="J253" s="225">
        <f t="shared" si="84"/>
        <v>3360</v>
      </c>
      <c r="K253" s="220">
        <f t="shared" si="73"/>
        <v>0.9754182858169903</v>
      </c>
      <c r="L253" s="225">
        <f t="shared" si="85"/>
        <v>3360</v>
      </c>
      <c r="M253" s="220">
        <f t="shared" si="74"/>
        <v>0.99890824015161994</v>
      </c>
      <c r="N253" s="225">
        <f t="shared" si="86"/>
        <v>3360</v>
      </c>
      <c r="O253" s="220">
        <f t="shared" si="87"/>
        <v>0.99932875150776179</v>
      </c>
      <c r="P253" s="225">
        <f t="shared" si="88"/>
        <v>3360</v>
      </c>
      <c r="Q253" s="220">
        <f t="shared" si="89"/>
        <v>0.99932875150776179</v>
      </c>
      <c r="R253" s="225">
        <f t="shared" si="92"/>
        <v>57360</v>
      </c>
      <c r="S253" s="220">
        <f t="shared" si="75"/>
        <v>0.95335562362668813</v>
      </c>
      <c r="T253" s="225">
        <f t="shared" si="92"/>
        <v>57360</v>
      </c>
      <c r="U253" s="220">
        <f t="shared" si="78"/>
        <v>0.51954880822408467</v>
      </c>
    </row>
    <row r="254" spans="1:21">
      <c r="A254" s="219">
        <f t="shared" si="79"/>
        <v>57600</v>
      </c>
      <c r="B254" s="220">
        <f t="shared" si="80"/>
        <v>0.84503809876864178</v>
      </c>
      <c r="C254" s="225">
        <f t="shared" si="81"/>
        <v>15600</v>
      </c>
      <c r="D254" s="226">
        <f t="shared" si="71"/>
        <v>0.97941482794805845</v>
      </c>
      <c r="E254" s="227">
        <f t="shared" si="82"/>
        <v>15600</v>
      </c>
      <c r="F254" s="226">
        <f t="shared" si="76"/>
        <v>0.94932886684288953</v>
      </c>
      <c r="G254" s="220">
        <f t="shared" si="77"/>
        <v>0.92978676878505395</v>
      </c>
      <c r="H254" s="225">
        <f t="shared" si="83"/>
        <v>57600</v>
      </c>
      <c r="I254" s="220">
        <f t="shared" si="72"/>
        <v>0.98201390387936871</v>
      </c>
      <c r="J254" s="225">
        <f t="shared" si="84"/>
        <v>3600</v>
      </c>
      <c r="K254" s="220">
        <f t="shared" si="73"/>
        <v>0.973685749353145</v>
      </c>
      <c r="L254" s="225">
        <f t="shared" si="85"/>
        <v>3600</v>
      </c>
      <c r="M254" s="220">
        <f t="shared" si="74"/>
        <v>0.99874969115504031</v>
      </c>
      <c r="N254" s="225">
        <f t="shared" si="86"/>
        <v>3600</v>
      </c>
      <c r="O254" s="220">
        <f t="shared" si="87"/>
        <v>0.99923087105166919</v>
      </c>
      <c r="P254" s="225">
        <f t="shared" si="88"/>
        <v>3600</v>
      </c>
      <c r="Q254" s="220">
        <f t="shared" si="89"/>
        <v>0.99923087105166919</v>
      </c>
      <c r="R254" s="225">
        <f t="shared" si="92"/>
        <v>57600</v>
      </c>
      <c r="S254" s="220">
        <f t="shared" si="75"/>
        <v>0.95316510204898652</v>
      </c>
      <c r="T254" s="225">
        <f t="shared" si="92"/>
        <v>57600</v>
      </c>
      <c r="U254" s="220">
        <f t="shared" si="78"/>
        <v>0.51812733494450369</v>
      </c>
    </row>
    <row r="255" spans="1:21">
      <c r="A255" s="219">
        <f t="shared" si="79"/>
        <v>57840</v>
      </c>
      <c r="B255" s="220">
        <f t="shared" si="80"/>
        <v>0.84198649820139315</v>
      </c>
      <c r="C255" s="225">
        <f t="shared" si="81"/>
        <v>15840</v>
      </c>
      <c r="D255" s="226">
        <f t="shared" si="71"/>
        <v>0.97910146534380582</v>
      </c>
      <c r="E255" s="227">
        <f t="shared" si="82"/>
        <v>15840</v>
      </c>
      <c r="F255" s="226">
        <f t="shared" si="76"/>
        <v>0.94856970745365943</v>
      </c>
      <c r="G255" s="220">
        <f t="shared" si="77"/>
        <v>0.92874599054862317</v>
      </c>
      <c r="H255" s="225">
        <f t="shared" si="83"/>
        <v>57840</v>
      </c>
      <c r="I255" s="220">
        <f t="shared" si="72"/>
        <v>0.98187432453715939</v>
      </c>
      <c r="J255" s="225">
        <f t="shared" si="84"/>
        <v>3840</v>
      </c>
      <c r="K255" s="220">
        <f t="shared" si="73"/>
        <v>0.97195629021791052</v>
      </c>
      <c r="L255" s="225">
        <f t="shared" si="85"/>
        <v>3840</v>
      </c>
      <c r="M255" s="220">
        <f t="shared" si="74"/>
        <v>0.99858081534697252</v>
      </c>
      <c r="N255" s="225">
        <f t="shared" si="86"/>
        <v>3840</v>
      </c>
      <c r="O255" s="220">
        <f t="shared" si="87"/>
        <v>0.99912653351276759</v>
      </c>
      <c r="P255" s="225">
        <f t="shared" si="88"/>
        <v>3840</v>
      </c>
      <c r="Q255" s="220">
        <f t="shared" si="89"/>
        <v>0.99912653351276759</v>
      </c>
      <c r="R255" s="225">
        <f t="shared" si="92"/>
        <v>57840</v>
      </c>
      <c r="S255" s="220">
        <f t="shared" si="75"/>
        <v>0.95297461854571452</v>
      </c>
      <c r="T255" s="225">
        <f t="shared" si="92"/>
        <v>57840</v>
      </c>
      <c r="U255" s="220">
        <f t="shared" si="78"/>
        <v>0.51670975078227332</v>
      </c>
    </row>
    <row r="256" spans="1:21">
      <c r="A256" s="219">
        <f t="shared" si="79"/>
        <v>58080</v>
      </c>
      <c r="B256" s="220">
        <f t="shared" si="80"/>
        <v>0.83892607303907041</v>
      </c>
      <c r="C256" s="225">
        <f t="shared" si="81"/>
        <v>16080</v>
      </c>
      <c r="D256" s="226">
        <f t="shared" si="71"/>
        <v>0.97878820299954405</v>
      </c>
      <c r="E256" s="227">
        <f t="shared" si="82"/>
        <v>16080</v>
      </c>
      <c r="F256" s="226">
        <f t="shared" si="76"/>
        <v>0.94781115514907444</v>
      </c>
      <c r="G256" s="220">
        <f t="shared" si="77"/>
        <v>0.92770637733128458</v>
      </c>
      <c r="H256" s="225">
        <f t="shared" si="83"/>
        <v>58080</v>
      </c>
      <c r="I256" s="220">
        <f t="shared" si="72"/>
        <v>0.9817342898981849</v>
      </c>
      <c r="J256" s="225">
        <f t="shared" si="84"/>
        <v>4080</v>
      </c>
      <c r="K256" s="220">
        <f t="shared" si="73"/>
        <v>0.97022990294534073</v>
      </c>
      <c r="L256" s="225">
        <f t="shared" si="85"/>
        <v>4080</v>
      </c>
      <c r="M256" s="220">
        <f t="shared" si="74"/>
        <v>0.99840168875189006</v>
      </c>
      <c r="N256" s="225">
        <f t="shared" si="86"/>
        <v>4080</v>
      </c>
      <c r="O256" s="220">
        <f t="shared" si="87"/>
        <v>0.99901577584174961</v>
      </c>
      <c r="P256" s="225">
        <f t="shared" si="88"/>
        <v>4080</v>
      </c>
      <c r="Q256" s="220">
        <f t="shared" si="89"/>
        <v>0.99901577584174961</v>
      </c>
      <c r="R256" s="225">
        <f t="shared" ref="R256:T271" si="93">R255+240</f>
        <v>58080</v>
      </c>
      <c r="S256" s="220">
        <f t="shared" si="75"/>
        <v>0.95278417310926311</v>
      </c>
      <c r="T256" s="225">
        <f t="shared" si="93"/>
        <v>58080</v>
      </c>
      <c r="U256" s="220">
        <f t="shared" si="78"/>
        <v>0.51529604509686033</v>
      </c>
    </row>
    <row r="257" spans="1:21">
      <c r="A257" s="219">
        <f t="shared" si="79"/>
        <v>58320</v>
      </c>
      <c r="B257" s="220">
        <f t="shared" si="80"/>
        <v>0.83585711715297273</v>
      </c>
      <c r="C257" s="225">
        <f t="shared" si="81"/>
        <v>16320</v>
      </c>
      <c r="D257" s="226">
        <f t="shared" si="71"/>
        <v>0.97847504088319515</v>
      </c>
      <c r="E257" s="227">
        <f t="shared" si="82"/>
        <v>16320</v>
      </c>
      <c r="F257" s="226">
        <f t="shared" si="76"/>
        <v>0.94705320944366123</v>
      </c>
      <c r="G257" s="220">
        <f t="shared" si="77"/>
        <v>0.92666792782894758</v>
      </c>
      <c r="H257" s="225">
        <f t="shared" si="83"/>
        <v>58320</v>
      </c>
      <c r="I257" s="220">
        <f t="shared" si="72"/>
        <v>0.98159380088197634</v>
      </c>
      <c r="J257" s="225">
        <f t="shared" si="84"/>
        <v>4320</v>
      </c>
      <c r="K257" s="220">
        <f t="shared" si="73"/>
        <v>0.9685065820791976</v>
      </c>
      <c r="L257" s="225">
        <f t="shared" si="85"/>
        <v>4320</v>
      </c>
      <c r="M257" s="220">
        <f t="shared" si="74"/>
        <v>0.99821238696652115</v>
      </c>
      <c r="N257" s="225">
        <f t="shared" si="86"/>
        <v>4320</v>
      </c>
      <c r="O257" s="220">
        <f t="shared" si="87"/>
        <v>0.9988986348270581</v>
      </c>
      <c r="P257" s="225">
        <f t="shared" si="88"/>
        <v>4320</v>
      </c>
      <c r="Q257" s="220">
        <f t="shared" si="89"/>
        <v>0.9988986348270581</v>
      </c>
      <c r="R257" s="225">
        <f t="shared" si="93"/>
        <v>58320</v>
      </c>
      <c r="S257" s="220">
        <f t="shared" si="75"/>
        <v>0.95259376573202514</v>
      </c>
      <c r="T257" s="225">
        <f t="shared" si="93"/>
        <v>58320</v>
      </c>
      <c r="U257" s="220">
        <f t="shared" si="78"/>
        <v>0.51388620727684353</v>
      </c>
    </row>
    <row r="258" spans="1:21">
      <c r="A258" s="219">
        <f t="shared" si="79"/>
        <v>58560</v>
      </c>
      <c r="B258" s="220">
        <f t="shared" si="80"/>
        <v>0.83277992163590286</v>
      </c>
      <c r="C258" s="225">
        <f t="shared" si="81"/>
        <v>16560</v>
      </c>
      <c r="D258" s="226">
        <f t="shared" si="71"/>
        <v>0.97816197896269119</v>
      </c>
      <c r="E258" s="227">
        <f t="shared" si="82"/>
        <v>16560</v>
      </c>
      <c r="F258" s="226">
        <f t="shared" si="76"/>
        <v>0.94629586985233427</v>
      </c>
      <c r="G258" s="220">
        <f t="shared" si="77"/>
        <v>0.9256306407389806</v>
      </c>
      <c r="H258" s="225">
        <f t="shared" si="83"/>
        <v>58560</v>
      </c>
      <c r="I258" s="220">
        <f t="shared" si="72"/>
        <v>0.98145285840673835</v>
      </c>
      <c r="J258" s="225">
        <f t="shared" si="84"/>
        <v>4560</v>
      </c>
      <c r="K258" s="220">
        <f t="shared" si="73"/>
        <v>0.96678632217293492</v>
      </c>
      <c r="L258" s="225">
        <f t="shared" si="85"/>
        <v>4560</v>
      </c>
      <c r="M258" s="220">
        <f t="shared" si="74"/>
        <v>0.99801298516204917</v>
      </c>
      <c r="N258" s="225">
        <f t="shared" si="86"/>
        <v>4560</v>
      </c>
      <c r="O258" s="220">
        <f t="shared" si="87"/>
        <v>0.99877514709553905</v>
      </c>
      <c r="P258" s="225">
        <f t="shared" si="88"/>
        <v>4560</v>
      </c>
      <c r="Q258" s="220">
        <f t="shared" si="89"/>
        <v>0.99877514709553905</v>
      </c>
      <c r="R258" s="225">
        <f t="shared" si="93"/>
        <v>58560</v>
      </c>
      <c r="S258" s="220">
        <f t="shared" si="75"/>
        <v>0.95240339640639449</v>
      </c>
      <c r="T258" s="225">
        <f t="shared" si="93"/>
        <v>58560</v>
      </c>
      <c r="U258" s="220">
        <f t="shared" si="78"/>
        <v>0.51248022673983462</v>
      </c>
    </row>
    <row r="259" spans="1:21">
      <c r="A259" s="219">
        <f t="shared" si="79"/>
        <v>58800</v>
      </c>
      <c r="B259" s="220">
        <f t="shared" si="80"/>
        <v>0.82969477480507292</v>
      </c>
      <c r="C259" s="225">
        <f t="shared" si="81"/>
        <v>16800</v>
      </c>
      <c r="D259" s="226">
        <f t="shared" si="71"/>
        <v>0.97784901720597484</v>
      </c>
      <c r="E259" s="227">
        <f t="shared" si="82"/>
        <v>16800</v>
      </c>
      <c r="F259" s="226">
        <f t="shared" si="76"/>
        <v>0.94553913589039629</v>
      </c>
      <c r="G259" s="220">
        <f t="shared" si="77"/>
        <v>0.92459451476021071</v>
      </c>
      <c r="H259" s="225">
        <f t="shared" si="83"/>
        <v>58800</v>
      </c>
      <c r="I259" s="220">
        <f t="shared" si="72"/>
        <v>0.98131146338935027</v>
      </c>
      <c r="J259" s="225">
        <f t="shared" si="84"/>
        <v>4800</v>
      </c>
      <c r="K259" s="220">
        <f t="shared" si="73"/>
        <v>0.96506911778968041</v>
      </c>
      <c r="L259" s="225">
        <f t="shared" si="85"/>
        <v>4800</v>
      </c>
      <c r="M259" s="220">
        <f t="shared" si="74"/>
        <v>0.99780355808630339</v>
      </c>
      <c r="N259" s="225">
        <f t="shared" si="86"/>
        <v>4800</v>
      </c>
      <c r="O259" s="220">
        <f t="shared" si="87"/>
        <v>0.99864534911309066</v>
      </c>
      <c r="P259" s="225">
        <f t="shared" si="88"/>
        <v>4800</v>
      </c>
      <c r="Q259" s="220">
        <f t="shared" si="89"/>
        <v>0.99864534911309066</v>
      </c>
      <c r="R259" s="225">
        <f t="shared" si="93"/>
        <v>58800</v>
      </c>
      <c r="S259" s="220">
        <f t="shared" si="75"/>
        <v>0.95221306512476689</v>
      </c>
      <c r="T259" s="225">
        <f t="shared" si="93"/>
        <v>58800</v>
      </c>
      <c r="U259" s="220">
        <f t="shared" si="78"/>
        <v>0.51107809293239825</v>
      </c>
    </row>
    <row r="260" spans="1:21">
      <c r="A260" s="219">
        <f t="shared" si="79"/>
        <v>59040</v>
      </c>
      <c r="B260" s="220">
        <f t="shared" si="80"/>
        <v>0.82660196220542403</v>
      </c>
      <c r="C260" s="225">
        <f t="shared" si="81"/>
        <v>17040</v>
      </c>
      <c r="D260" s="226">
        <f t="shared" si="71"/>
        <v>0.97753615558099871</v>
      </c>
      <c r="E260" s="227">
        <f t="shared" si="82"/>
        <v>17040</v>
      </c>
      <c r="F260" s="226">
        <f t="shared" si="76"/>
        <v>0.94478300707353757</v>
      </c>
      <c r="G260" s="220">
        <f t="shared" si="77"/>
        <v>0.92355954859292144</v>
      </c>
      <c r="H260" s="225">
        <f t="shared" si="83"/>
        <v>59040</v>
      </c>
      <c r="I260" s="220">
        <f t="shared" si="72"/>
        <v>0.98116961674536807</v>
      </c>
      <c r="J260" s="225">
        <f t="shared" si="84"/>
        <v>5040</v>
      </c>
      <c r="K260" s="220">
        <f t="shared" si="73"/>
        <v>0.96335496350221872</v>
      </c>
      <c r="L260" s="225">
        <f t="shared" si="85"/>
        <v>5040</v>
      </c>
      <c r="M260" s="220">
        <f t="shared" si="74"/>
        <v>0.9975841800659373</v>
      </c>
      <c r="N260" s="225">
        <f t="shared" si="86"/>
        <v>5040</v>
      </c>
      <c r="O260" s="220">
        <f t="shared" si="87"/>
        <v>0.99850927718531068</v>
      </c>
      <c r="P260" s="225">
        <f t="shared" si="88"/>
        <v>5040</v>
      </c>
      <c r="Q260" s="220">
        <f t="shared" si="89"/>
        <v>0.99850927718531068</v>
      </c>
      <c r="R260" s="225">
        <f t="shared" si="93"/>
        <v>59040</v>
      </c>
      <c r="S260" s="220">
        <f t="shared" si="75"/>
        <v>0.95202277187953954</v>
      </c>
      <c r="T260" s="225">
        <f t="shared" si="93"/>
        <v>59040</v>
      </c>
      <c r="U260" s="220">
        <f t="shared" si="78"/>
        <v>0.5096797953299731</v>
      </c>
    </row>
    <row r="261" spans="1:21">
      <c r="A261" s="219">
        <f t="shared" si="79"/>
        <v>59280</v>
      </c>
      <c r="B261" s="220">
        <f t="shared" si="80"/>
        <v>0.82350176661334962</v>
      </c>
      <c r="C261" s="225">
        <f t="shared" si="81"/>
        <v>17280</v>
      </c>
      <c r="D261" s="226">
        <f t="shared" si="71"/>
        <v>0.97722339405572567</v>
      </c>
      <c r="E261" s="227">
        <f t="shared" si="82"/>
        <v>17280</v>
      </c>
      <c r="F261" s="226">
        <f t="shared" si="76"/>
        <v>0.94402748291783567</v>
      </c>
      <c r="G261" s="220">
        <f t="shared" si="77"/>
        <v>0.92252574093885098</v>
      </c>
      <c r="H261" s="225">
        <f t="shared" si="83"/>
        <v>59280</v>
      </c>
      <c r="I261" s="220">
        <f t="shared" si="72"/>
        <v>0.9810273193890261</v>
      </c>
      <c r="J261" s="225">
        <f t="shared" si="84"/>
        <v>5280</v>
      </c>
      <c r="K261" s="220">
        <f t="shared" si="73"/>
        <v>0.96164385389297447</v>
      </c>
      <c r="L261" s="225">
        <f t="shared" si="85"/>
        <v>5280</v>
      </c>
      <c r="M261" s="220">
        <f t="shared" si="74"/>
        <v>0.99735492500859779</v>
      </c>
      <c r="N261" s="225">
        <f t="shared" si="86"/>
        <v>5280</v>
      </c>
      <c r="O261" s="220">
        <f t="shared" si="87"/>
        <v>0.99836696745814124</v>
      </c>
      <c r="P261" s="225">
        <f t="shared" si="88"/>
        <v>5280</v>
      </c>
      <c r="Q261" s="220">
        <f t="shared" si="89"/>
        <v>0.99836696745814124</v>
      </c>
      <c r="R261" s="225">
        <f t="shared" si="93"/>
        <v>59280</v>
      </c>
      <c r="S261" s="220">
        <f t="shared" si="75"/>
        <v>0.95183251666311108</v>
      </c>
      <c r="T261" s="225">
        <f t="shared" si="93"/>
        <v>59280</v>
      </c>
      <c r="U261" s="220">
        <f t="shared" si="78"/>
        <v>0.50828532343679267</v>
      </c>
    </row>
    <row r="262" spans="1:21">
      <c r="A262" s="219">
        <f t="shared" si="79"/>
        <v>59520</v>
      </c>
      <c r="B262" s="220">
        <f t="shared" si="80"/>
        <v>0.82039446804081673</v>
      </c>
      <c r="C262" s="225">
        <f t="shared" si="81"/>
        <v>17520</v>
      </c>
      <c r="D262" s="226">
        <f t="shared" si="71"/>
        <v>0.97691073259812911</v>
      </c>
      <c r="E262" s="227">
        <f t="shared" si="82"/>
        <v>17520</v>
      </c>
      <c r="F262" s="226">
        <f t="shared" si="76"/>
        <v>0.94327256293975503</v>
      </c>
      <c r="G262" s="220">
        <f t="shared" si="77"/>
        <v>0.92149309050119088</v>
      </c>
      <c r="H262" s="225">
        <f t="shared" si="83"/>
        <v>59520</v>
      </c>
      <c r="I262" s="220">
        <f t="shared" si="72"/>
        <v>0.98088457223323899</v>
      </c>
      <c r="J262" s="225">
        <f t="shared" si="84"/>
        <v>5520</v>
      </c>
      <c r="K262" s="220">
        <f t="shared" si="73"/>
        <v>0.95993578355399489</v>
      </c>
      <c r="L262" s="225">
        <f t="shared" si="85"/>
        <v>5520</v>
      </c>
      <c r="M262" s="220">
        <f t="shared" si="74"/>
        <v>0.99711586640508254</v>
      </c>
      <c r="N262" s="225">
        <f t="shared" si="86"/>
        <v>5520</v>
      </c>
      <c r="O262" s="220">
        <f t="shared" si="87"/>
        <v>0.99821845591851022</v>
      </c>
      <c r="P262" s="225">
        <f t="shared" si="88"/>
        <v>5520</v>
      </c>
      <c r="Q262" s="220">
        <f t="shared" si="89"/>
        <v>0.99821845591851022</v>
      </c>
      <c r="R262" s="225">
        <f t="shared" si="93"/>
        <v>59520</v>
      </c>
      <c r="S262" s="220">
        <f t="shared" si="75"/>
        <v>0.9516422994678817</v>
      </c>
      <c r="T262" s="225">
        <f t="shared" si="93"/>
        <v>59520</v>
      </c>
      <c r="U262" s="220">
        <f t="shared" si="78"/>
        <v>0.50689466678580686</v>
      </c>
    </row>
    <row r="263" spans="1:21">
      <c r="A263" s="219">
        <f t="shared" si="79"/>
        <v>59760</v>
      </c>
      <c r="B263" s="220">
        <f t="shared" si="80"/>
        <v>0.81728034373987368</v>
      </c>
      <c r="C263" s="225">
        <f t="shared" si="81"/>
        <v>17760</v>
      </c>
      <c r="D263" s="226">
        <f t="shared" si="71"/>
        <v>0.97659817117619241</v>
      </c>
      <c r="E263" s="227">
        <f t="shared" si="82"/>
        <v>17760</v>
      </c>
      <c r="F263" s="226">
        <f t="shared" si="76"/>
        <v>0.94251824665614681</v>
      </c>
      <c r="G263" s="220">
        <f t="shared" si="77"/>
        <v>0.92046159598458444</v>
      </c>
      <c r="H263" s="225">
        <f t="shared" si="83"/>
        <v>59760</v>
      </c>
      <c r="I263" s="220">
        <f t="shared" si="72"/>
        <v>0.980741376189603</v>
      </c>
      <c r="J263" s="225">
        <f t="shared" si="84"/>
        <v>5760</v>
      </c>
      <c r="K263" s="220">
        <f t="shared" si="73"/>
        <v>0.95823074708693268</v>
      </c>
      <c r="L263" s="225">
        <f t="shared" si="85"/>
        <v>5760</v>
      </c>
      <c r="M263" s="220">
        <f t="shared" si="74"/>
        <v>0.99686707733148683</v>
      </c>
      <c r="N263" s="225">
        <f t="shared" si="86"/>
        <v>5760</v>
      </c>
      <c r="O263" s="220">
        <f t="shared" si="87"/>
        <v>0.99806377839497162</v>
      </c>
      <c r="P263" s="225">
        <f t="shared" si="88"/>
        <v>5760</v>
      </c>
      <c r="Q263" s="220">
        <f t="shared" si="89"/>
        <v>0.99806377839497162</v>
      </c>
      <c r="R263" s="225">
        <f t="shared" si="93"/>
        <v>59760</v>
      </c>
      <c r="S263" s="220">
        <f t="shared" si="75"/>
        <v>0.95145212028625326</v>
      </c>
      <c r="T263" s="225">
        <f t="shared" si="93"/>
        <v>59760</v>
      </c>
      <c r="U263" s="220">
        <f t="shared" si="78"/>
        <v>0.50550781493860308</v>
      </c>
    </row>
    <row r="264" spans="1:21">
      <c r="A264" s="219">
        <f t="shared" si="79"/>
        <v>60000</v>
      </c>
      <c r="B264" s="220">
        <f t="shared" si="80"/>
        <v>0.85765038490956536</v>
      </c>
      <c r="C264" s="225">
        <f t="shared" si="81"/>
        <v>18000</v>
      </c>
      <c r="D264" s="226">
        <f t="shared" si="71"/>
        <v>0.97628570975790929</v>
      </c>
      <c r="E264" s="227">
        <f t="shared" si="82"/>
        <v>18000</v>
      </c>
      <c r="F264" s="226">
        <f t="shared" si="76"/>
        <v>0.94176453358424872</v>
      </c>
      <c r="G264" s="220">
        <f t="shared" si="77"/>
        <v>0.91943125609512466</v>
      </c>
      <c r="H264" s="225">
        <f t="shared" si="83"/>
        <v>60000</v>
      </c>
      <c r="I264" s="220">
        <f t="shared" si="72"/>
        <v>0.98059773216839774</v>
      </c>
      <c r="J264" s="225">
        <v>0</v>
      </c>
      <c r="K264" s="220">
        <f t="shared" si="73"/>
        <v>1</v>
      </c>
      <c r="L264" s="225">
        <v>0</v>
      </c>
      <c r="M264" s="220">
        <f t="shared" si="74"/>
        <v>1</v>
      </c>
      <c r="N264" s="225">
        <v>0</v>
      </c>
      <c r="O264" s="220">
        <f t="shared" si="87"/>
        <v>1</v>
      </c>
      <c r="P264" s="225">
        <v>0</v>
      </c>
      <c r="Q264" s="220">
        <f t="shared" si="89"/>
        <v>1</v>
      </c>
      <c r="R264" s="225">
        <f t="shared" si="93"/>
        <v>60000</v>
      </c>
      <c r="S264" s="220">
        <f t="shared" si="75"/>
        <v>0.95126197911062893</v>
      </c>
      <c r="T264" s="225">
        <f t="shared" si="93"/>
        <v>60000</v>
      </c>
      <c r="U264" s="220">
        <f t="shared" si="78"/>
        <v>0.5041247574853277</v>
      </c>
    </row>
    <row r="265" spans="1:21">
      <c r="A265" s="219">
        <f t="shared" si="79"/>
        <v>60240</v>
      </c>
      <c r="B265" s="220">
        <f t="shared" si="80"/>
        <v>0.85486125555509773</v>
      </c>
      <c r="C265" s="225">
        <f t="shared" si="81"/>
        <v>18240</v>
      </c>
      <c r="D265" s="226">
        <f t="shared" si="71"/>
        <v>0.97597334831128368</v>
      </c>
      <c r="E265" s="227">
        <f t="shared" si="82"/>
        <v>18240</v>
      </c>
      <c r="F265" s="226">
        <f t="shared" si="76"/>
        <v>0.94101142324168419</v>
      </c>
      <c r="G265" s="220">
        <f t="shared" si="77"/>
        <v>0.91840206954035308</v>
      </c>
      <c r="H265" s="225">
        <f t="shared" si="83"/>
        <v>60240</v>
      </c>
      <c r="I265" s="220">
        <f t="shared" si="72"/>
        <v>0.98045364107858834</v>
      </c>
      <c r="J265" s="225">
        <f t="shared" si="84"/>
        <v>240</v>
      </c>
      <c r="K265" s="220">
        <f t="shared" si="73"/>
        <v>0.99822380153310919</v>
      </c>
      <c r="L265" s="225">
        <f t="shared" si="85"/>
        <v>240</v>
      </c>
      <c r="M265" s="220">
        <f t="shared" si="74"/>
        <v>0.99999425380466633</v>
      </c>
      <c r="N265" s="225">
        <f t="shared" si="86"/>
        <v>240</v>
      </c>
      <c r="O265" s="220">
        <f t="shared" si="87"/>
        <v>0.99999649095959287</v>
      </c>
      <c r="P265" s="225">
        <f t="shared" si="88"/>
        <v>240</v>
      </c>
      <c r="Q265" s="220">
        <f t="shared" si="89"/>
        <v>0.99999649095959287</v>
      </c>
      <c r="R265" s="225">
        <f t="shared" si="93"/>
        <v>60240</v>
      </c>
      <c r="S265" s="220">
        <f t="shared" si="75"/>
        <v>0.95107187593341336</v>
      </c>
      <c r="T265" s="225">
        <f t="shared" si="93"/>
        <v>60240</v>
      </c>
      <c r="U265" s="220">
        <f t="shared" si="78"/>
        <v>0.50274548404460884</v>
      </c>
    </row>
    <row r="266" spans="1:21">
      <c r="A266" s="219">
        <f t="shared" si="79"/>
        <v>60480</v>
      </c>
      <c r="B266" s="220">
        <f t="shared" si="80"/>
        <v>0.85205912965822062</v>
      </c>
      <c r="C266" s="225">
        <f t="shared" si="81"/>
        <v>18480</v>
      </c>
      <c r="D266" s="226">
        <f t="shared" si="71"/>
        <v>0.97566108680432984</v>
      </c>
      <c r="E266" s="227">
        <f t="shared" si="82"/>
        <v>18480</v>
      </c>
      <c r="F266" s="226">
        <f t="shared" si="76"/>
        <v>0.94025891514646276</v>
      </c>
      <c r="G266" s="220">
        <f t="shared" si="77"/>
        <v>0.91737403502925796</v>
      </c>
      <c r="H266" s="225">
        <f t="shared" si="83"/>
        <v>60480</v>
      </c>
      <c r="I266" s="220">
        <f t="shared" si="72"/>
        <v>0.98030910382782666</v>
      </c>
      <c r="J266" s="225">
        <f t="shared" si="84"/>
        <v>480</v>
      </c>
      <c r="K266" s="220">
        <f t="shared" si="73"/>
        <v>0.99645075794721227</v>
      </c>
      <c r="L266" s="225">
        <f t="shared" si="85"/>
        <v>480</v>
      </c>
      <c r="M266" s="220">
        <f t="shared" si="74"/>
        <v>0.99997707028297833</v>
      </c>
      <c r="N266" s="225">
        <f t="shared" si="86"/>
        <v>480</v>
      </c>
      <c r="O266" s="220">
        <f t="shared" si="87"/>
        <v>0.99998599011920375</v>
      </c>
      <c r="P266" s="225">
        <f t="shared" si="88"/>
        <v>480</v>
      </c>
      <c r="Q266" s="220">
        <f t="shared" si="89"/>
        <v>0.99998599011920375</v>
      </c>
      <c r="R266" s="225">
        <f t="shared" si="93"/>
        <v>60480</v>
      </c>
      <c r="S266" s="220">
        <f t="shared" si="75"/>
        <v>0.95088181074701295</v>
      </c>
      <c r="T266" s="225">
        <f t="shared" si="93"/>
        <v>60480</v>
      </c>
      <c r="U266" s="220">
        <f t="shared" si="78"/>
        <v>0.50136998426347723</v>
      </c>
    </row>
    <row r="267" spans="1:21">
      <c r="A267" s="219">
        <f t="shared" si="79"/>
        <v>60720</v>
      </c>
      <c r="B267" s="220">
        <f t="shared" si="80"/>
        <v>0.84924433104683617</v>
      </c>
      <c r="C267" s="225">
        <f t="shared" si="81"/>
        <v>18720</v>
      </c>
      <c r="D267" s="226">
        <f t="shared" si="71"/>
        <v>0.9753489252050721</v>
      </c>
      <c r="E267" s="227">
        <f t="shared" si="82"/>
        <v>18720</v>
      </c>
      <c r="F267" s="226">
        <f t="shared" si="76"/>
        <v>0.93950700881697902</v>
      </c>
      <c r="G267" s="220">
        <f t="shared" si="77"/>
        <v>0.91634715127227273</v>
      </c>
      <c r="H267" s="225">
        <f t="shared" si="83"/>
        <v>60720</v>
      </c>
      <c r="I267" s="220">
        <f t="shared" si="72"/>
        <v>0.98016412132245334</v>
      </c>
      <c r="J267" s="225">
        <f t="shared" si="84"/>
        <v>720</v>
      </c>
      <c r="K267" s="220">
        <f t="shared" si="73"/>
        <v>0.9946808636386143</v>
      </c>
      <c r="L267" s="225">
        <f t="shared" si="85"/>
        <v>720</v>
      </c>
      <c r="M267" s="220">
        <f t="shared" si="74"/>
        <v>0.99994853168518372</v>
      </c>
      <c r="N267" s="225">
        <f t="shared" si="86"/>
        <v>720</v>
      </c>
      <c r="O267" s="220">
        <f t="shared" si="87"/>
        <v>0.99996853677092878</v>
      </c>
      <c r="P267" s="225">
        <f t="shared" si="88"/>
        <v>720</v>
      </c>
      <c r="Q267" s="220">
        <f t="shared" si="89"/>
        <v>0.99996853677092878</v>
      </c>
      <c r="R267" s="225">
        <f t="shared" si="93"/>
        <v>60720</v>
      </c>
      <c r="S267" s="220">
        <f t="shared" si="75"/>
        <v>0.95069178354383543</v>
      </c>
      <c r="T267" s="225">
        <f t="shared" si="93"/>
        <v>60720</v>
      </c>
      <c r="U267" s="220">
        <f t="shared" si="78"/>
        <v>0.49999824781728935</v>
      </c>
    </row>
    <row r="268" spans="1:21">
      <c r="A268" s="219">
        <f t="shared" si="79"/>
        <v>60960</v>
      </c>
      <c r="B268" s="220">
        <f t="shared" si="80"/>
        <v>0.84641718086590789</v>
      </c>
      <c r="C268" s="225">
        <f t="shared" si="81"/>
        <v>18960</v>
      </c>
      <c r="D268" s="226">
        <f t="shared" si="71"/>
        <v>0.97503686348154517</v>
      </c>
      <c r="E268" s="227">
        <f t="shared" si="82"/>
        <v>18960</v>
      </c>
      <c r="F268" s="226">
        <f t="shared" si="76"/>
        <v>0.93875570377201301</v>
      </c>
      <c r="G268" s="220">
        <f t="shared" si="77"/>
        <v>0.91532141698127412</v>
      </c>
      <c r="H268" s="225">
        <f t="shared" si="83"/>
        <v>60960</v>
      </c>
      <c r="I268" s="220">
        <f t="shared" si="72"/>
        <v>0.98001869446749934</v>
      </c>
      <c r="J268" s="225">
        <f t="shared" si="84"/>
        <v>960</v>
      </c>
      <c r="K268" s="220">
        <f t="shared" si="73"/>
        <v>0.9929141130135738</v>
      </c>
      <c r="L268" s="225">
        <f t="shared" si="85"/>
        <v>960</v>
      </c>
      <c r="M268" s="220">
        <f t="shared" si="74"/>
        <v>0.99990871980179552</v>
      </c>
      <c r="N268" s="225">
        <f t="shared" si="86"/>
        <v>960</v>
      </c>
      <c r="O268" s="220">
        <f t="shared" si="87"/>
        <v>0.99994417003521419</v>
      </c>
      <c r="P268" s="225">
        <f t="shared" si="88"/>
        <v>960</v>
      </c>
      <c r="Q268" s="220">
        <f t="shared" si="89"/>
        <v>0.99994417003521419</v>
      </c>
      <c r="R268" s="225">
        <f t="shared" si="93"/>
        <v>60960</v>
      </c>
      <c r="S268" s="220">
        <f t="shared" si="75"/>
        <v>0.95050179431629023</v>
      </c>
      <c r="T268" s="225">
        <f t="shared" si="93"/>
        <v>60960</v>
      </c>
      <c r="U268" s="220">
        <f t="shared" si="78"/>
        <v>0.49863026440964958</v>
      </c>
    </row>
    <row r="269" spans="1:21">
      <c r="A269" s="219">
        <f t="shared" si="79"/>
        <v>61200</v>
      </c>
      <c r="B269" s="220">
        <f t="shared" si="80"/>
        <v>0.84357799757334162</v>
      </c>
      <c r="C269" s="225">
        <f t="shared" si="81"/>
        <v>19200</v>
      </c>
      <c r="D269" s="226">
        <f t="shared" si="71"/>
        <v>0.97472490160179392</v>
      </c>
      <c r="E269" s="227">
        <f t="shared" si="82"/>
        <v>19200</v>
      </c>
      <c r="F269" s="226">
        <f t="shared" si="76"/>
        <v>0.93800499953072947</v>
      </c>
      <c r="G269" s="220">
        <f t="shared" si="77"/>
        <v>0.91429683086958102</v>
      </c>
      <c r="H269" s="225">
        <f t="shared" si="83"/>
        <v>61200</v>
      </c>
      <c r="I269" s="220">
        <f t="shared" si="72"/>
        <v>0.97987282416668753</v>
      </c>
      <c r="J269" s="225">
        <f t="shared" si="84"/>
        <v>1200</v>
      </c>
      <c r="K269" s="220">
        <f t="shared" si="73"/>
        <v>0.9911505004882849</v>
      </c>
      <c r="L269" s="225">
        <f t="shared" si="85"/>
        <v>1200</v>
      </c>
      <c r="M269" s="220">
        <f t="shared" si="74"/>
        <v>0.99985771596595174</v>
      </c>
      <c r="N269" s="225">
        <f t="shared" si="86"/>
        <v>1200</v>
      </c>
      <c r="O269" s="220">
        <f t="shared" si="87"/>
        <v>0.99991292886154481</v>
      </c>
      <c r="P269" s="225">
        <f t="shared" si="88"/>
        <v>1200</v>
      </c>
      <c r="Q269" s="220">
        <f t="shared" si="89"/>
        <v>0.99991292886154481</v>
      </c>
      <c r="R269" s="225">
        <f t="shared" si="93"/>
        <v>61200</v>
      </c>
      <c r="S269" s="220">
        <f t="shared" si="75"/>
        <v>0.95031184305678806</v>
      </c>
      <c r="T269" s="225">
        <f t="shared" si="93"/>
        <v>61200</v>
      </c>
      <c r="U269" s="220">
        <f t="shared" si="78"/>
        <v>0.49726602377233298</v>
      </c>
    </row>
    <row r="270" spans="1:21">
      <c r="A270" s="219">
        <f t="shared" si="79"/>
        <v>61440</v>
      </c>
      <c r="B270" s="220">
        <f t="shared" si="80"/>
        <v>0.84072709693641345</v>
      </c>
      <c r="C270" s="225">
        <f t="shared" si="81"/>
        <v>19440</v>
      </c>
      <c r="D270" s="226">
        <f t="shared" ref="D270:D333" si="94">IF($F$3="Series",EXP(-$D$3*$E$3*C270),1-(1-EXP(-$D$3*C270))^$E$3)</f>
        <v>0.97441303953387348</v>
      </c>
      <c r="E270" s="227">
        <f t="shared" si="82"/>
        <v>19440</v>
      </c>
      <c r="F270" s="226">
        <f t="shared" si="76"/>
        <v>0.93725489561267772</v>
      </c>
      <c r="G270" s="220">
        <f t="shared" si="77"/>
        <v>0.91327339165195265</v>
      </c>
      <c r="H270" s="225">
        <f t="shared" si="83"/>
        <v>61440</v>
      </c>
      <c r="I270" s="220">
        <f t="shared" ref="I270:I333" si="95">IF($F$5="Series",EXP(-$D$5*$E$5*H270),1-(1-EXP(-$D$5*H270))^$E$5)</f>
        <v>0.9797265113224346</v>
      </c>
      <c r="J270" s="225">
        <f t="shared" si="84"/>
        <v>1440</v>
      </c>
      <c r="K270" s="220">
        <f t="shared" ref="K270:K333" si="96">IF($F$6="Series",EXP(-$D$6*$E$6*J270),1-(1-EXP(-$D$6*J270))^$E$6)</f>
        <v>0.9893900204888596</v>
      </c>
      <c r="L270" s="225">
        <f t="shared" si="85"/>
        <v>1440</v>
      </c>
      <c r="M270" s="220">
        <f t="shared" ref="M270:M333" si="97">IF($F$7="Series",EXP(-$D$7*$E$7*L270),1-(1-EXP(-$D$7*L270))^$E$7)</f>
        <v>0.99979560105576326</v>
      </c>
      <c r="N270" s="225">
        <f t="shared" si="86"/>
        <v>1440</v>
      </c>
      <c r="O270" s="220">
        <f t="shared" si="87"/>
        <v>0.99987485202912973</v>
      </c>
      <c r="P270" s="225">
        <f t="shared" si="88"/>
        <v>1440</v>
      </c>
      <c r="Q270" s="220">
        <f t="shared" si="89"/>
        <v>0.99987485202912973</v>
      </c>
      <c r="R270" s="225">
        <f t="shared" si="93"/>
        <v>61440</v>
      </c>
      <c r="S270" s="220">
        <f t="shared" ref="S270:S333" si="98">IF($F$10="Series",EXP(-$D$10*$E$10*R270),1-(1-EXP(-$D$10*R270))^$E$10)</f>
        <v>0.95012192975774135</v>
      </c>
      <c r="T270" s="225">
        <f t="shared" si="93"/>
        <v>61440</v>
      </c>
      <c r="U270" s="220">
        <f t="shared" si="78"/>
        <v>0.49590551566520824</v>
      </c>
    </row>
    <row r="271" spans="1:21">
      <c r="A271" s="219">
        <f t="shared" si="79"/>
        <v>61680</v>
      </c>
      <c r="B271" s="220">
        <f t="shared" si="80"/>
        <v>0.83786479202873221</v>
      </c>
      <c r="C271" s="225">
        <f t="shared" si="81"/>
        <v>19680</v>
      </c>
      <c r="D271" s="226">
        <f t="shared" si="94"/>
        <v>0.97410127724584905</v>
      </c>
      <c r="E271" s="227">
        <f t="shared" si="82"/>
        <v>19680</v>
      </c>
      <c r="F271" s="226">
        <f t="shared" ref="F271:F334" si="99">IF($F$4="Series",EXP(-$D$4*$E$4*E271),1-(1-EXP(-$D$4*E271))^$E$4)</f>
        <v>0.936505391537791</v>
      </c>
      <c r="G271" s="220">
        <f t="shared" ref="G271:G334" si="100">D271*F271</f>
        <v>0.91225109804458615</v>
      </c>
      <c r="H271" s="225">
        <f t="shared" si="83"/>
        <v>61680</v>
      </c>
      <c r="I271" s="220">
        <f t="shared" si="95"/>
        <v>0.97957975683585297</v>
      </c>
      <c r="J271" s="225">
        <f t="shared" si="84"/>
        <v>1680</v>
      </c>
      <c r="K271" s="220">
        <f t="shared" si="96"/>
        <v>0.98763266745131029</v>
      </c>
      <c r="L271" s="225">
        <f t="shared" si="85"/>
        <v>1680</v>
      </c>
      <c r="M271" s="220">
        <f t="shared" si="97"/>
        <v>0.99972245549664929</v>
      </c>
      <c r="N271" s="225">
        <f t="shared" si="86"/>
        <v>1680</v>
      </c>
      <c r="O271" s="220">
        <f t="shared" si="87"/>
        <v>0.99982997814758556</v>
      </c>
      <c r="P271" s="225">
        <f t="shared" si="88"/>
        <v>1680</v>
      </c>
      <c r="Q271" s="220">
        <f t="shared" si="89"/>
        <v>0.99982997814758556</v>
      </c>
      <c r="R271" s="225">
        <f t="shared" si="93"/>
        <v>61680</v>
      </c>
      <c r="S271" s="220">
        <f t="shared" si="98"/>
        <v>0.94993205441156381</v>
      </c>
      <c r="T271" s="225">
        <f t="shared" si="93"/>
        <v>61680</v>
      </c>
      <c r="U271" s="220">
        <f t="shared" ref="U271:U334" si="101">EXP(-1/87600*T271)</f>
        <v>0.49454872987616089</v>
      </c>
    </row>
    <row r="272" spans="1:21">
      <c r="A272" s="219">
        <f t="shared" ref="A272:A335" si="102">A271+240</f>
        <v>61920</v>
      </c>
      <c r="B272" s="220">
        <f t="shared" ref="B272:B335" si="103">D272*F272*I272*K272*M272*O272*Q272*S272</f>
        <v>0.83499139322773064</v>
      </c>
      <c r="C272" s="225">
        <f t="shared" ref="C272:C335" si="104">C271+240</f>
        <v>19920</v>
      </c>
      <c r="D272" s="226">
        <f t="shared" si="94"/>
        <v>0.97378961470579628</v>
      </c>
      <c r="E272" s="227">
        <f t="shared" ref="E272:E335" si="105">E271+240</f>
        <v>19920</v>
      </c>
      <c r="F272" s="226">
        <f t="shared" si="99"/>
        <v>0.9357564868263869</v>
      </c>
      <c r="G272" s="220">
        <f t="shared" si="100"/>
        <v>0.91122994876511687</v>
      </c>
      <c r="H272" s="225">
        <f t="shared" ref="H272:H335" si="106">H271+240</f>
        <v>61920</v>
      </c>
      <c r="I272" s="220">
        <f t="shared" si="95"/>
        <v>0.97943256160675185</v>
      </c>
      <c r="J272" s="225">
        <f t="shared" ref="J272:J335" si="107">J271+240</f>
        <v>1920</v>
      </c>
      <c r="K272" s="220">
        <f t="shared" si="96"/>
        <v>0.98587843582153201</v>
      </c>
      <c r="L272" s="225">
        <f t="shared" ref="L272:L335" si="108">L271+240</f>
        <v>1920</v>
      </c>
      <c r="M272" s="220">
        <f t="shared" si="97"/>
        <v>0.99963835926366262</v>
      </c>
      <c r="N272" s="225">
        <f t="shared" ref="N272:N335" si="109">N271+240</f>
        <v>1920</v>
      </c>
      <c r="O272" s="220">
        <f t="shared" ref="O272:O335" si="110">IF($F$8="Series",EXP(-$D$8*$E$8*N272),1-(1-EXP(-$D$8*N272))^$E$8)</f>
        <v>0.99977834565761714</v>
      </c>
      <c r="P272" s="225">
        <f t="shared" ref="P272:P335" si="111">P271+240</f>
        <v>1920</v>
      </c>
      <c r="Q272" s="220">
        <f t="shared" ref="Q272:Q335" si="112">IF($F$9="Series",EXP(-$D$9*$E$9*P272),1-(1-EXP(-$D$9*P272))^$E$9)</f>
        <v>0.99977834565761714</v>
      </c>
      <c r="R272" s="225">
        <f t="shared" ref="R272:T287" si="113">R271+240</f>
        <v>61920</v>
      </c>
      <c r="S272" s="220">
        <f t="shared" si="98"/>
        <v>0.94974221701067096</v>
      </c>
      <c r="T272" s="225">
        <f t="shared" si="113"/>
        <v>61920</v>
      </c>
      <c r="U272" s="220">
        <f t="shared" si="101"/>
        <v>0.49319565622101652</v>
      </c>
    </row>
    <row r="273" spans="1:21">
      <c r="A273" s="219">
        <f t="shared" si="102"/>
        <v>62160</v>
      </c>
      <c r="B273" s="220">
        <f t="shared" si="103"/>
        <v>0.83210720821266748</v>
      </c>
      <c r="C273" s="225">
        <f t="shared" si="104"/>
        <v>20160</v>
      </c>
      <c r="D273" s="226">
        <f t="shared" si="94"/>
        <v>0.97347805188180103</v>
      </c>
      <c r="E273" s="227">
        <f t="shared" si="105"/>
        <v>20160</v>
      </c>
      <c r="F273" s="226">
        <f t="shared" si="99"/>
        <v>0.93500818099916638</v>
      </c>
      <c r="G273" s="220">
        <f t="shared" si="100"/>
        <v>0.91020994253261489</v>
      </c>
      <c r="H273" s="225">
        <f t="shared" si="106"/>
        <v>62160</v>
      </c>
      <c r="I273" s="220">
        <f t="shared" si="95"/>
        <v>0.9792849265336393</v>
      </c>
      <c r="J273" s="225">
        <f t="shared" si="107"/>
        <v>2160</v>
      </c>
      <c r="K273" s="220">
        <f t="shared" si="96"/>
        <v>0.98412732005528514</v>
      </c>
      <c r="L273" s="225">
        <f t="shared" si="108"/>
        <v>2160</v>
      </c>
      <c r="M273" s="220">
        <f t="shared" si="97"/>
        <v>0.99954339188380192</v>
      </c>
      <c r="N273" s="225">
        <f t="shared" si="109"/>
        <v>2160</v>
      </c>
      <c r="O273" s="220">
        <f t="shared" si="110"/>
        <v>0.99971999283169533</v>
      </c>
      <c r="P273" s="225">
        <f t="shared" si="111"/>
        <v>2160</v>
      </c>
      <c r="Q273" s="220">
        <f t="shared" si="112"/>
        <v>0.99971999283169533</v>
      </c>
      <c r="R273" s="225">
        <f t="shared" si="113"/>
        <v>62160</v>
      </c>
      <c r="S273" s="220">
        <f t="shared" si="98"/>
        <v>0.94955241754747977</v>
      </c>
      <c r="T273" s="225">
        <f t="shared" si="113"/>
        <v>62160</v>
      </c>
      <c r="U273" s="220">
        <f t="shared" si="101"/>
        <v>0.49184628454346435</v>
      </c>
    </row>
    <row r="274" spans="1:21">
      <c r="A274" s="219">
        <f t="shared" si="102"/>
        <v>62400</v>
      </c>
      <c r="B274" s="220">
        <f t="shared" si="103"/>
        <v>0.82921254196313732</v>
      </c>
      <c r="C274" s="225">
        <f t="shared" si="104"/>
        <v>20400</v>
      </c>
      <c r="D274" s="226">
        <f t="shared" si="94"/>
        <v>0.97316658874195905</v>
      </c>
      <c r="E274" s="227">
        <f t="shared" si="105"/>
        <v>20400</v>
      </c>
      <c r="F274" s="226">
        <f t="shared" si="99"/>
        <v>0.93426047357721353</v>
      </c>
      <c r="G274" s="220">
        <f t="shared" si="100"/>
        <v>0.90919107806758404</v>
      </c>
      <c r="H274" s="225">
        <f t="shared" si="106"/>
        <v>62400</v>
      </c>
      <c r="I274" s="220">
        <f t="shared" si="95"/>
        <v>0.97913685251372429</v>
      </c>
      <c r="J274" s="225">
        <f t="shared" si="107"/>
        <v>2400</v>
      </c>
      <c r="K274" s="220">
        <f t="shared" si="96"/>
        <v>0.98237931461817762</v>
      </c>
      <c r="L274" s="225">
        <f t="shared" si="108"/>
        <v>2400</v>
      </c>
      <c r="M274" s="220">
        <f t="shared" si="97"/>
        <v>0.99943763243831385</v>
      </c>
      <c r="N274" s="225">
        <f t="shared" si="109"/>
        <v>2400</v>
      </c>
      <c r="O274" s="220">
        <f t="shared" si="110"/>
        <v>0.99965495777473246</v>
      </c>
      <c r="P274" s="225">
        <f t="shared" si="111"/>
        <v>2400</v>
      </c>
      <c r="Q274" s="220">
        <f t="shared" si="112"/>
        <v>0.99965495777473246</v>
      </c>
      <c r="R274" s="225">
        <f t="shared" si="113"/>
        <v>62400</v>
      </c>
      <c r="S274" s="220">
        <f t="shared" si="98"/>
        <v>0.9493626560144085</v>
      </c>
      <c r="T274" s="225">
        <f t="shared" si="113"/>
        <v>62400</v>
      </c>
      <c r="U274" s="220">
        <f t="shared" si="101"/>
        <v>0.49050060471498091</v>
      </c>
    </row>
    <row r="275" spans="1:21">
      <c r="A275" s="219">
        <f t="shared" si="102"/>
        <v>62640</v>
      </c>
      <c r="B275" s="220">
        <f t="shared" si="103"/>
        <v>0.82630769675807159</v>
      </c>
      <c r="C275" s="225">
        <f t="shared" si="104"/>
        <v>20640</v>
      </c>
      <c r="D275" s="226">
        <f t="shared" si="94"/>
        <v>0.97285522525437651</v>
      </c>
      <c r="E275" s="227">
        <f t="shared" si="105"/>
        <v>20640</v>
      </c>
      <c r="F275" s="226">
        <f t="shared" si="99"/>
        <v>0.9335133640819957</v>
      </c>
      <c r="G275" s="220">
        <f t="shared" si="100"/>
        <v>0.90817335409196076</v>
      </c>
      <c r="H275" s="225">
        <f t="shared" si="106"/>
        <v>62640</v>
      </c>
      <c r="I275" s="220">
        <f t="shared" si="95"/>
        <v>0.97898834044291771</v>
      </c>
      <c r="J275" s="225">
        <f t="shared" si="107"/>
        <v>2640</v>
      </c>
      <c r="K275" s="220">
        <f t="shared" si="96"/>
        <v>0.98063441398564755</v>
      </c>
      <c r="L275" s="225">
        <f t="shared" si="108"/>
        <v>2640</v>
      </c>
      <c r="M275" s="220">
        <f t="shared" si="97"/>
        <v>0.9993211595649828</v>
      </c>
      <c r="N275" s="225">
        <f t="shared" si="109"/>
        <v>2640</v>
      </c>
      <c r="O275" s="220">
        <f t="shared" si="110"/>
        <v>0.9995832784247547</v>
      </c>
      <c r="P275" s="225">
        <f t="shared" si="111"/>
        <v>2640</v>
      </c>
      <c r="Q275" s="220">
        <f t="shared" si="112"/>
        <v>0.9995832784247547</v>
      </c>
      <c r="R275" s="225">
        <f t="shared" si="113"/>
        <v>62640</v>
      </c>
      <c r="S275" s="220">
        <f t="shared" si="98"/>
        <v>0.94917293240387701</v>
      </c>
      <c r="T275" s="225">
        <f t="shared" si="113"/>
        <v>62640</v>
      </c>
      <c r="U275" s="220">
        <f t="shared" si="101"/>
        <v>0.48915860663475452</v>
      </c>
    </row>
    <row r="276" spans="1:21">
      <c r="A276" s="219">
        <f t="shared" si="102"/>
        <v>62880</v>
      </c>
      <c r="B276" s="220">
        <f t="shared" si="103"/>
        <v>0.823392972175228</v>
      </c>
      <c r="C276" s="225">
        <f t="shared" si="104"/>
        <v>20880</v>
      </c>
      <c r="D276" s="226">
        <f t="shared" si="94"/>
        <v>0.97254396138717003</v>
      </c>
      <c r="E276" s="227">
        <f t="shared" si="105"/>
        <v>20880</v>
      </c>
      <c r="F276" s="226">
        <f t="shared" si="99"/>
        <v>0.93276685203536269</v>
      </c>
      <c r="G276" s="220">
        <f t="shared" si="100"/>
        <v>0.90715676932911193</v>
      </c>
      <c r="H276" s="225">
        <f t="shared" si="106"/>
        <v>62880</v>
      </c>
      <c r="I276" s="220">
        <f t="shared" si="95"/>
        <v>0.97883939121583441</v>
      </c>
      <c r="J276" s="225">
        <f t="shared" si="107"/>
        <v>2880</v>
      </c>
      <c r="K276" s="220">
        <f t="shared" si="96"/>
        <v>0.97889261264294591</v>
      </c>
      <c r="L276" s="225">
        <f t="shared" si="108"/>
        <v>2880</v>
      </c>
      <c r="M276" s="220">
        <f t="shared" si="97"/>
        <v>0.99919405146040985</v>
      </c>
      <c r="N276" s="225">
        <f t="shared" si="109"/>
        <v>2880</v>
      </c>
      <c r="O276" s="220">
        <f t="shared" si="110"/>
        <v>0.99950499255357284</v>
      </c>
      <c r="P276" s="225">
        <f t="shared" si="111"/>
        <v>2880</v>
      </c>
      <c r="Q276" s="220">
        <f t="shared" si="112"/>
        <v>0.99950499255357284</v>
      </c>
      <c r="R276" s="225">
        <f t="shared" si="113"/>
        <v>62880</v>
      </c>
      <c r="S276" s="220">
        <f t="shared" si="98"/>
        <v>0.94898324670830703</v>
      </c>
      <c r="T276" s="225">
        <f t="shared" si="113"/>
        <v>62880</v>
      </c>
      <c r="U276" s="220">
        <f t="shared" si="101"/>
        <v>0.4878202802296086</v>
      </c>
    </row>
    <row r="277" spans="1:21">
      <c r="A277" s="219">
        <f t="shared" si="102"/>
        <v>63120</v>
      </c>
      <c r="B277" s="220">
        <f t="shared" si="103"/>
        <v>0.82046866509114813</v>
      </c>
      <c r="C277" s="225">
        <f t="shared" si="104"/>
        <v>21120</v>
      </c>
      <c r="D277" s="226">
        <f t="shared" si="94"/>
        <v>0.972232797108466</v>
      </c>
      <c r="E277" s="227">
        <f t="shared" si="105"/>
        <v>21120</v>
      </c>
      <c r="F277" s="226">
        <f t="shared" si="99"/>
        <v>0.93202093695954691</v>
      </c>
      <c r="G277" s="220">
        <f t="shared" si="100"/>
        <v>0.9061413225038335</v>
      </c>
      <c r="H277" s="225">
        <f t="shared" si="106"/>
        <v>63120</v>
      </c>
      <c r="I277" s="220">
        <f t="shared" si="95"/>
        <v>0.9786900057257949</v>
      </c>
      <c r="J277" s="225">
        <f t="shared" si="107"/>
        <v>3120</v>
      </c>
      <c r="K277" s="220">
        <f t="shared" si="96"/>
        <v>0.9771539050851189</v>
      </c>
      <c r="L277" s="225">
        <f t="shared" si="108"/>
        <v>3120</v>
      </c>
      <c r="M277" s="220">
        <f t="shared" si="97"/>
        <v>0.9990563858822803</v>
      </c>
      <c r="N277" s="225">
        <f t="shared" si="109"/>
        <v>3120</v>
      </c>
      <c r="O277" s="220">
        <f t="shared" si="110"/>
        <v>0.99942013776744887</v>
      </c>
      <c r="P277" s="225">
        <f t="shared" si="111"/>
        <v>3120</v>
      </c>
      <c r="Q277" s="220">
        <f t="shared" si="112"/>
        <v>0.99942013776744887</v>
      </c>
      <c r="R277" s="225">
        <f t="shared" si="113"/>
        <v>63120</v>
      </c>
      <c r="S277" s="220">
        <f t="shared" si="98"/>
        <v>0.94879359892012116</v>
      </c>
      <c r="T277" s="225">
        <f t="shared" si="113"/>
        <v>63120</v>
      </c>
      <c r="U277" s="220">
        <f t="shared" si="101"/>
        <v>0.48648561545392693</v>
      </c>
    </row>
    <row r="278" spans="1:21">
      <c r="A278" s="219">
        <f t="shared" si="102"/>
        <v>63360</v>
      </c>
      <c r="B278" s="220">
        <f t="shared" si="103"/>
        <v>0.81753506968158551</v>
      </c>
      <c r="C278" s="225">
        <f t="shared" si="104"/>
        <v>21360</v>
      </c>
      <c r="D278" s="226">
        <f t="shared" si="94"/>
        <v>0.97192173238640123</v>
      </c>
      <c r="E278" s="227">
        <f t="shared" si="105"/>
        <v>21360</v>
      </c>
      <c r="F278" s="226">
        <f t="shared" si="99"/>
        <v>0.93127561837716255</v>
      </c>
      <c r="G278" s="220">
        <f t="shared" si="100"/>
        <v>0.90512701234234894</v>
      </c>
      <c r="H278" s="225">
        <f t="shared" si="106"/>
        <v>63360</v>
      </c>
      <c r="I278" s="220">
        <f t="shared" si="95"/>
        <v>0.97854018486482708</v>
      </c>
      <c r="J278" s="225">
        <f t="shared" si="107"/>
        <v>3360</v>
      </c>
      <c r="K278" s="220">
        <f t="shared" si="96"/>
        <v>0.9754182858169903</v>
      </c>
      <c r="L278" s="225">
        <f t="shared" si="108"/>
        <v>3360</v>
      </c>
      <c r="M278" s="220">
        <f t="shared" si="97"/>
        <v>0.99890824015161994</v>
      </c>
      <c r="N278" s="225">
        <f t="shared" si="109"/>
        <v>3360</v>
      </c>
      <c r="O278" s="220">
        <f t="shared" si="110"/>
        <v>0.99932875150776179</v>
      </c>
      <c r="P278" s="225">
        <f t="shared" si="111"/>
        <v>3360</v>
      </c>
      <c r="Q278" s="220">
        <f t="shared" si="112"/>
        <v>0.99932875150776179</v>
      </c>
      <c r="R278" s="225">
        <f t="shared" si="113"/>
        <v>63360</v>
      </c>
      <c r="S278" s="220">
        <f t="shared" si="98"/>
        <v>0.94860398903174414</v>
      </c>
      <c r="T278" s="225">
        <f t="shared" si="113"/>
        <v>63360</v>
      </c>
      <c r="U278" s="220">
        <f t="shared" si="101"/>
        <v>0.48515460228957757</v>
      </c>
    </row>
    <row r="279" spans="1:21">
      <c r="A279" s="219">
        <f t="shared" si="102"/>
        <v>63600</v>
      </c>
      <c r="B279" s="220">
        <f t="shared" si="103"/>
        <v>0.8145924774223835</v>
      </c>
      <c r="C279" s="225">
        <f t="shared" si="104"/>
        <v>21600</v>
      </c>
      <c r="D279" s="226">
        <f t="shared" si="94"/>
        <v>0.97161076718912276</v>
      </c>
      <c r="E279" s="227">
        <f t="shared" si="105"/>
        <v>21600</v>
      </c>
      <c r="F279" s="226">
        <f t="shared" si="99"/>
        <v>0.93053089581120574</v>
      </c>
      <c r="G279" s="220">
        <f t="shared" si="100"/>
        <v>0.90411383757230723</v>
      </c>
      <c r="H279" s="225">
        <f t="shared" si="106"/>
        <v>63600</v>
      </c>
      <c r="I279" s="220">
        <f t="shared" si="95"/>
        <v>0.97838992952366755</v>
      </c>
      <c r="J279" s="225">
        <f t="shared" si="107"/>
        <v>3600</v>
      </c>
      <c r="K279" s="220">
        <f t="shared" si="96"/>
        <v>0.973685749353145</v>
      </c>
      <c r="L279" s="225">
        <f t="shared" si="108"/>
        <v>3600</v>
      </c>
      <c r="M279" s="220">
        <f t="shared" si="97"/>
        <v>0.99874969115504031</v>
      </c>
      <c r="N279" s="225">
        <f t="shared" si="109"/>
        <v>3600</v>
      </c>
      <c r="O279" s="220">
        <f t="shared" si="110"/>
        <v>0.99923087105166919</v>
      </c>
      <c r="P279" s="225">
        <f t="shared" si="111"/>
        <v>3600</v>
      </c>
      <c r="Q279" s="220">
        <f t="shared" si="112"/>
        <v>0.99923087105166919</v>
      </c>
      <c r="R279" s="225">
        <f t="shared" si="113"/>
        <v>63600</v>
      </c>
      <c r="S279" s="220">
        <f t="shared" si="98"/>
        <v>0.94841441703560192</v>
      </c>
      <c r="T279" s="225">
        <f t="shared" si="113"/>
        <v>63600</v>
      </c>
      <c r="U279" s="220">
        <f t="shared" si="101"/>
        <v>0.48382723074583822</v>
      </c>
    </row>
    <row r="280" spans="1:21">
      <c r="A280" s="219">
        <f t="shared" si="102"/>
        <v>63840</v>
      </c>
      <c r="B280" s="220">
        <f t="shared" si="103"/>
        <v>0.81164117709080019</v>
      </c>
      <c r="C280" s="225">
        <f t="shared" si="104"/>
        <v>21840</v>
      </c>
      <c r="D280" s="226">
        <f t="shared" si="94"/>
        <v>0.97129990148478762</v>
      </c>
      <c r="E280" s="227">
        <f t="shared" si="105"/>
        <v>21840</v>
      </c>
      <c r="F280" s="226">
        <f t="shared" si="99"/>
        <v>0.92978676878505395</v>
      </c>
      <c r="G280" s="220">
        <f t="shared" si="100"/>
        <v>0.90310179692278192</v>
      </c>
      <c r="H280" s="225">
        <f t="shared" si="106"/>
        <v>63840</v>
      </c>
      <c r="I280" s="220">
        <f t="shared" si="95"/>
        <v>0.97823924059176393</v>
      </c>
      <c r="J280" s="225">
        <f t="shared" si="107"/>
        <v>3840</v>
      </c>
      <c r="K280" s="220">
        <f t="shared" si="96"/>
        <v>0.97195629021791052</v>
      </c>
      <c r="L280" s="225">
        <f t="shared" si="108"/>
        <v>3840</v>
      </c>
      <c r="M280" s="220">
        <f t="shared" si="97"/>
        <v>0.99858081534697252</v>
      </c>
      <c r="N280" s="225">
        <f t="shared" si="109"/>
        <v>3840</v>
      </c>
      <c r="O280" s="220">
        <f t="shared" si="110"/>
        <v>0.99912653351276759</v>
      </c>
      <c r="P280" s="225">
        <f t="shared" si="111"/>
        <v>3840</v>
      </c>
      <c r="Q280" s="220">
        <f t="shared" si="112"/>
        <v>0.99912653351276759</v>
      </c>
      <c r="R280" s="225">
        <f t="shared" si="113"/>
        <v>63840</v>
      </c>
      <c r="S280" s="220">
        <f t="shared" si="98"/>
        <v>0.94822488292412188</v>
      </c>
      <c r="T280" s="225">
        <f t="shared" si="113"/>
        <v>63840</v>
      </c>
      <c r="U280" s="220">
        <f t="shared" si="101"/>
        <v>0.48250349085932071</v>
      </c>
    </row>
    <row r="281" spans="1:21">
      <c r="A281" s="219">
        <f t="shared" si="102"/>
        <v>64080</v>
      </c>
      <c r="B281" s="220">
        <f t="shared" si="103"/>
        <v>0.80868145476726916</v>
      </c>
      <c r="C281" s="225">
        <f t="shared" si="104"/>
        <v>22080</v>
      </c>
      <c r="D281" s="226">
        <f t="shared" si="94"/>
        <v>0.97098913524156327</v>
      </c>
      <c r="E281" s="227">
        <f t="shared" si="105"/>
        <v>22080</v>
      </c>
      <c r="F281" s="226">
        <f t="shared" si="99"/>
        <v>0.92904323682246603</v>
      </c>
      <c r="G281" s="220">
        <f t="shared" si="100"/>
        <v>0.90209088912426916</v>
      </c>
      <c r="H281" s="225">
        <f t="shared" si="106"/>
        <v>64080</v>
      </c>
      <c r="I281" s="220">
        <f t="shared" si="95"/>
        <v>0.97808811895727588</v>
      </c>
      <c r="J281" s="225">
        <f t="shared" si="107"/>
        <v>4080</v>
      </c>
      <c r="K281" s="220">
        <f t="shared" si="96"/>
        <v>0.97022990294534073</v>
      </c>
      <c r="L281" s="225">
        <f t="shared" si="108"/>
        <v>4080</v>
      </c>
      <c r="M281" s="220">
        <f t="shared" si="97"/>
        <v>0.99840168875189006</v>
      </c>
      <c r="N281" s="225">
        <f t="shared" si="109"/>
        <v>4080</v>
      </c>
      <c r="O281" s="220">
        <f t="shared" si="110"/>
        <v>0.99901577584174961</v>
      </c>
      <c r="P281" s="225">
        <f t="shared" si="111"/>
        <v>4080</v>
      </c>
      <c r="Q281" s="220">
        <f t="shared" si="112"/>
        <v>0.99901577584174961</v>
      </c>
      <c r="R281" s="225">
        <f t="shared" si="113"/>
        <v>64080</v>
      </c>
      <c r="S281" s="220">
        <f t="shared" si="98"/>
        <v>0.94803538668973308</v>
      </c>
      <c r="T281" s="225">
        <f t="shared" si="113"/>
        <v>64080</v>
      </c>
      <c r="U281" s="220">
        <f t="shared" si="101"/>
        <v>0.48118337269389655</v>
      </c>
    </row>
    <row r="282" spans="1:21">
      <c r="A282" s="219">
        <f t="shared" si="102"/>
        <v>64320</v>
      </c>
      <c r="B282" s="220">
        <f t="shared" si="103"/>
        <v>0.80571359383758279</v>
      </c>
      <c r="C282" s="225">
        <f t="shared" si="104"/>
        <v>22320</v>
      </c>
      <c r="D282" s="226">
        <f t="shared" si="94"/>
        <v>0.97067846842762717</v>
      </c>
      <c r="E282" s="227">
        <f t="shared" si="105"/>
        <v>22320</v>
      </c>
      <c r="F282" s="226">
        <f t="shared" si="99"/>
        <v>0.9283002994475813</v>
      </c>
      <c r="G282" s="220">
        <f t="shared" si="100"/>
        <v>0.90108111290868587</v>
      </c>
      <c r="H282" s="225">
        <f t="shared" si="106"/>
        <v>64320</v>
      </c>
      <c r="I282" s="220">
        <f t="shared" si="95"/>
        <v>0.9779365655070773</v>
      </c>
      <c r="J282" s="225">
        <f t="shared" si="107"/>
        <v>4320</v>
      </c>
      <c r="K282" s="220">
        <f t="shared" si="96"/>
        <v>0.9685065820791976</v>
      </c>
      <c r="L282" s="225">
        <f t="shared" si="108"/>
        <v>4320</v>
      </c>
      <c r="M282" s="220">
        <f t="shared" si="97"/>
        <v>0.99821238696652115</v>
      </c>
      <c r="N282" s="225">
        <f t="shared" si="109"/>
        <v>4320</v>
      </c>
      <c r="O282" s="220">
        <f t="shared" si="110"/>
        <v>0.9988986348270581</v>
      </c>
      <c r="P282" s="225">
        <f t="shared" si="111"/>
        <v>4320</v>
      </c>
      <c r="Q282" s="220">
        <f t="shared" si="112"/>
        <v>0.9988986348270581</v>
      </c>
      <c r="R282" s="225">
        <f t="shared" si="113"/>
        <v>64320</v>
      </c>
      <c r="S282" s="220">
        <f t="shared" si="98"/>
        <v>0.94784592832486603</v>
      </c>
      <c r="T282" s="225">
        <f t="shared" si="113"/>
        <v>64320</v>
      </c>
      <c r="U282" s="220">
        <f t="shared" si="101"/>
        <v>0.47986686634062242</v>
      </c>
    </row>
    <row r="283" spans="1:21">
      <c r="A283" s="219">
        <f t="shared" si="102"/>
        <v>64560</v>
      </c>
      <c r="B283" s="220">
        <f t="shared" si="103"/>
        <v>0.80273787499549787</v>
      </c>
      <c r="C283" s="225">
        <f t="shared" si="104"/>
        <v>22560</v>
      </c>
      <c r="D283" s="226">
        <f t="shared" si="94"/>
        <v>0.97036790101116721</v>
      </c>
      <c r="E283" s="227">
        <f t="shared" si="105"/>
        <v>22560</v>
      </c>
      <c r="F283" s="226">
        <f t="shared" si="99"/>
        <v>0.92755795618491998</v>
      </c>
      <c r="G283" s="220">
        <f t="shared" si="100"/>
        <v>0.90007246700936905</v>
      </c>
      <c r="H283" s="225">
        <f t="shared" si="106"/>
        <v>64560</v>
      </c>
      <c r="I283" s="220">
        <f t="shared" si="95"/>
        <v>0.97778458112675748</v>
      </c>
      <c r="J283" s="225">
        <f t="shared" si="107"/>
        <v>4560</v>
      </c>
      <c r="K283" s="220">
        <f t="shared" si="96"/>
        <v>0.96678632217293492</v>
      </c>
      <c r="L283" s="225">
        <f t="shared" si="108"/>
        <v>4560</v>
      </c>
      <c r="M283" s="220">
        <f t="shared" si="97"/>
        <v>0.99801298516204917</v>
      </c>
      <c r="N283" s="225">
        <f t="shared" si="109"/>
        <v>4560</v>
      </c>
      <c r="O283" s="220">
        <f t="shared" si="110"/>
        <v>0.99877514709553905</v>
      </c>
      <c r="P283" s="225">
        <f t="shared" si="111"/>
        <v>4560</v>
      </c>
      <c r="Q283" s="220">
        <f t="shared" si="112"/>
        <v>0.99877514709553905</v>
      </c>
      <c r="R283" s="225">
        <f t="shared" si="113"/>
        <v>64560</v>
      </c>
      <c r="S283" s="220">
        <f t="shared" si="98"/>
        <v>0.94765650782195276</v>
      </c>
      <c r="T283" s="225">
        <f t="shared" si="113"/>
        <v>64560</v>
      </c>
      <c r="U283" s="220">
        <f t="shared" si="101"/>
        <v>0.47855396191766536</v>
      </c>
    </row>
    <row r="284" spans="1:21">
      <c r="A284" s="219">
        <f t="shared" si="102"/>
        <v>64800</v>
      </c>
      <c r="B284" s="220">
        <f t="shared" si="103"/>
        <v>0.79975457624574264</v>
      </c>
      <c r="C284" s="225">
        <f t="shared" si="104"/>
        <v>22800</v>
      </c>
      <c r="D284" s="226">
        <f t="shared" si="94"/>
        <v>0.97005743296038105</v>
      </c>
      <c r="E284" s="227">
        <f t="shared" si="105"/>
        <v>22800</v>
      </c>
      <c r="F284" s="226">
        <f t="shared" si="99"/>
        <v>0.92681620655938224</v>
      </c>
      <c r="G284" s="220">
        <f t="shared" si="100"/>
        <v>0.89906495016107257</v>
      </c>
      <c r="H284" s="225">
        <f t="shared" si="106"/>
        <v>64800</v>
      </c>
      <c r="I284" s="220">
        <f t="shared" si="95"/>
        <v>0.97763216670062358</v>
      </c>
      <c r="J284" s="225">
        <f t="shared" si="107"/>
        <v>4800</v>
      </c>
      <c r="K284" s="220">
        <f t="shared" si="96"/>
        <v>0.96506911778968041</v>
      </c>
      <c r="L284" s="225">
        <f t="shared" si="108"/>
        <v>4800</v>
      </c>
      <c r="M284" s="220">
        <f t="shared" si="97"/>
        <v>0.99780355808630339</v>
      </c>
      <c r="N284" s="225">
        <f t="shared" si="109"/>
        <v>4800</v>
      </c>
      <c r="O284" s="220">
        <f t="shared" si="110"/>
        <v>0.99864534911309066</v>
      </c>
      <c r="P284" s="225">
        <f t="shared" si="111"/>
        <v>4800</v>
      </c>
      <c r="Q284" s="220">
        <f t="shared" si="112"/>
        <v>0.99864534911309066</v>
      </c>
      <c r="R284" s="225">
        <f t="shared" si="113"/>
        <v>64800</v>
      </c>
      <c r="S284" s="220">
        <f t="shared" si="98"/>
        <v>0.94746712517342691</v>
      </c>
      <c r="T284" s="225">
        <f t="shared" si="113"/>
        <v>64800</v>
      </c>
      <c r="U284" s="220">
        <f t="shared" si="101"/>
        <v>0.47724464957022911</v>
      </c>
    </row>
    <row r="285" spans="1:21">
      <c r="A285" s="219">
        <f t="shared" si="102"/>
        <v>65040</v>
      </c>
      <c r="B285" s="220">
        <f t="shared" si="103"/>
        <v>0.79676397290742706</v>
      </c>
      <c r="C285" s="225">
        <f t="shared" si="104"/>
        <v>23040</v>
      </c>
      <c r="D285" s="226">
        <f t="shared" si="94"/>
        <v>0.9697470642434769</v>
      </c>
      <c r="E285" s="227">
        <f t="shared" si="105"/>
        <v>23040</v>
      </c>
      <c r="F285" s="226">
        <f t="shared" si="99"/>
        <v>0.92607505009624835</v>
      </c>
      <c r="G285" s="220">
        <f t="shared" si="100"/>
        <v>0.89805856109996762</v>
      </c>
      <c r="H285" s="225">
        <f t="shared" si="106"/>
        <v>65040</v>
      </c>
      <c r="I285" s="220">
        <f t="shared" si="95"/>
        <v>0.97747932311170127</v>
      </c>
      <c r="J285" s="225">
        <f t="shared" si="107"/>
        <v>5040</v>
      </c>
      <c r="K285" s="220">
        <f t="shared" si="96"/>
        <v>0.96335496350221872</v>
      </c>
      <c r="L285" s="225">
        <f t="shared" si="108"/>
        <v>5040</v>
      </c>
      <c r="M285" s="220">
        <f t="shared" si="97"/>
        <v>0.9975841800659373</v>
      </c>
      <c r="N285" s="225">
        <f t="shared" si="109"/>
        <v>5040</v>
      </c>
      <c r="O285" s="220">
        <f t="shared" si="110"/>
        <v>0.99850927718531068</v>
      </c>
      <c r="P285" s="225">
        <f t="shared" si="111"/>
        <v>5040</v>
      </c>
      <c r="Q285" s="220">
        <f t="shared" si="112"/>
        <v>0.99850927718531068</v>
      </c>
      <c r="R285" s="225">
        <f t="shared" si="113"/>
        <v>65040</v>
      </c>
      <c r="S285" s="220">
        <f t="shared" si="98"/>
        <v>0.9472777803717235</v>
      </c>
      <c r="T285" s="225">
        <f t="shared" si="113"/>
        <v>65040</v>
      </c>
      <c r="U285" s="220">
        <f t="shared" si="101"/>
        <v>0.47593891947047978</v>
      </c>
    </row>
    <row r="286" spans="1:21">
      <c r="A286" s="219">
        <f t="shared" si="102"/>
        <v>65280</v>
      </c>
      <c r="B286" s="220">
        <f t="shared" si="103"/>
        <v>0.79376633761783999</v>
      </c>
      <c r="C286" s="225">
        <f t="shared" si="104"/>
        <v>23280</v>
      </c>
      <c r="D286" s="226">
        <f t="shared" si="94"/>
        <v>0.96943679482867307</v>
      </c>
      <c r="E286" s="227">
        <f t="shared" si="105"/>
        <v>23280</v>
      </c>
      <c r="F286" s="226">
        <f t="shared" si="99"/>
        <v>0.9253344863211781</v>
      </c>
      <c r="G286" s="220">
        <f t="shared" si="100"/>
        <v>0.89705329856363947</v>
      </c>
      <c r="H286" s="225">
        <f t="shared" si="106"/>
        <v>65280</v>
      </c>
      <c r="I286" s="220">
        <f t="shared" si="95"/>
        <v>0.9773260512417371</v>
      </c>
      <c r="J286" s="225">
        <f t="shared" si="107"/>
        <v>5280</v>
      </c>
      <c r="K286" s="220">
        <f t="shared" si="96"/>
        <v>0.96164385389297447</v>
      </c>
      <c r="L286" s="225">
        <f t="shared" si="108"/>
        <v>5280</v>
      </c>
      <c r="M286" s="220">
        <f t="shared" si="97"/>
        <v>0.99735492500859779</v>
      </c>
      <c r="N286" s="225">
        <f t="shared" si="109"/>
        <v>5280</v>
      </c>
      <c r="O286" s="220">
        <f t="shared" si="110"/>
        <v>0.99836696745814124</v>
      </c>
      <c r="P286" s="225">
        <f t="shared" si="111"/>
        <v>5280</v>
      </c>
      <c r="Q286" s="220">
        <f t="shared" si="112"/>
        <v>0.99836696745814124</v>
      </c>
      <c r="R286" s="225">
        <f t="shared" si="113"/>
        <v>65280</v>
      </c>
      <c r="S286" s="220">
        <f t="shared" si="98"/>
        <v>0.94708847340927904</v>
      </c>
      <c r="T286" s="225">
        <f t="shared" si="113"/>
        <v>65280</v>
      </c>
      <c r="U286" s="220">
        <f t="shared" si="101"/>
        <v>0.47463676181747227</v>
      </c>
    </row>
    <row r="287" spans="1:21">
      <c r="A287" s="219">
        <f t="shared" si="102"/>
        <v>65520</v>
      </c>
      <c r="B287" s="220">
        <f t="shared" si="103"/>
        <v>0.79076194033662783</v>
      </c>
      <c r="C287" s="225">
        <f t="shared" si="104"/>
        <v>23520</v>
      </c>
      <c r="D287" s="226">
        <f t="shared" si="94"/>
        <v>0.96912662468419775</v>
      </c>
      <c r="E287" s="227">
        <f t="shared" si="105"/>
        <v>23520</v>
      </c>
      <c r="F287" s="226">
        <f t="shared" si="99"/>
        <v>0.92459451476021071</v>
      </c>
      <c r="G287" s="220">
        <f t="shared" si="100"/>
        <v>0.89604916129108669</v>
      </c>
      <c r="H287" s="225">
        <f t="shared" si="106"/>
        <v>65520</v>
      </c>
      <c r="I287" s="220">
        <f t="shared" si="95"/>
        <v>0.97717235197120023</v>
      </c>
      <c r="J287" s="225">
        <f t="shared" si="107"/>
        <v>5520</v>
      </c>
      <c r="K287" s="220">
        <f t="shared" si="96"/>
        <v>0.95993578355399489</v>
      </c>
      <c r="L287" s="225">
        <f t="shared" si="108"/>
        <v>5520</v>
      </c>
      <c r="M287" s="220">
        <f t="shared" si="97"/>
        <v>0.99711586640508254</v>
      </c>
      <c r="N287" s="225">
        <f t="shared" si="109"/>
        <v>5520</v>
      </c>
      <c r="O287" s="220">
        <f t="shared" si="110"/>
        <v>0.99821845591851022</v>
      </c>
      <c r="P287" s="225">
        <f t="shared" si="111"/>
        <v>5520</v>
      </c>
      <c r="Q287" s="220">
        <f t="shared" si="112"/>
        <v>0.99821845591851022</v>
      </c>
      <c r="R287" s="225">
        <f t="shared" si="113"/>
        <v>65520</v>
      </c>
      <c r="S287" s="220">
        <f t="shared" si="98"/>
        <v>0.94689920427853158</v>
      </c>
      <c r="T287" s="225">
        <f t="shared" si="113"/>
        <v>65520</v>
      </c>
      <c r="U287" s="220">
        <f t="shared" si="101"/>
        <v>0.47333816683707658</v>
      </c>
    </row>
    <row r="288" spans="1:21">
      <c r="A288" s="219">
        <f t="shared" si="102"/>
        <v>65760</v>
      </c>
      <c r="B288" s="220">
        <f t="shared" si="103"/>
        <v>0.78775104835034482</v>
      </c>
      <c r="C288" s="225">
        <f t="shared" si="104"/>
        <v>23760</v>
      </c>
      <c r="D288" s="226">
        <f t="shared" si="94"/>
        <v>0.96881655377828968</v>
      </c>
      <c r="E288" s="227">
        <f t="shared" si="105"/>
        <v>23760</v>
      </c>
      <c r="F288" s="226">
        <f t="shared" si="99"/>
        <v>0.92385513493976423</v>
      </c>
      <c r="G288" s="220">
        <f t="shared" si="100"/>
        <v>0.8950461480227192</v>
      </c>
      <c r="H288" s="225">
        <f t="shared" si="106"/>
        <v>65760</v>
      </c>
      <c r="I288" s="220">
        <f t="shared" si="95"/>
        <v>0.97701822617928336</v>
      </c>
      <c r="J288" s="225">
        <f t="shared" si="107"/>
        <v>5760</v>
      </c>
      <c r="K288" s="220">
        <f t="shared" si="96"/>
        <v>0.95823074708693268</v>
      </c>
      <c r="L288" s="225">
        <f t="shared" si="108"/>
        <v>5760</v>
      </c>
      <c r="M288" s="220">
        <f t="shared" si="97"/>
        <v>0.99686707733148683</v>
      </c>
      <c r="N288" s="225">
        <f t="shared" si="109"/>
        <v>5760</v>
      </c>
      <c r="O288" s="220">
        <f t="shared" si="110"/>
        <v>0.99806377839497162</v>
      </c>
      <c r="P288" s="225">
        <f t="shared" si="111"/>
        <v>5760</v>
      </c>
      <c r="Q288" s="220">
        <f t="shared" si="112"/>
        <v>0.99806377839497162</v>
      </c>
      <c r="R288" s="225">
        <f t="shared" ref="R288:T303" si="114">R287+240</f>
        <v>65760</v>
      </c>
      <c r="S288" s="220">
        <f t="shared" si="98"/>
        <v>0.94670997297192083</v>
      </c>
      <c r="T288" s="225">
        <f t="shared" si="114"/>
        <v>65760</v>
      </c>
      <c r="U288" s="220">
        <f t="shared" si="101"/>
        <v>0.47204312478190447</v>
      </c>
    </row>
    <row r="289" spans="1:21">
      <c r="A289" s="219">
        <f t="shared" si="102"/>
        <v>66000</v>
      </c>
      <c r="B289" s="220">
        <f t="shared" si="103"/>
        <v>0.82665278102650908</v>
      </c>
      <c r="C289" s="225">
        <f t="shared" si="104"/>
        <v>24000</v>
      </c>
      <c r="D289" s="226">
        <f t="shared" si="94"/>
        <v>0.9685065820791976</v>
      </c>
      <c r="E289" s="227">
        <f t="shared" si="105"/>
        <v>24000</v>
      </c>
      <c r="F289" s="226">
        <f t="shared" si="99"/>
        <v>0.92311634638663576</v>
      </c>
      <c r="G289" s="220">
        <f t="shared" si="100"/>
        <v>0.89404425750035721</v>
      </c>
      <c r="H289" s="225">
        <f t="shared" si="106"/>
        <v>66000</v>
      </c>
      <c r="I289" s="220">
        <f t="shared" si="95"/>
        <v>0.97686367474390545</v>
      </c>
      <c r="J289" s="225">
        <v>0</v>
      </c>
      <c r="K289" s="220">
        <f t="shared" si="96"/>
        <v>1</v>
      </c>
      <c r="L289" s="225">
        <v>0</v>
      </c>
      <c r="M289" s="220">
        <f t="shared" si="97"/>
        <v>1</v>
      </c>
      <c r="N289" s="225">
        <v>0</v>
      </c>
      <c r="O289" s="220">
        <f t="shared" si="110"/>
        <v>1</v>
      </c>
      <c r="P289" s="225">
        <v>0</v>
      </c>
      <c r="Q289" s="220">
        <f t="shared" si="112"/>
        <v>1</v>
      </c>
      <c r="R289" s="225">
        <f t="shared" si="114"/>
        <v>66000</v>
      </c>
      <c r="S289" s="220">
        <f t="shared" si="98"/>
        <v>0.94652077948188795</v>
      </c>
      <c r="T289" s="225">
        <f t="shared" si="114"/>
        <v>66000</v>
      </c>
      <c r="U289" s="220">
        <f t="shared" si="101"/>
        <v>0.47075162593123637</v>
      </c>
    </row>
    <row r="290" spans="1:21">
      <c r="A290" s="219">
        <f t="shared" si="102"/>
        <v>66240</v>
      </c>
      <c r="B290" s="220">
        <f t="shared" si="103"/>
        <v>0.82395481210277877</v>
      </c>
      <c r="C290" s="225">
        <f t="shared" si="104"/>
        <v>24240</v>
      </c>
      <c r="D290" s="226">
        <f t="shared" si="94"/>
        <v>0.96819670955518033</v>
      </c>
      <c r="E290" s="227">
        <f t="shared" si="105"/>
        <v>24240</v>
      </c>
      <c r="F290" s="226">
        <f t="shared" si="99"/>
        <v>0.92237814862800049</v>
      </c>
      <c r="G290" s="220">
        <f t="shared" si="100"/>
        <v>0.89304348846722914</v>
      </c>
      <c r="H290" s="225">
        <f t="shared" si="106"/>
        <v>66240</v>
      </c>
      <c r="I290" s="220">
        <f t="shared" si="95"/>
        <v>0.97670869854171238</v>
      </c>
      <c r="J290" s="225">
        <f t="shared" si="107"/>
        <v>240</v>
      </c>
      <c r="K290" s="220">
        <f t="shared" si="96"/>
        <v>0.99822380153310919</v>
      </c>
      <c r="L290" s="225">
        <f t="shared" si="108"/>
        <v>240</v>
      </c>
      <c r="M290" s="220">
        <f t="shared" si="97"/>
        <v>0.99999425380466633</v>
      </c>
      <c r="N290" s="225">
        <f t="shared" si="109"/>
        <v>240</v>
      </c>
      <c r="O290" s="220">
        <f t="shared" si="110"/>
        <v>0.99999649095959287</v>
      </c>
      <c r="P290" s="225">
        <f t="shared" si="111"/>
        <v>240</v>
      </c>
      <c r="Q290" s="220">
        <f t="shared" si="112"/>
        <v>0.99999649095959287</v>
      </c>
      <c r="R290" s="225">
        <f t="shared" si="114"/>
        <v>66240</v>
      </c>
      <c r="S290" s="220">
        <f t="shared" si="98"/>
        <v>0.94633162380087532</v>
      </c>
      <c r="T290" s="225">
        <f t="shared" si="114"/>
        <v>66240</v>
      </c>
      <c r="U290" s="220">
        <f t="shared" si="101"/>
        <v>0.46946366059094835</v>
      </c>
    </row>
    <row r="291" spans="1:21">
      <c r="A291" s="219">
        <f t="shared" si="102"/>
        <v>66480</v>
      </c>
      <c r="B291" s="220">
        <f t="shared" si="103"/>
        <v>0.82124439406192951</v>
      </c>
      <c r="C291" s="225">
        <f t="shared" si="104"/>
        <v>24480</v>
      </c>
      <c r="D291" s="226">
        <f t="shared" si="94"/>
        <v>0.96788693617450694</v>
      </c>
      <c r="E291" s="227">
        <f t="shared" si="105"/>
        <v>24480</v>
      </c>
      <c r="F291" s="226">
        <f t="shared" si="99"/>
        <v>0.92164054119141181</v>
      </c>
      <c r="G291" s="220">
        <f t="shared" si="100"/>
        <v>0.89204383966797007</v>
      </c>
      <c r="H291" s="225">
        <f t="shared" si="106"/>
        <v>66480</v>
      </c>
      <c r="I291" s="220">
        <f t="shared" si="95"/>
        <v>0.97655329844807937</v>
      </c>
      <c r="J291" s="225">
        <f t="shared" si="107"/>
        <v>480</v>
      </c>
      <c r="K291" s="220">
        <f t="shared" si="96"/>
        <v>0.99645075794721227</v>
      </c>
      <c r="L291" s="225">
        <f t="shared" si="108"/>
        <v>480</v>
      </c>
      <c r="M291" s="220">
        <f t="shared" si="97"/>
        <v>0.99997707028297833</v>
      </c>
      <c r="N291" s="225">
        <f t="shared" si="109"/>
        <v>480</v>
      </c>
      <c r="O291" s="220">
        <f t="shared" si="110"/>
        <v>0.99998599011920375</v>
      </c>
      <c r="P291" s="225">
        <f t="shared" si="111"/>
        <v>480</v>
      </c>
      <c r="Q291" s="220">
        <f t="shared" si="112"/>
        <v>0.99998599011920375</v>
      </c>
      <c r="R291" s="225">
        <f t="shared" si="114"/>
        <v>66480</v>
      </c>
      <c r="S291" s="220">
        <f t="shared" si="98"/>
        <v>0.94614250592132731</v>
      </c>
      <c r="T291" s="225">
        <f t="shared" si="114"/>
        <v>66480</v>
      </c>
      <c r="U291" s="220">
        <f t="shared" si="101"/>
        <v>0.46817921909343946</v>
      </c>
    </row>
    <row r="292" spans="1:21">
      <c r="A292" s="219">
        <f t="shared" si="102"/>
        <v>66720</v>
      </c>
      <c r="B292" s="220">
        <f t="shared" si="103"/>
        <v>0.81852183928275157</v>
      </c>
      <c r="C292" s="225">
        <f t="shared" si="104"/>
        <v>24720</v>
      </c>
      <c r="D292" s="226">
        <f t="shared" si="94"/>
        <v>0.96757726190545679</v>
      </c>
      <c r="E292" s="227">
        <f t="shared" si="105"/>
        <v>24720</v>
      </c>
      <c r="F292" s="226">
        <f t="shared" si="99"/>
        <v>0.92090352360480088</v>
      </c>
      <c r="G292" s="220">
        <f t="shared" si="100"/>
        <v>0.8910453098486204</v>
      </c>
      <c r="H292" s="225">
        <f t="shared" si="106"/>
        <v>66720</v>
      </c>
      <c r="I292" s="220">
        <f t="shared" si="95"/>
        <v>0.97639747533711185</v>
      </c>
      <c r="J292" s="225">
        <f t="shared" si="107"/>
        <v>720</v>
      </c>
      <c r="K292" s="220">
        <f t="shared" si="96"/>
        <v>0.9946808636386143</v>
      </c>
      <c r="L292" s="225">
        <f t="shared" si="108"/>
        <v>720</v>
      </c>
      <c r="M292" s="220">
        <f t="shared" si="97"/>
        <v>0.99994853168518372</v>
      </c>
      <c r="N292" s="225">
        <f t="shared" si="109"/>
        <v>720</v>
      </c>
      <c r="O292" s="220">
        <f t="shared" si="110"/>
        <v>0.99996853677092878</v>
      </c>
      <c r="P292" s="225">
        <f t="shared" si="111"/>
        <v>720</v>
      </c>
      <c r="Q292" s="220">
        <f t="shared" si="112"/>
        <v>0.99996853677092878</v>
      </c>
      <c r="R292" s="225">
        <f t="shared" si="114"/>
        <v>66720</v>
      </c>
      <c r="S292" s="220">
        <f t="shared" si="98"/>
        <v>0.94595342583568942</v>
      </c>
      <c r="T292" s="225">
        <f t="shared" si="114"/>
        <v>66720</v>
      </c>
      <c r="U292" s="220">
        <f t="shared" si="101"/>
        <v>0.46689829179755898</v>
      </c>
    </row>
    <row r="293" spans="1:21">
      <c r="A293" s="219">
        <f t="shared" si="102"/>
        <v>66960</v>
      </c>
      <c r="B293" s="220">
        <f t="shared" si="103"/>
        <v>0.81578745754281057</v>
      </c>
      <c r="C293" s="225">
        <f t="shared" si="104"/>
        <v>24960</v>
      </c>
      <c r="D293" s="226">
        <f t="shared" si="94"/>
        <v>0.96726768671631891</v>
      </c>
      <c r="E293" s="227">
        <f t="shared" si="105"/>
        <v>24960</v>
      </c>
      <c r="F293" s="226">
        <f t="shared" si="99"/>
        <v>0.92016709539647656</v>
      </c>
      <c r="G293" s="220">
        <f t="shared" si="100"/>
        <v>0.89004789775662418</v>
      </c>
      <c r="H293" s="225">
        <f t="shared" si="106"/>
        <v>66960</v>
      </c>
      <c r="I293" s="220">
        <f t="shared" si="95"/>
        <v>0.97624123008164809</v>
      </c>
      <c r="J293" s="225">
        <f t="shared" si="107"/>
        <v>960</v>
      </c>
      <c r="K293" s="220">
        <f t="shared" si="96"/>
        <v>0.9929141130135738</v>
      </c>
      <c r="L293" s="225">
        <f t="shared" si="108"/>
        <v>960</v>
      </c>
      <c r="M293" s="220">
        <f t="shared" si="97"/>
        <v>0.99990871980179552</v>
      </c>
      <c r="N293" s="225">
        <f t="shared" si="109"/>
        <v>960</v>
      </c>
      <c r="O293" s="220">
        <f t="shared" si="110"/>
        <v>0.99994417003521419</v>
      </c>
      <c r="P293" s="225">
        <f t="shared" si="111"/>
        <v>960</v>
      </c>
      <c r="Q293" s="220">
        <f t="shared" si="112"/>
        <v>0.99994417003521419</v>
      </c>
      <c r="R293" s="225">
        <f t="shared" si="114"/>
        <v>66960</v>
      </c>
      <c r="S293" s="220">
        <f t="shared" si="98"/>
        <v>0.94576438353640879</v>
      </c>
      <c r="T293" s="225">
        <f t="shared" si="114"/>
        <v>66960</v>
      </c>
      <c r="U293" s="220">
        <f t="shared" si="101"/>
        <v>0.46562086908853417</v>
      </c>
    </row>
    <row r="294" spans="1:21">
      <c r="A294" s="219">
        <f t="shared" si="102"/>
        <v>67200</v>
      </c>
      <c r="B294" s="220">
        <f t="shared" si="103"/>
        <v>0.81304155601468409</v>
      </c>
      <c r="C294" s="225">
        <f t="shared" si="104"/>
        <v>25200</v>
      </c>
      <c r="D294" s="226">
        <f t="shared" si="94"/>
        <v>0.96695821057539311</v>
      </c>
      <c r="E294" s="227">
        <f t="shared" si="105"/>
        <v>25200</v>
      </c>
      <c r="F294" s="226">
        <f t="shared" si="99"/>
        <v>0.91943125609512466</v>
      </c>
      <c r="G294" s="220">
        <f t="shared" si="100"/>
        <v>0.88905160214082779</v>
      </c>
      <c r="H294" s="225">
        <f t="shared" si="106"/>
        <v>67200</v>
      </c>
      <c r="I294" s="220">
        <f t="shared" si="95"/>
        <v>0.97608456355326012</v>
      </c>
      <c r="J294" s="225">
        <f t="shared" si="107"/>
        <v>1200</v>
      </c>
      <c r="K294" s="220">
        <f t="shared" si="96"/>
        <v>0.9911505004882849</v>
      </c>
      <c r="L294" s="225">
        <f t="shared" si="108"/>
        <v>1200</v>
      </c>
      <c r="M294" s="220">
        <f t="shared" si="97"/>
        <v>0.99985771596595174</v>
      </c>
      <c r="N294" s="225">
        <f t="shared" si="109"/>
        <v>1200</v>
      </c>
      <c r="O294" s="220">
        <f t="shared" si="110"/>
        <v>0.99991292886154481</v>
      </c>
      <c r="P294" s="225">
        <f t="shared" si="111"/>
        <v>1200</v>
      </c>
      <c r="Q294" s="220">
        <f t="shared" si="112"/>
        <v>0.99991292886154481</v>
      </c>
      <c r="R294" s="225">
        <f t="shared" si="114"/>
        <v>67200</v>
      </c>
      <c r="S294" s="220">
        <f t="shared" si="98"/>
        <v>0.94557537901593414</v>
      </c>
      <c r="T294" s="225">
        <f t="shared" si="114"/>
        <v>67200</v>
      </c>
      <c r="U294" s="220">
        <f t="shared" si="101"/>
        <v>0.464346941377898</v>
      </c>
    </row>
    <row r="295" spans="1:21">
      <c r="A295" s="219">
        <f t="shared" si="102"/>
        <v>67440</v>
      </c>
      <c r="B295" s="220">
        <f t="shared" si="103"/>
        <v>0.81028443926272586</v>
      </c>
      <c r="C295" s="225">
        <f t="shared" si="104"/>
        <v>25440</v>
      </c>
      <c r="D295" s="226">
        <f t="shared" si="94"/>
        <v>0.96664883345098895</v>
      </c>
      <c r="E295" s="227">
        <f t="shared" si="105"/>
        <v>25440</v>
      </c>
      <c r="F295" s="226">
        <f t="shared" si="99"/>
        <v>0.9186960052298081</v>
      </c>
      <c r="G295" s="220">
        <f t="shared" si="100"/>
        <v>0.8880564217514777</v>
      </c>
      <c r="H295" s="225">
        <f t="shared" si="106"/>
        <v>67440</v>
      </c>
      <c r="I295" s="220">
        <f t="shared" si="95"/>
        <v>0.97592747662225554</v>
      </c>
      <c r="J295" s="225">
        <f t="shared" si="107"/>
        <v>1440</v>
      </c>
      <c r="K295" s="220">
        <f t="shared" si="96"/>
        <v>0.9893900204888596</v>
      </c>
      <c r="L295" s="225">
        <f t="shared" si="108"/>
        <v>1440</v>
      </c>
      <c r="M295" s="220">
        <f t="shared" si="97"/>
        <v>0.99979560105576326</v>
      </c>
      <c r="N295" s="225">
        <f t="shared" si="109"/>
        <v>1440</v>
      </c>
      <c r="O295" s="220">
        <f t="shared" si="110"/>
        <v>0.99987485202912973</v>
      </c>
      <c r="P295" s="225">
        <f t="shared" si="111"/>
        <v>1440</v>
      </c>
      <c r="Q295" s="220">
        <f t="shared" si="112"/>
        <v>0.99987485202912973</v>
      </c>
      <c r="R295" s="225">
        <f t="shared" si="114"/>
        <v>67440</v>
      </c>
      <c r="S295" s="220">
        <f t="shared" si="98"/>
        <v>0.94538641226671571</v>
      </c>
      <c r="T295" s="225">
        <f t="shared" si="114"/>
        <v>67440</v>
      </c>
      <c r="U295" s="220">
        <f t="shared" si="101"/>
        <v>0.46307649910341753</v>
      </c>
    </row>
    <row r="296" spans="1:21">
      <c r="A296" s="219">
        <f t="shared" si="102"/>
        <v>67680</v>
      </c>
      <c r="B296" s="220">
        <f t="shared" si="103"/>
        <v>0.8075164092403464</v>
      </c>
      <c r="C296" s="225">
        <f t="shared" si="104"/>
        <v>25680</v>
      </c>
      <c r="D296" s="226">
        <f t="shared" si="94"/>
        <v>0.96633955531142612</v>
      </c>
      <c r="E296" s="227">
        <f t="shared" si="105"/>
        <v>25680</v>
      </c>
      <c r="F296" s="226">
        <f t="shared" si="99"/>
        <v>0.91796134232996618</v>
      </c>
      <c r="G296" s="220">
        <f t="shared" si="100"/>
        <v>0.88706235534021938</v>
      </c>
      <c r="H296" s="225">
        <f t="shared" si="106"/>
        <v>67680</v>
      </c>
      <c r="I296" s="220">
        <f t="shared" si="95"/>
        <v>0.97576997015767908</v>
      </c>
      <c r="J296" s="225">
        <f t="shared" si="107"/>
        <v>1680</v>
      </c>
      <c r="K296" s="220">
        <f t="shared" si="96"/>
        <v>0.98763266745131029</v>
      </c>
      <c r="L296" s="225">
        <f t="shared" si="108"/>
        <v>1680</v>
      </c>
      <c r="M296" s="220">
        <f t="shared" si="97"/>
        <v>0.99972245549664929</v>
      </c>
      <c r="N296" s="225">
        <f t="shared" si="109"/>
        <v>1680</v>
      </c>
      <c r="O296" s="220">
        <f t="shared" si="110"/>
        <v>0.99982997814758556</v>
      </c>
      <c r="P296" s="225">
        <f t="shared" si="111"/>
        <v>1680</v>
      </c>
      <c r="Q296" s="220">
        <f t="shared" si="112"/>
        <v>0.99982997814758556</v>
      </c>
      <c r="R296" s="225">
        <f t="shared" si="114"/>
        <v>67680</v>
      </c>
      <c r="S296" s="220">
        <f t="shared" si="98"/>
        <v>0.9451974832812049</v>
      </c>
      <c r="T296" s="225">
        <f t="shared" si="114"/>
        <v>67680</v>
      </c>
      <c r="U296" s="220">
        <f t="shared" si="101"/>
        <v>0.46180953272902159</v>
      </c>
    </row>
    <row r="297" spans="1:21">
      <c r="A297" s="219">
        <f t="shared" si="102"/>
        <v>67920</v>
      </c>
      <c r="B297" s="220">
        <f t="shared" si="103"/>
        <v>0.80473776528779994</v>
      </c>
      <c r="C297" s="225">
        <f t="shared" si="104"/>
        <v>25920</v>
      </c>
      <c r="D297" s="226">
        <f t="shared" si="94"/>
        <v>0.96603037612503462</v>
      </c>
      <c r="E297" s="227">
        <f t="shared" si="105"/>
        <v>25920</v>
      </c>
      <c r="F297" s="226">
        <f t="shared" si="99"/>
        <v>0.91722726692541467</v>
      </c>
      <c r="G297" s="220">
        <f t="shared" si="100"/>
        <v>0.88606940166009585</v>
      </c>
      <c r="H297" s="225">
        <f t="shared" si="106"/>
        <v>67920</v>
      </c>
      <c r="I297" s="220">
        <f t="shared" si="95"/>
        <v>0.97561204502731491</v>
      </c>
      <c r="J297" s="225">
        <f t="shared" si="107"/>
        <v>1920</v>
      </c>
      <c r="K297" s="220">
        <f t="shared" si="96"/>
        <v>0.98587843582153201</v>
      </c>
      <c r="L297" s="225">
        <f t="shared" si="108"/>
        <v>1920</v>
      </c>
      <c r="M297" s="220">
        <f t="shared" si="97"/>
        <v>0.99963835926366262</v>
      </c>
      <c r="N297" s="225">
        <f t="shared" si="109"/>
        <v>1920</v>
      </c>
      <c r="O297" s="220">
        <f t="shared" si="110"/>
        <v>0.99977834565761714</v>
      </c>
      <c r="P297" s="225">
        <f t="shared" si="111"/>
        <v>1920</v>
      </c>
      <c r="Q297" s="220">
        <f t="shared" si="112"/>
        <v>0.99977834565761714</v>
      </c>
      <c r="R297" s="225">
        <f t="shared" si="114"/>
        <v>67920</v>
      </c>
      <c r="S297" s="220">
        <f t="shared" si="98"/>
        <v>0.94500859205185517</v>
      </c>
      <c r="T297" s="225">
        <f t="shared" si="114"/>
        <v>67920</v>
      </c>
      <c r="U297" s="220">
        <f t="shared" si="101"/>
        <v>0.46054603274472955</v>
      </c>
    </row>
    <row r="298" spans="1:21">
      <c r="A298" s="219">
        <f t="shared" si="102"/>
        <v>68160</v>
      </c>
      <c r="B298" s="220">
        <f t="shared" si="103"/>
        <v>0.80194880413046454</v>
      </c>
      <c r="C298" s="225">
        <f t="shared" si="104"/>
        <v>26160</v>
      </c>
      <c r="D298" s="226">
        <f t="shared" si="94"/>
        <v>0.96572129586015454</v>
      </c>
      <c r="E298" s="227">
        <f t="shared" si="105"/>
        <v>26160</v>
      </c>
      <c r="F298" s="226">
        <f t="shared" si="99"/>
        <v>0.91649377854634539</v>
      </c>
      <c r="G298" s="220">
        <f t="shared" si="100"/>
        <v>0.88507755946554623</v>
      </c>
      <c r="H298" s="225">
        <f t="shared" si="106"/>
        <v>68160</v>
      </c>
      <c r="I298" s="220">
        <f t="shared" si="95"/>
        <v>0.97545370209768723</v>
      </c>
      <c r="J298" s="225">
        <f t="shared" si="107"/>
        <v>2160</v>
      </c>
      <c r="K298" s="220">
        <f t="shared" si="96"/>
        <v>0.98412732005528514</v>
      </c>
      <c r="L298" s="225">
        <f t="shared" si="108"/>
        <v>2160</v>
      </c>
      <c r="M298" s="220">
        <f t="shared" si="97"/>
        <v>0.99954339188380192</v>
      </c>
      <c r="N298" s="225">
        <f t="shared" si="109"/>
        <v>2160</v>
      </c>
      <c r="O298" s="220">
        <f t="shared" si="110"/>
        <v>0.99971999283169533</v>
      </c>
      <c r="P298" s="225">
        <f t="shared" si="111"/>
        <v>2160</v>
      </c>
      <c r="Q298" s="220">
        <f t="shared" si="112"/>
        <v>0.99971999283169533</v>
      </c>
      <c r="R298" s="225">
        <f t="shared" si="114"/>
        <v>68160</v>
      </c>
      <c r="S298" s="220">
        <f t="shared" si="98"/>
        <v>0.94481973857112111</v>
      </c>
      <c r="T298" s="225">
        <f t="shared" si="114"/>
        <v>68160</v>
      </c>
      <c r="U298" s="220">
        <f t="shared" si="101"/>
        <v>0.45928598966657991</v>
      </c>
    </row>
    <row r="299" spans="1:21">
      <c r="A299" s="219">
        <f t="shared" si="102"/>
        <v>68400</v>
      </c>
      <c r="B299" s="220">
        <f t="shared" si="103"/>
        <v>0.79914981987760869</v>
      </c>
      <c r="C299" s="225">
        <f t="shared" si="104"/>
        <v>26400</v>
      </c>
      <c r="D299" s="226">
        <f t="shared" si="94"/>
        <v>0.96541231448513587</v>
      </c>
      <c r="E299" s="227">
        <f t="shared" si="105"/>
        <v>26400</v>
      </c>
      <c r="F299" s="226">
        <f t="shared" si="99"/>
        <v>0.91576087672332562</v>
      </c>
      <c r="G299" s="220">
        <f t="shared" si="100"/>
        <v>0.88408682751240297</v>
      </c>
      <c r="H299" s="225">
        <f t="shared" si="106"/>
        <v>68400</v>
      </c>
      <c r="I299" s="220">
        <f t="shared" si="95"/>
        <v>0.97529494223406266</v>
      </c>
      <c r="J299" s="225">
        <f t="shared" si="107"/>
        <v>2400</v>
      </c>
      <c r="K299" s="220">
        <f t="shared" si="96"/>
        <v>0.98237931461817762</v>
      </c>
      <c r="L299" s="225">
        <f t="shared" si="108"/>
        <v>2400</v>
      </c>
      <c r="M299" s="220">
        <f t="shared" si="97"/>
        <v>0.99943763243831385</v>
      </c>
      <c r="N299" s="225">
        <f t="shared" si="109"/>
        <v>2400</v>
      </c>
      <c r="O299" s="220">
        <f t="shared" si="110"/>
        <v>0.99965495777473246</v>
      </c>
      <c r="P299" s="225">
        <f t="shared" si="111"/>
        <v>2400</v>
      </c>
      <c r="Q299" s="220">
        <f t="shared" si="112"/>
        <v>0.99965495777473246</v>
      </c>
      <c r="R299" s="225">
        <f t="shared" si="114"/>
        <v>68400</v>
      </c>
      <c r="S299" s="220">
        <f t="shared" si="98"/>
        <v>0.94463092283145889</v>
      </c>
      <c r="T299" s="225">
        <f t="shared" si="114"/>
        <v>68400</v>
      </c>
      <c r="U299" s="220">
        <f t="shared" si="101"/>
        <v>0.45802939403655901</v>
      </c>
    </row>
    <row r="300" spans="1:21">
      <c r="A300" s="219">
        <f t="shared" si="102"/>
        <v>68640</v>
      </c>
      <c r="B300" s="220">
        <f t="shared" si="103"/>
        <v>0.79634110402163538</v>
      </c>
      <c r="C300" s="225">
        <f t="shared" si="104"/>
        <v>26640</v>
      </c>
      <c r="D300" s="226">
        <f t="shared" si="94"/>
        <v>0.96510343196833914</v>
      </c>
      <c r="E300" s="227">
        <f t="shared" si="105"/>
        <v>26640</v>
      </c>
      <c r="F300" s="226">
        <f t="shared" si="99"/>
        <v>0.91502856098729823</v>
      </c>
      <c r="G300" s="220">
        <f t="shared" si="100"/>
        <v>0.8830972045578922</v>
      </c>
      <c r="H300" s="225">
        <f t="shared" si="106"/>
        <v>68640</v>
      </c>
      <c r="I300" s="220">
        <f t="shared" si="95"/>
        <v>0.97513576630045162</v>
      </c>
      <c r="J300" s="225">
        <f t="shared" si="107"/>
        <v>2640</v>
      </c>
      <c r="K300" s="220">
        <f t="shared" si="96"/>
        <v>0.98063441398564755</v>
      </c>
      <c r="L300" s="225">
        <f t="shared" si="108"/>
        <v>2640</v>
      </c>
      <c r="M300" s="220">
        <f t="shared" si="97"/>
        <v>0.9993211595649828</v>
      </c>
      <c r="N300" s="225">
        <f t="shared" si="109"/>
        <v>2640</v>
      </c>
      <c r="O300" s="220">
        <f t="shared" si="110"/>
        <v>0.9995832784247547</v>
      </c>
      <c r="P300" s="225">
        <f t="shared" si="111"/>
        <v>2640</v>
      </c>
      <c r="Q300" s="220">
        <f t="shared" si="112"/>
        <v>0.9995832784247547</v>
      </c>
      <c r="R300" s="225">
        <f t="shared" si="114"/>
        <v>68640</v>
      </c>
      <c r="S300" s="220">
        <f t="shared" si="98"/>
        <v>0.94444214482532618</v>
      </c>
      <c r="T300" s="225">
        <f t="shared" si="114"/>
        <v>68640</v>
      </c>
      <c r="U300" s="220">
        <f t="shared" si="101"/>
        <v>0.45677623642253012</v>
      </c>
    </row>
    <row r="301" spans="1:21">
      <c r="A301" s="219">
        <f t="shared" si="102"/>
        <v>68880</v>
      </c>
      <c r="B301" s="220">
        <f t="shared" si="103"/>
        <v>0.79352294543778856</v>
      </c>
      <c r="C301" s="225">
        <f t="shared" si="104"/>
        <v>26880</v>
      </c>
      <c r="D301" s="226">
        <f t="shared" si="94"/>
        <v>0.96479464827813466</v>
      </c>
      <c r="E301" s="227">
        <f t="shared" si="105"/>
        <v>26880</v>
      </c>
      <c r="F301" s="226">
        <f t="shared" si="99"/>
        <v>0.91429683086958102</v>
      </c>
      <c r="G301" s="220">
        <f t="shared" si="100"/>
        <v>0.88210868936063058</v>
      </c>
      <c r="H301" s="225">
        <f t="shared" si="106"/>
        <v>68880</v>
      </c>
      <c r="I301" s="220">
        <f t="shared" si="95"/>
        <v>0.9749761751596101</v>
      </c>
      <c r="J301" s="225">
        <f t="shared" si="107"/>
        <v>2880</v>
      </c>
      <c r="K301" s="220">
        <f t="shared" si="96"/>
        <v>0.97889261264294591</v>
      </c>
      <c r="L301" s="225">
        <f t="shared" si="108"/>
        <v>2880</v>
      </c>
      <c r="M301" s="220">
        <f t="shared" si="97"/>
        <v>0.99919405146040985</v>
      </c>
      <c r="N301" s="225">
        <f t="shared" si="109"/>
        <v>2880</v>
      </c>
      <c r="O301" s="220">
        <f t="shared" si="110"/>
        <v>0.99950499255357284</v>
      </c>
      <c r="P301" s="225">
        <f t="shared" si="111"/>
        <v>2880</v>
      </c>
      <c r="Q301" s="220">
        <f t="shared" si="112"/>
        <v>0.99950499255357284</v>
      </c>
      <c r="R301" s="225">
        <f t="shared" si="114"/>
        <v>68880</v>
      </c>
      <c r="S301" s="220">
        <f t="shared" si="98"/>
        <v>0.94425340454518236</v>
      </c>
      <c r="T301" s="225">
        <f t="shared" si="114"/>
        <v>68880</v>
      </c>
      <c r="U301" s="220">
        <f t="shared" si="101"/>
        <v>0.4555265074181627</v>
      </c>
    </row>
    <row r="302" spans="1:21">
      <c r="A302" s="219">
        <f t="shared" si="102"/>
        <v>69120</v>
      </c>
      <c r="B302" s="220">
        <f t="shared" si="103"/>
        <v>0.79069563038431767</v>
      </c>
      <c r="C302" s="225">
        <f t="shared" si="104"/>
        <v>27120</v>
      </c>
      <c r="D302" s="226">
        <f t="shared" si="94"/>
        <v>0.96448596338290293</v>
      </c>
      <c r="E302" s="227">
        <f t="shared" si="105"/>
        <v>27120</v>
      </c>
      <c r="F302" s="226">
        <f t="shared" si="99"/>
        <v>0.91356568590186693</v>
      </c>
      <c r="G302" s="220">
        <f t="shared" si="100"/>
        <v>0.88112128068062467</v>
      </c>
      <c r="H302" s="225">
        <f t="shared" si="106"/>
        <v>69120</v>
      </c>
      <c r="I302" s="220">
        <f t="shared" si="95"/>
        <v>0.97481616967304119</v>
      </c>
      <c r="J302" s="225">
        <f t="shared" si="107"/>
        <v>3120</v>
      </c>
      <c r="K302" s="220">
        <f t="shared" si="96"/>
        <v>0.9771539050851189</v>
      </c>
      <c r="L302" s="225">
        <f t="shared" si="108"/>
        <v>3120</v>
      </c>
      <c r="M302" s="220">
        <f t="shared" si="97"/>
        <v>0.9990563858822803</v>
      </c>
      <c r="N302" s="225">
        <f t="shared" si="109"/>
        <v>3120</v>
      </c>
      <c r="O302" s="220">
        <f t="shared" si="110"/>
        <v>0.99942013776744887</v>
      </c>
      <c r="P302" s="225">
        <f t="shared" si="111"/>
        <v>3120</v>
      </c>
      <c r="Q302" s="220">
        <f t="shared" si="112"/>
        <v>0.99942013776744887</v>
      </c>
      <c r="R302" s="225">
        <f t="shared" si="114"/>
        <v>69120</v>
      </c>
      <c r="S302" s="220">
        <f t="shared" si="98"/>
        <v>0.94406470198348802</v>
      </c>
      <c r="T302" s="225">
        <f t="shared" si="114"/>
        <v>69120</v>
      </c>
      <c r="U302" s="220">
        <f t="shared" si="101"/>
        <v>0.45428019764286148</v>
      </c>
    </row>
    <row r="303" spans="1:21">
      <c r="A303" s="219">
        <f t="shared" si="102"/>
        <v>69360</v>
      </c>
      <c r="B303" s="220">
        <f t="shared" si="103"/>
        <v>0.78785944250308804</v>
      </c>
      <c r="C303" s="225">
        <f t="shared" si="104"/>
        <v>27360</v>
      </c>
      <c r="D303" s="226">
        <f t="shared" si="94"/>
        <v>0.96417737725103481</v>
      </c>
      <c r="E303" s="227">
        <f t="shared" si="105"/>
        <v>27360</v>
      </c>
      <c r="F303" s="226">
        <f t="shared" si="99"/>
        <v>0.91283512561622282</v>
      </c>
      <c r="G303" s="220">
        <f t="shared" si="100"/>
        <v>0.88013497727926859</v>
      </c>
      <c r="H303" s="225">
        <f t="shared" si="106"/>
        <v>69360</v>
      </c>
      <c r="I303" s="220">
        <f t="shared" si="95"/>
        <v>0.97465575070099653</v>
      </c>
      <c r="J303" s="225">
        <f t="shared" si="107"/>
        <v>3360</v>
      </c>
      <c r="K303" s="220">
        <f t="shared" si="96"/>
        <v>0.9754182858169903</v>
      </c>
      <c r="L303" s="225">
        <f t="shared" si="108"/>
        <v>3360</v>
      </c>
      <c r="M303" s="220">
        <f t="shared" si="97"/>
        <v>0.99890824015161994</v>
      </c>
      <c r="N303" s="225">
        <f t="shared" si="109"/>
        <v>3360</v>
      </c>
      <c r="O303" s="220">
        <f t="shared" si="110"/>
        <v>0.99932875150776179</v>
      </c>
      <c r="P303" s="225">
        <f t="shared" si="111"/>
        <v>3360</v>
      </c>
      <c r="Q303" s="220">
        <f t="shared" si="112"/>
        <v>0.99932875150776179</v>
      </c>
      <c r="R303" s="225">
        <f t="shared" si="114"/>
        <v>69360</v>
      </c>
      <c r="S303" s="220">
        <f t="shared" si="98"/>
        <v>0.9438760371327054</v>
      </c>
      <c r="T303" s="225">
        <f t="shared" si="114"/>
        <v>69360</v>
      </c>
      <c r="U303" s="220">
        <f t="shared" si="101"/>
        <v>0.45303729774169654</v>
      </c>
    </row>
    <row r="304" spans="1:21">
      <c r="A304" s="219">
        <f t="shared" si="102"/>
        <v>69600</v>
      </c>
      <c r="B304" s="220">
        <f t="shared" si="103"/>
        <v>0.78501466282062882</v>
      </c>
      <c r="C304" s="225">
        <f t="shared" si="104"/>
        <v>27600</v>
      </c>
      <c r="D304" s="226">
        <f t="shared" si="94"/>
        <v>0.96386888985093089</v>
      </c>
      <c r="E304" s="227">
        <f t="shared" si="105"/>
        <v>27600</v>
      </c>
      <c r="F304" s="226">
        <f t="shared" si="99"/>
        <v>0.91210514954509037</v>
      </c>
      <c r="G304" s="220">
        <f t="shared" si="100"/>
        <v>0.87914977791934357</v>
      </c>
      <c r="H304" s="225">
        <f t="shared" si="106"/>
        <v>69600</v>
      </c>
      <c r="I304" s="220">
        <f t="shared" si="95"/>
        <v>0.97449491910247843</v>
      </c>
      <c r="J304" s="225">
        <f t="shared" si="107"/>
        <v>3600</v>
      </c>
      <c r="K304" s="220">
        <f t="shared" si="96"/>
        <v>0.973685749353145</v>
      </c>
      <c r="L304" s="225">
        <f t="shared" si="108"/>
        <v>3600</v>
      </c>
      <c r="M304" s="220">
        <f t="shared" si="97"/>
        <v>0.99874969115504031</v>
      </c>
      <c r="N304" s="225">
        <f t="shared" si="109"/>
        <v>3600</v>
      </c>
      <c r="O304" s="220">
        <f t="shared" si="110"/>
        <v>0.99923087105166919</v>
      </c>
      <c r="P304" s="225">
        <f t="shared" si="111"/>
        <v>3600</v>
      </c>
      <c r="Q304" s="220">
        <f t="shared" si="112"/>
        <v>0.99923087105166919</v>
      </c>
      <c r="R304" s="225">
        <f t="shared" ref="R304:T319" si="115">R303+240</f>
        <v>69600</v>
      </c>
      <c r="S304" s="220">
        <f t="shared" si="98"/>
        <v>0.94368740998529821</v>
      </c>
      <c r="T304" s="225">
        <f t="shared" si="115"/>
        <v>69600</v>
      </c>
      <c r="U304" s="220">
        <f t="shared" si="101"/>
        <v>0.45179779838533257</v>
      </c>
    </row>
    <row r="305" spans="1:21">
      <c r="A305" s="219">
        <f t="shared" si="102"/>
        <v>69840</v>
      </c>
      <c r="B305" s="220">
        <f t="shared" si="103"/>
        <v>0.78216156974960904</v>
      </c>
      <c r="C305" s="225">
        <f t="shared" si="104"/>
        <v>27840</v>
      </c>
      <c r="D305" s="226">
        <f t="shared" si="94"/>
        <v>0.96356050115100222</v>
      </c>
      <c r="E305" s="227">
        <f t="shared" si="105"/>
        <v>27840</v>
      </c>
      <c r="F305" s="226">
        <f t="shared" si="99"/>
        <v>0.91137575722128483</v>
      </c>
      <c r="G305" s="220">
        <f t="shared" si="100"/>
        <v>0.87816568136501538</v>
      </c>
      <c r="H305" s="225">
        <f t="shared" si="106"/>
        <v>69840</v>
      </c>
      <c r="I305" s="220">
        <f t="shared" si="95"/>
        <v>0.9743336757352411</v>
      </c>
      <c r="J305" s="225">
        <f t="shared" si="107"/>
        <v>3840</v>
      </c>
      <c r="K305" s="220">
        <f t="shared" si="96"/>
        <v>0.97195629021791052</v>
      </c>
      <c r="L305" s="225">
        <f t="shared" si="108"/>
        <v>3840</v>
      </c>
      <c r="M305" s="220">
        <f t="shared" si="97"/>
        <v>0.99858081534697252</v>
      </c>
      <c r="N305" s="225">
        <f t="shared" si="109"/>
        <v>3840</v>
      </c>
      <c r="O305" s="220">
        <f t="shared" si="110"/>
        <v>0.99912653351276759</v>
      </c>
      <c r="P305" s="225">
        <f t="shared" si="111"/>
        <v>3840</v>
      </c>
      <c r="Q305" s="220">
        <f t="shared" si="112"/>
        <v>0.99912653351276759</v>
      </c>
      <c r="R305" s="225">
        <f t="shared" si="115"/>
        <v>69840</v>
      </c>
      <c r="S305" s="220">
        <f t="shared" si="98"/>
        <v>0.9434988205337318</v>
      </c>
      <c r="T305" s="225">
        <f t="shared" si="115"/>
        <v>69840</v>
      </c>
      <c r="U305" s="220">
        <f t="shared" si="101"/>
        <v>0.45056169026995935</v>
      </c>
    </row>
    <row r="306" spans="1:21">
      <c r="A306" s="219">
        <f t="shared" si="102"/>
        <v>70080</v>
      </c>
      <c r="B306" s="220">
        <f t="shared" si="103"/>
        <v>0.77930043909072932</v>
      </c>
      <c r="C306" s="225">
        <f t="shared" si="104"/>
        <v>28080</v>
      </c>
      <c r="D306" s="226">
        <f t="shared" si="94"/>
        <v>0.96325221111966963</v>
      </c>
      <c r="E306" s="227">
        <f t="shared" si="105"/>
        <v>28080</v>
      </c>
      <c r="F306" s="226">
        <f t="shared" si="99"/>
        <v>0.91064694817799485</v>
      </c>
      <c r="G306" s="220">
        <f t="shared" si="100"/>
        <v>0.87718268638183272</v>
      </c>
      <c r="H306" s="225">
        <f t="shared" si="106"/>
        <v>70080</v>
      </c>
      <c r="I306" s="220">
        <f t="shared" si="95"/>
        <v>0.97417202145579218</v>
      </c>
      <c r="J306" s="225">
        <f t="shared" si="107"/>
        <v>4080</v>
      </c>
      <c r="K306" s="220">
        <f t="shared" si="96"/>
        <v>0.97022990294534073</v>
      </c>
      <c r="L306" s="225">
        <f t="shared" si="108"/>
        <v>4080</v>
      </c>
      <c r="M306" s="220">
        <f t="shared" si="97"/>
        <v>0.99840168875189006</v>
      </c>
      <c r="N306" s="225">
        <f t="shared" si="109"/>
        <v>4080</v>
      </c>
      <c r="O306" s="220">
        <f t="shared" si="110"/>
        <v>0.99901577584174961</v>
      </c>
      <c r="P306" s="225">
        <f t="shared" si="111"/>
        <v>4080</v>
      </c>
      <c r="Q306" s="220">
        <f t="shared" si="112"/>
        <v>0.99901577584174961</v>
      </c>
      <c r="R306" s="225">
        <f t="shared" si="115"/>
        <v>70080</v>
      </c>
      <c r="S306" s="220">
        <f t="shared" si="98"/>
        <v>0.94331026877047275</v>
      </c>
      <c r="T306" s="225">
        <f t="shared" si="115"/>
        <v>70080</v>
      </c>
      <c r="U306" s="220">
        <f t="shared" si="101"/>
        <v>0.44932896411722156</v>
      </c>
    </row>
    <row r="307" spans="1:21">
      <c r="A307" s="219">
        <f t="shared" si="102"/>
        <v>70320</v>
      </c>
      <c r="B307" s="220">
        <f t="shared" si="103"/>
        <v>0.77643154403502834</v>
      </c>
      <c r="C307" s="225">
        <f t="shared" si="104"/>
        <v>28320</v>
      </c>
      <c r="D307" s="226">
        <f t="shared" si="94"/>
        <v>0.96294401972536436</v>
      </c>
      <c r="E307" s="227">
        <f t="shared" si="105"/>
        <v>28320</v>
      </c>
      <c r="F307" s="226">
        <f t="shared" si="99"/>
        <v>0.90991872194878287</v>
      </c>
      <c r="G307" s="220">
        <f t="shared" si="100"/>
        <v>0.87620079173672716</v>
      </c>
      <c r="H307" s="225">
        <f t="shared" si="106"/>
        <v>70320</v>
      </c>
      <c r="I307" s="220">
        <f t="shared" si="95"/>
        <v>0.97400995711939498</v>
      </c>
      <c r="J307" s="225">
        <f t="shared" si="107"/>
        <v>4320</v>
      </c>
      <c r="K307" s="220">
        <f t="shared" si="96"/>
        <v>0.9685065820791976</v>
      </c>
      <c r="L307" s="225">
        <f t="shared" si="108"/>
        <v>4320</v>
      </c>
      <c r="M307" s="220">
        <f t="shared" si="97"/>
        <v>0.99821238696652115</v>
      </c>
      <c r="N307" s="225">
        <f t="shared" si="109"/>
        <v>4320</v>
      </c>
      <c r="O307" s="220">
        <f t="shared" si="110"/>
        <v>0.9988986348270581</v>
      </c>
      <c r="P307" s="225">
        <f t="shared" si="111"/>
        <v>4320</v>
      </c>
      <c r="Q307" s="220">
        <f t="shared" si="112"/>
        <v>0.9988986348270581</v>
      </c>
      <c r="R307" s="225">
        <f t="shared" si="115"/>
        <v>70320</v>
      </c>
      <c r="S307" s="220">
        <f t="shared" si="98"/>
        <v>0.94312175468798942</v>
      </c>
      <c r="T307" s="225">
        <f t="shared" si="115"/>
        <v>70320</v>
      </c>
      <c r="U307" s="220">
        <f t="shared" si="101"/>
        <v>0.44809961067414922</v>
      </c>
    </row>
    <row r="308" spans="1:21">
      <c r="A308" s="219">
        <f t="shared" si="102"/>
        <v>70560</v>
      </c>
      <c r="B308" s="220">
        <f t="shared" si="103"/>
        <v>0.77355515516658391</v>
      </c>
      <c r="C308" s="225">
        <f t="shared" si="104"/>
        <v>28560</v>
      </c>
      <c r="D308" s="226">
        <f t="shared" si="94"/>
        <v>0.96263592693652744</v>
      </c>
      <c r="E308" s="227">
        <f t="shared" si="105"/>
        <v>28560</v>
      </c>
      <c r="F308" s="226">
        <f t="shared" si="99"/>
        <v>0.90919107806758404</v>
      </c>
      <c r="G308" s="220">
        <f t="shared" si="100"/>
        <v>0.8752199961980095</v>
      </c>
      <c r="H308" s="225">
        <f t="shared" si="106"/>
        <v>70560</v>
      </c>
      <c r="I308" s="220">
        <f t="shared" si="95"/>
        <v>0.97384748358006923</v>
      </c>
      <c r="J308" s="225">
        <f t="shared" si="107"/>
        <v>4560</v>
      </c>
      <c r="K308" s="220">
        <f t="shared" si="96"/>
        <v>0.96678632217293492</v>
      </c>
      <c r="L308" s="225">
        <f t="shared" si="108"/>
        <v>4560</v>
      </c>
      <c r="M308" s="220">
        <f t="shared" si="97"/>
        <v>0.99801298516204917</v>
      </c>
      <c r="N308" s="225">
        <f t="shared" si="109"/>
        <v>4560</v>
      </c>
      <c r="O308" s="220">
        <f t="shared" si="110"/>
        <v>0.99877514709553905</v>
      </c>
      <c r="P308" s="225">
        <f t="shared" si="111"/>
        <v>4560</v>
      </c>
      <c r="Q308" s="220">
        <f t="shared" si="112"/>
        <v>0.99877514709553905</v>
      </c>
      <c r="R308" s="225">
        <f t="shared" si="115"/>
        <v>70560</v>
      </c>
      <c r="S308" s="220">
        <f t="shared" si="98"/>
        <v>0.94293327827875151</v>
      </c>
      <c r="T308" s="225">
        <f t="shared" si="115"/>
        <v>70560</v>
      </c>
      <c r="U308" s="220">
        <f t="shared" si="101"/>
        <v>0.44687362071308817</v>
      </c>
    </row>
    <row r="309" spans="1:21">
      <c r="A309" s="219">
        <f t="shared" si="102"/>
        <v>70800</v>
      </c>
      <c r="B309" s="220">
        <f t="shared" si="103"/>
        <v>0.77067154046561059</v>
      </c>
      <c r="C309" s="225">
        <f t="shared" si="104"/>
        <v>28800</v>
      </c>
      <c r="D309" s="226">
        <f t="shared" si="94"/>
        <v>0.96232793272161044</v>
      </c>
      <c r="E309" s="227">
        <f t="shared" si="105"/>
        <v>28800</v>
      </c>
      <c r="F309" s="226">
        <f t="shared" si="99"/>
        <v>0.90846401606870619</v>
      </c>
      <c r="G309" s="220">
        <f t="shared" si="100"/>
        <v>0.87424029853536989</v>
      </c>
      <c r="H309" s="225">
        <f t="shared" si="106"/>
        <v>70800</v>
      </c>
      <c r="I309" s="220">
        <f t="shared" si="95"/>
        <v>0.97368460169059368</v>
      </c>
      <c r="J309" s="225">
        <f t="shared" si="107"/>
        <v>4800</v>
      </c>
      <c r="K309" s="220">
        <f t="shared" si="96"/>
        <v>0.96506911778968041</v>
      </c>
      <c r="L309" s="225">
        <f t="shared" si="108"/>
        <v>4800</v>
      </c>
      <c r="M309" s="220">
        <f t="shared" si="97"/>
        <v>0.99780355808630339</v>
      </c>
      <c r="N309" s="225">
        <f t="shared" si="109"/>
        <v>4800</v>
      </c>
      <c r="O309" s="220">
        <f t="shared" si="110"/>
        <v>0.99864534911309066</v>
      </c>
      <c r="P309" s="225">
        <f t="shared" si="111"/>
        <v>4800</v>
      </c>
      <c r="Q309" s="220">
        <f t="shared" si="112"/>
        <v>0.99864534911309066</v>
      </c>
      <c r="R309" s="225">
        <f t="shared" si="115"/>
        <v>70800</v>
      </c>
      <c r="S309" s="220">
        <f t="shared" si="98"/>
        <v>0.94274483953523036</v>
      </c>
      <c r="T309" s="225">
        <f t="shared" si="115"/>
        <v>70800</v>
      </c>
      <c r="U309" s="220">
        <f t="shared" si="101"/>
        <v>0.44565098503163114</v>
      </c>
    </row>
    <row r="310" spans="1:21">
      <c r="A310" s="219">
        <f t="shared" si="102"/>
        <v>71040</v>
      </c>
      <c r="B310" s="220">
        <f t="shared" si="103"/>
        <v>0.76778096531193685</v>
      </c>
      <c r="C310" s="225">
        <f t="shared" si="104"/>
        <v>29040</v>
      </c>
      <c r="D310" s="226">
        <f t="shared" si="94"/>
        <v>0.96202003704907446</v>
      </c>
      <c r="E310" s="227">
        <f t="shared" si="105"/>
        <v>29040</v>
      </c>
      <c r="F310" s="226">
        <f t="shared" si="99"/>
        <v>0.90773753548682956</v>
      </c>
      <c r="G310" s="220">
        <f t="shared" si="100"/>
        <v>0.87326169751987537</v>
      </c>
      <c r="H310" s="225">
        <f t="shared" si="106"/>
        <v>71040</v>
      </c>
      <c r="I310" s="220">
        <f t="shared" si="95"/>
        <v>0.97352131230250682</v>
      </c>
      <c r="J310" s="225">
        <f t="shared" si="107"/>
        <v>5040</v>
      </c>
      <c r="K310" s="220">
        <f t="shared" si="96"/>
        <v>0.96335496350221872</v>
      </c>
      <c r="L310" s="225">
        <f t="shared" si="108"/>
        <v>5040</v>
      </c>
      <c r="M310" s="220">
        <f t="shared" si="97"/>
        <v>0.9975841800659373</v>
      </c>
      <c r="N310" s="225">
        <f t="shared" si="109"/>
        <v>5040</v>
      </c>
      <c r="O310" s="220">
        <f t="shared" si="110"/>
        <v>0.99850927718531068</v>
      </c>
      <c r="P310" s="225">
        <f t="shared" si="111"/>
        <v>5040</v>
      </c>
      <c r="Q310" s="220">
        <f t="shared" si="112"/>
        <v>0.99850927718531068</v>
      </c>
      <c r="R310" s="225">
        <f t="shared" si="115"/>
        <v>71040</v>
      </c>
      <c r="S310" s="220">
        <f t="shared" si="98"/>
        <v>0.94255643844989867</v>
      </c>
      <c r="T310" s="225">
        <f t="shared" si="115"/>
        <v>71040</v>
      </c>
      <c r="U310" s="220">
        <f t="shared" si="101"/>
        <v>0.44443169445254815</v>
      </c>
    </row>
    <row r="311" spans="1:21">
      <c r="A311" s="219">
        <f t="shared" si="102"/>
        <v>71280</v>
      </c>
      <c r="B311" s="220">
        <f t="shared" si="103"/>
        <v>0.76488369248885912</v>
      </c>
      <c r="C311" s="225">
        <f t="shared" si="104"/>
        <v>29280</v>
      </c>
      <c r="D311" s="226">
        <f t="shared" si="94"/>
        <v>0.96171223988739118</v>
      </c>
      <c r="E311" s="227">
        <f t="shared" si="105"/>
        <v>29280</v>
      </c>
      <c r="F311" s="226">
        <f t="shared" si="99"/>
        <v>0.90701163585700673</v>
      </c>
      <c r="G311" s="220">
        <f t="shared" si="100"/>
        <v>0.87228419192396878</v>
      </c>
      <c r="H311" s="225">
        <f t="shared" si="106"/>
        <v>71280</v>
      </c>
      <c r="I311" s="220">
        <f t="shared" si="95"/>
        <v>0.97335761626610884</v>
      </c>
      <c r="J311" s="225">
        <f t="shared" si="107"/>
        <v>5280</v>
      </c>
      <c r="K311" s="220">
        <f t="shared" si="96"/>
        <v>0.96164385389297447</v>
      </c>
      <c r="L311" s="225">
        <f t="shared" si="108"/>
        <v>5280</v>
      </c>
      <c r="M311" s="220">
        <f t="shared" si="97"/>
        <v>0.99735492500859779</v>
      </c>
      <c r="N311" s="225">
        <f t="shared" si="109"/>
        <v>5280</v>
      </c>
      <c r="O311" s="220">
        <f t="shared" si="110"/>
        <v>0.99836696745814124</v>
      </c>
      <c r="P311" s="225">
        <f t="shared" si="111"/>
        <v>5280</v>
      </c>
      <c r="Q311" s="220">
        <f t="shared" si="112"/>
        <v>0.99836696745814124</v>
      </c>
      <c r="R311" s="225">
        <f t="shared" si="115"/>
        <v>71280</v>
      </c>
      <c r="S311" s="220">
        <f t="shared" si="98"/>
        <v>0.94236807501523079</v>
      </c>
      <c r="T311" s="225">
        <f t="shared" si="115"/>
        <v>71280</v>
      </c>
      <c r="U311" s="220">
        <f t="shared" si="101"/>
        <v>0.44321573982371815</v>
      </c>
    </row>
    <row r="312" spans="1:21">
      <c r="A312" s="219">
        <f t="shared" si="102"/>
        <v>71520</v>
      </c>
      <c r="B312" s="220">
        <f t="shared" si="103"/>
        <v>0.76197998218735874</v>
      </c>
      <c r="C312" s="225">
        <f t="shared" si="104"/>
        <v>29520</v>
      </c>
      <c r="D312" s="226">
        <f t="shared" si="94"/>
        <v>0.96140454120504204</v>
      </c>
      <c r="E312" s="227">
        <f t="shared" si="105"/>
        <v>29520</v>
      </c>
      <c r="F312" s="226">
        <f t="shared" si="99"/>
        <v>0.90628631671466164</v>
      </c>
      <c r="G312" s="220">
        <f t="shared" si="100"/>
        <v>0.87130778052146673</v>
      </c>
      <c r="H312" s="225">
        <f t="shared" si="106"/>
        <v>71520</v>
      </c>
      <c r="I312" s="220">
        <f t="shared" si="95"/>
        <v>0.97319351443046376</v>
      </c>
      <c r="J312" s="225">
        <f t="shared" si="107"/>
        <v>5520</v>
      </c>
      <c r="K312" s="220">
        <f t="shared" si="96"/>
        <v>0.95993578355399489</v>
      </c>
      <c r="L312" s="225">
        <f t="shared" si="108"/>
        <v>5520</v>
      </c>
      <c r="M312" s="220">
        <f t="shared" si="97"/>
        <v>0.99711586640508254</v>
      </c>
      <c r="N312" s="225">
        <f t="shared" si="109"/>
        <v>5520</v>
      </c>
      <c r="O312" s="220">
        <f t="shared" si="110"/>
        <v>0.99821845591851022</v>
      </c>
      <c r="P312" s="225">
        <f t="shared" si="111"/>
        <v>5520</v>
      </c>
      <c r="Q312" s="220">
        <f t="shared" si="112"/>
        <v>0.99821845591851022</v>
      </c>
      <c r="R312" s="225">
        <f t="shared" si="115"/>
        <v>71520</v>
      </c>
      <c r="S312" s="220">
        <f t="shared" si="98"/>
        <v>0.9421797492237024</v>
      </c>
      <c r="T312" s="225">
        <f t="shared" si="115"/>
        <v>71520</v>
      </c>
      <c r="U312" s="220">
        <f t="shared" si="101"/>
        <v>0.44200311201805992</v>
      </c>
    </row>
    <row r="313" spans="1:21">
      <c r="A313" s="219">
        <f t="shared" si="102"/>
        <v>71760</v>
      </c>
      <c r="B313" s="220">
        <f t="shared" si="103"/>
        <v>0.75907009201067943</v>
      </c>
      <c r="C313" s="225">
        <f t="shared" si="104"/>
        <v>29760</v>
      </c>
      <c r="D313" s="226">
        <f t="shared" si="94"/>
        <v>0.9610969409705189</v>
      </c>
      <c r="E313" s="227">
        <f t="shared" si="105"/>
        <v>29760</v>
      </c>
      <c r="F313" s="226">
        <f t="shared" si="99"/>
        <v>0.90556157759559031</v>
      </c>
      <c r="G313" s="220">
        <f t="shared" si="100"/>
        <v>0.87033246208755899</v>
      </c>
      <c r="H313" s="225">
        <f t="shared" si="106"/>
        <v>71760</v>
      </c>
      <c r="I313" s="220">
        <f t="shared" si="95"/>
        <v>0.97302900764340006</v>
      </c>
      <c r="J313" s="225">
        <f t="shared" si="107"/>
        <v>5760</v>
      </c>
      <c r="K313" s="220">
        <f t="shared" si="96"/>
        <v>0.95823074708693268</v>
      </c>
      <c r="L313" s="225">
        <f t="shared" si="108"/>
        <v>5760</v>
      </c>
      <c r="M313" s="220">
        <f t="shared" si="97"/>
        <v>0.99686707733148683</v>
      </c>
      <c r="N313" s="225">
        <f t="shared" si="109"/>
        <v>5760</v>
      </c>
      <c r="O313" s="220">
        <f t="shared" si="110"/>
        <v>0.99806377839497162</v>
      </c>
      <c r="P313" s="225">
        <f t="shared" si="111"/>
        <v>5760</v>
      </c>
      <c r="Q313" s="220">
        <f t="shared" si="112"/>
        <v>0.99806377839497162</v>
      </c>
      <c r="R313" s="225">
        <f t="shared" si="115"/>
        <v>71760</v>
      </c>
      <c r="S313" s="220">
        <f t="shared" si="98"/>
        <v>0.94199146106779075</v>
      </c>
      <c r="T313" s="225">
        <f t="shared" si="115"/>
        <v>71760</v>
      </c>
      <c r="U313" s="220">
        <f t="shared" si="101"/>
        <v>0.44079380193346368</v>
      </c>
    </row>
    <row r="314" spans="1:21">
      <c r="A314" s="219">
        <f t="shared" si="102"/>
        <v>72000</v>
      </c>
      <c r="B314" s="220">
        <f t="shared" si="103"/>
        <v>0.79654646628473935</v>
      </c>
      <c r="C314" s="225">
        <f t="shared" si="104"/>
        <v>30000</v>
      </c>
      <c r="D314" s="226">
        <f t="shared" si="94"/>
        <v>0.96078943915232318</v>
      </c>
      <c r="E314" s="227">
        <f t="shared" si="105"/>
        <v>30000</v>
      </c>
      <c r="F314" s="226">
        <f t="shared" si="99"/>
        <v>0.90483741803595952</v>
      </c>
      <c r="G314" s="220">
        <f t="shared" si="100"/>
        <v>0.86935823539880575</v>
      </c>
      <c r="H314" s="225">
        <f t="shared" si="106"/>
        <v>72000</v>
      </c>
      <c r="I314" s="220">
        <f t="shared" si="95"/>
        <v>0.97286409675151297</v>
      </c>
      <c r="J314" s="225">
        <v>0</v>
      </c>
      <c r="K314" s="220">
        <f t="shared" si="96"/>
        <v>1</v>
      </c>
      <c r="L314" s="225">
        <v>0</v>
      </c>
      <c r="M314" s="220">
        <f t="shared" si="97"/>
        <v>1</v>
      </c>
      <c r="N314" s="225">
        <v>0</v>
      </c>
      <c r="O314" s="220">
        <f t="shared" si="110"/>
        <v>1</v>
      </c>
      <c r="P314" s="225">
        <v>0</v>
      </c>
      <c r="Q314" s="220">
        <f t="shared" si="112"/>
        <v>1</v>
      </c>
      <c r="R314" s="225">
        <f t="shared" si="115"/>
        <v>72000</v>
      </c>
      <c r="S314" s="220">
        <f t="shared" si="98"/>
        <v>0.94180321053997473</v>
      </c>
      <c r="T314" s="225">
        <f t="shared" si="115"/>
        <v>72000</v>
      </c>
      <c r="U314" s="220">
        <f t="shared" si="101"/>
        <v>0.43958780049272306</v>
      </c>
    </row>
    <row r="315" spans="1:21">
      <c r="A315" s="219">
        <f t="shared" si="102"/>
        <v>72240</v>
      </c>
      <c r="B315" s="220">
        <f t="shared" si="103"/>
        <v>0.79393780018377591</v>
      </c>
      <c r="C315" s="225">
        <f t="shared" si="104"/>
        <v>30240</v>
      </c>
      <c r="D315" s="226">
        <f t="shared" si="94"/>
        <v>0.96048203571896695</v>
      </c>
      <c r="E315" s="227">
        <f t="shared" si="105"/>
        <v>30240</v>
      </c>
      <c r="F315" s="226">
        <f t="shared" si="99"/>
        <v>0.90411383757230723</v>
      </c>
      <c r="G315" s="220">
        <f t="shared" si="100"/>
        <v>0.86838509923313711</v>
      </c>
      <c r="H315" s="225">
        <f t="shared" si="106"/>
        <v>72240</v>
      </c>
      <c r="I315" s="220">
        <f t="shared" si="95"/>
        <v>0.97269878260016607</v>
      </c>
      <c r="J315" s="225">
        <f t="shared" si="107"/>
        <v>240</v>
      </c>
      <c r="K315" s="220">
        <f t="shared" si="96"/>
        <v>0.99822380153310919</v>
      </c>
      <c r="L315" s="225">
        <f t="shared" si="108"/>
        <v>240</v>
      </c>
      <c r="M315" s="220">
        <f t="shared" si="97"/>
        <v>0.99999425380466633</v>
      </c>
      <c r="N315" s="225">
        <f t="shared" si="109"/>
        <v>240</v>
      </c>
      <c r="O315" s="220">
        <f t="shared" si="110"/>
        <v>0.99999649095959287</v>
      </c>
      <c r="P315" s="225">
        <f t="shared" si="111"/>
        <v>240</v>
      </c>
      <c r="Q315" s="220">
        <f t="shared" si="112"/>
        <v>0.99999649095959287</v>
      </c>
      <c r="R315" s="225">
        <f t="shared" si="115"/>
        <v>72240</v>
      </c>
      <c r="S315" s="220">
        <f t="shared" si="98"/>
        <v>0.9416149976327346</v>
      </c>
      <c r="T315" s="225">
        <f t="shared" si="115"/>
        <v>72240</v>
      </c>
      <c r="U315" s="220">
        <f t="shared" si="101"/>
        <v>0.43838509864346648</v>
      </c>
    </row>
    <row r="316" spans="1:21">
      <c r="A316" s="219">
        <f t="shared" si="102"/>
        <v>72480</v>
      </c>
      <c r="B316" s="220">
        <f t="shared" si="103"/>
        <v>0.79131721049979842</v>
      </c>
      <c r="C316" s="225">
        <f t="shared" si="104"/>
        <v>30480</v>
      </c>
      <c r="D316" s="226">
        <f t="shared" si="94"/>
        <v>0.96017473063897207</v>
      </c>
      <c r="E316" s="227">
        <f t="shared" si="105"/>
        <v>30480</v>
      </c>
      <c r="F316" s="226">
        <f t="shared" si="99"/>
        <v>0.90339083574154178</v>
      </c>
      <c r="G316" s="220">
        <f t="shared" si="100"/>
        <v>0.86741305236985078</v>
      </c>
      <c r="H316" s="225">
        <f t="shared" si="106"/>
        <v>72480</v>
      </c>
      <c r="I316" s="220">
        <f t="shared" si="95"/>
        <v>0.97253306603349265</v>
      </c>
      <c r="J316" s="225">
        <f t="shared" si="107"/>
        <v>480</v>
      </c>
      <c r="K316" s="220">
        <f t="shared" si="96"/>
        <v>0.99645075794721227</v>
      </c>
      <c r="L316" s="225">
        <f t="shared" si="108"/>
        <v>480</v>
      </c>
      <c r="M316" s="220">
        <f t="shared" si="97"/>
        <v>0.99997707028297833</v>
      </c>
      <c r="N316" s="225">
        <f t="shared" si="109"/>
        <v>480</v>
      </c>
      <c r="O316" s="220">
        <f t="shared" si="110"/>
        <v>0.99998599011920375</v>
      </c>
      <c r="P316" s="225">
        <f t="shared" si="111"/>
        <v>480</v>
      </c>
      <c r="Q316" s="220">
        <f t="shared" si="112"/>
        <v>0.99998599011920375</v>
      </c>
      <c r="R316" s="225">
        <f t="shared" si="115"/>
        <v>72480</v>
      </c>
      <c r="S316" s="220">
        <f t="shared" si="98"/>
        <v>0.94142682233855213</v>
      </c>
      <c r="T316" s="225">
        <f t="shared" si="115"/>
        <v>72480</v>
      </c>
      <c r="U316" s="220">
        <f t="shared" si="101"/>
        <v>0.43718568735808944</v>
      </c>
    </row>
    <row r="317" spans="1:21">
      <c r="A317" s="219">
        <f t="shared" si="102"/>
        <v>72720</v>
      </c>
      <c r="B317" s="220">
        <f t="shared" si="103"/>
        <v>0.78868499847151485</v>
      </c>
      <c r="C317" s="225">
        <f t="shared" si="104"/>
        <v>30720</v>
      </c>
      <c r="D317" s="226">
        <f t="shared" si="94"/>
        <v>0.95986752388087038</v>
      </c>
      <c r="E317" s="227">
        <f t="shared" si="105"/>
        <v>30720</v>
      </c>
      <c r="F317" s="226">
        <f t="shared" si="99"/>
        <v>0.90266841208094206</v>
      </c>
      <c r="G317" s="220">
        <f t="shared" si="100"/>
        <v>0.866442093589611</v>
      </c>
      <c r="H317" s="225">
        <f t="shared" si="106"/>
        <v>72720</v>
      </c>
      <c r="I317" s="220">
        <f t="shared" si="95"/>
        <v>0.97236694789439726</v>
      </c>
      <c r="J317" s="225">
        <f t="shared" si="107"/>
        <v>720</v>
      </c>
      <c r="K317" s="220">
        <f t="shared" si="96"/>
        <v>0.9946808636386143</v>
      </c>
      <c r="L317" s="225">
        <f t="shared" si="108"/>
        <v>720</v>
      </c>
      <c r="M317" s="220">
        <f t="shared" si="97"/>
        <v>0.99994853168518372</v>
      </c>
      <c r="N317" s="225">
        <f t="shared" si="109"/>
        <v>720</v>
      </c>
      <c r="O317" s="220">
        <f t="shared" si="110"/>
        <v>0.99996853677092878</v>
      </c>
      <c r="P317" s="225">
        <f t="shared" si="111"/>
        <v>720</v>
      </c>
      <c r="Q317" s="220">
        <f t="shared" si="112"/>
        <v>0.99996853677092878</v>
      </c>
      <c r="R317" s="225">
        <f t="shared" si="115"/>
        <v>72720</v>
      </c>
      <c r="S317" s="220">
        <f t="shared" si="98"/>
        <v>0.94123868464991056</v>
      </c>
      <c r="T317" s="225">
        <f t="shared" si="115"/>
        <v>72720</v>
      </c>
      <c r="U317" s="220">
        <f t="shared" si="101"/>
        <v>0.43598955763368685</v>
      </c>
    </row>
    <row r="318" spans="1:21">
      <c r="A318" s="219">
        <f t="shared" si="102"/>
        <v>72960</v>
      </c>
      <c r="B318" s="220">
        <f t="shared" si="103"/>
        <v>0.78604146281697918</v>
      </c>
      <c r="C318" s="225">
        <f t="shared" si="104"/>
        <v>30960</v>
      </c>
      <c r="D318" s="226">
        <f t="shared" si="94"/>
        <v>0.95956041541320403</v>
      </c>
      <c r="E318" s="227">
        <f t="shared" si="105"/>
        <v>30960</v>
      </c>
      <c r="F318" s="226">
        <f t="shared" si="99"/>
        <v>0.90194656612815682</v>
      </c>
      <c r="G318" s="220">
        <f t="shared" si="100"/>
        <v>0.86547222167444704</v>
      </c>
      <c r="H318" s="225">
        <f t="shared" si="106"/>
        <v>72960</v>
      </c>
      <c r="I318" s="220">
        <f t="shared" si="95"/>
        <v>0.97220042902455772</v>
      </c>
      <c r="J318" s="225">
        <f t="shared" si="107"/>
        <v>960</v>
      </c>
      <c r="K318" s="220">
        <f t="shared" si="96"/>
        <v>0.9929141130135738</v>
      </c>
      <c r="L318" s="225">
        <f t="shared" si="108"/>
        <v>960</v>
      </c>
      <c r="M318" s="220">
        <f t="shared" si="97"/>
        <v>0.99990871980179552</v>
      </c>
      <c r="N318" s="225">
        <f t="shared" si="109"/>
        <v>960</v>
      </c>
      <c r="O318" s="220">
        <f t="shared" si="110"/>
        <v>0.99994417003521419</v>
      </c>
      <c r="P318" s="225">
        <f t="shared" si="111"/>
        <v>960</v>
      </c>
      <c r="Q318" s="220">
        <f t="shared" si="112"/>
        <v>0.99994417003521419</v>
      </c>
      <c r="R318" s="225">
        <f t="shared" si="115"/>
        <v>72960</v>
      </c>
      <c r="S318" s="220">
        <f t="shared" si="98"/>
        <v>0.94105058455929469</v>
      </c>
      <c r="T318" s="225">
        <f t="shared" si="115"/>
        <v>72960</v>
      </c>
      <c r="U318" s="220">
        <f t="shared" si="101"/>
        <v>0.43479670049198532</v>
      </c>
    </row>
    <row r="319" spans="1:21">
      <c r="A319" s="219">
        <f t="shared" si="102"/>
        <v>73200</v>
      </c>
      <c r="B319" s="220">
        <f t="shared" si="103"/>
        <v>0.78338689973015896</v>
      </c>
      <c r="C319" s="225">
        <f t="shared" si="104"/>
        <v>31200</v>
      </c>
      <c r="D319" s="226">
        <f t="shared" si="94"/>
        <v>0.95925340520452496</v>
      </c>
      <c r="E319" s="227">
        <f t="shared" si="105"/>
        <v>31200</v>
      </c>
      <c r="F319" s="226">
        <f t="shared" si="99"/>
        <v>0.90122529742120483</v>
      </c>
      <c r="G319" s="220">
        <f t="shared" si="100"/>
        <v>0.86450343540775154</v>
      </c>
      <c r="H319" s="225">
        <f t="shared" si="106"/>
        <v>73200</v>
      </c>
      <c r="I319" s="220">
        <f t="shared" si="95"/>
        <v>0.97203351026442608</v>
      </c>
      <c r="J319" s="225">
        <f t="shared" si="107"/>
        <v>1200</v>
      </c>
      <c r="K319" s="220">
        <f t="shared" si="96"/>
        <v>0.9911505004882849</v>
      </c>
      <c r="L319" s="225">
        <f t="shared" si="108"/>
        <v>1200</v>
      </c>
      <c r="M319" s="220">
        <f t="shared" si="97"/>
        <v>0.99985771596595174</v>
      </c>
      <c r="N319" s="225">
        <f t="shared" si="109"/>
        <v>1200</v>
      </c>
      <c r="O319" s="220">
        <f t="shared" si="110"/>
        <v>0.99991292886154481</v>
      </c>
      <c r="P319" s="225">
        <f t="shared" si="111"/>
        <v>1200</v>
      </c>
      <c r="Q319" s="220">
        <f t="shared" si="112"/>
        <v>0.99991292886154481</v>
      </c>
      <c r="R319" s="225">
        <f t="shared" si="115"/>
        <v>73200</v>
      </c>
      <c r="S319" s="220">
        <f t="shared" si="98"/>
        <v>0.94086252205919085</v>
      </c>
      <c r="T319" s="225">
        <f t="shared" si="115"/>
        <v>73200</v>
      </c>
      <c r="U319" s="220">
        <f t="shared" si="101"/>
        <v>0.43360710697927579</v>
      </c>
    </row>
    <row r="320" spans="1:21">
      <c r="A320" s="219">
        <f t="shared" si="102"/>
        <v>73440</v>
      </c>
      <c r="B320" s="220">
        <f t="shared" si="103"/>
        <v>0.78072160287800973</v>
      </c>
      <c r="C320" s="225">
        <f t="shared" si="104"/>
        <v>31440</v>
      </c>
      <c r="D320" s="226">
        <f t="shared" si="94"/>
        <v>0.95894649322339542</v>
      </c>
      <c r="E320" s="227">
        <f t="shared" si="105"/>
        <v>31440</v>
      </c>
      <c r="F320" s="226">
        <f t="shared" si="99"/>
        <v>0.90050460549847378</v>
      </c>
      <c r="G320" s="220">
        <f t="shared" si="100"/>
        <v>0.8635357335742786</v>
      </c>
      <c r="H320" s="225">
        <f t="shared" si="106"/>
        <v>73440</v>
      </c>
      <c r="I320" s="220">
        <f t="shared" si="95"/>
        <v>0.97186619245323114</v>
      </c>
      <c r="J320" s="225">
        <f t="shared" si="107"/>
        <v>1440</v>
      </c>
      <c r="K320" s="220">
        <f t="shared" si="96"/>
        <v>0.9893900204888596</v>
      </c>
      <c r="L320" s="225">
        <f t="shared" si="108"/>
        <v>1440</v>
      </c>
      <c r="M320" s="220">
        <f t="shared" si="97"/>
        <v>0.99979560105576326</v>
      </c>
      <c r="N320" s="225">
        <f t="shared" si="109"/>
        <v>1440</v>
      </c>
      <c r="O320" s="220">
        <f t="shared" si="110"/>
        <v>0.99987485202912973</v>
      </c>
      <c r="P320" s="225">
        <f t="shared" si="111"/>
        <v>1440</v>
      </c>
      <c r="Q320" s="220">
        <f t="shared" si="112"/>
        <v>0.99987485202912973</v>
      </c>
      <c r="R320" s="225">
        <f t="shared" ref="R320:T335" si="116">R319+240</f>
        <v>73440</v>
      </c>
      <c r="S320" s="220">
        <f t="shared" si="98"/>
        <v>0.94067449714208684</v>
      </c>
      <c r="T320" s="225">
        <f t="shared" si="116"/>
        <v>73440</v>
      </c>
      <c r="U320" s="220">
        <f t="shared" si="101"/>
        <v>0.43242076816634639</v>
      </c>
    </row>
    <row r="321" spans="1:21">
      <c r="A321" s="219">
        <f t="shared" si="102"/>
        <v>73680</v>
      </c>
      <c r="B321" s="220">
        <f t="shared" si="103"/>
        <v>0.77804586339804704</v>
      </c>
      <c r="C321" s="225">
        <f t="shared" si="104"/>
        <v>31680</v>
      </c>
      <c r="D321" s="226">
        <f t="shared" si="94"/>
        <v>0.95863967943838768</v>
      </c>
      <c r="E321" s="227">
        <f t="shared" si="105"/>
        <v>31680</v>
      </c>
      <c r="F321" s="226">
        <f t="shared" si="99"/>
        <v>0.89978448989872106</v>
      </c>
      <c r="G321" s="220">
        <f t="shared" si="100"/>
        <v>0.8625691149601431</v>
      </c>
      <c r="H321" s="225">
        <f t="shared" si="106"/>
        <v>73680</v>
      </c>
      <c r="I321" s="220">
        <f t="shared" si="95"/>
        <v>0.97169847642897889</v>
      </c>
      <c r="J321" s="225">
        <f t="shared" si="107"/>
        <v>1680</v>
      </c>
      <c r="K321" s="220">
        <f t="shared" si="96"/>
        <v>0.98763266745131029</v>
      </c>
      <c r="L321" s="225">
        <f t="shared" si="108"/>
        <v>1680</v>
      </c>
      <c r="M321" s="220">
        <f t="shared" si="97"/>
        <v>0.99972245549664929</v>
      </c>
      <c r="N321" s="225">
        <f t="shared" si="109"/>
        <v>1680</v>
      </c>
      <c r="O321" s="220">
        <f t="shared" si="110"/>
        <v>0.99982997814758556</v>
      </c>
      <c r="P321" s="225">
        <f t="shared" si="111"/>
        <v>1680</v>
      </c>
      <c r="Q321" s="220">
        <f t="shared" si="112"/>
        <v>0.99982997814758556</v>
      </c>
      <c r="R321" s="225">
        <f t="shared" si="116"/>
        <v>73680</v>
      </c>
      <c r="S321" s="220">
        <f t="shared" si="98"/>
        <v>0.94048650980047199</v>
      </c>
      <c r="T321" s="225">
        <f t="shared" si="116"/>
        <v>73680</v>
      </c>
      <c r="U321" s="220">
        <f t="shared" si="101"/>
        <v>0.43123767514841532</v>
      </c>
    </row>
    <row r="322" spans="1:21">
      <c r="A322" s="219">
        <f t="shared" si="102"/>
        <v>73920</v>
      </c>
      <c r="B322" s="220">
        <f t="shared" si="103"/>
        <v>0.77535996989640477</v>
      </c>
      <c r="C322" s="225">
        <f t="shared" si="104"/>
        <v>31920</v>
      </c>
      <c r="D322" s="226">
        <f t="shared" si="94"/>
        <v>0.95833296381808397</v>
      </c>
      <c r="E322" s="227">
        <f t="shared" si="105"/>
        <v>31920</v>
      </c>
      <c r="F322" s="226">
        <f t="shared" si="99"/>
        <v>0.89906495016107268</v>
      </c>
      <c r="G322" s="220">
        <f t="shared" si="100"/>
        <v>0.86160357835281876</v>
      </c>
      <c r="H322" s="225">
        <f t="shared" si="106"/>
        <v>73920</v>
      </c>
      <c r="I322" s="220">
        <f t="shared" si="95"/>
        <v>0.9715303630284553</v>
      </c>
      <c r="J322" s="225">
        <f t="shared" si="107"/>
        <v>1920</v>
      </c>
      <c r="K322" s="220">
        <f t="shared" si="96"/>
        <v>0.98587843582153201</v>
      </c>
      <c r="L322" s="225">
        <f t="shared" si="108"/>
        <v>1920</v>
      </c>
      <c r="M322" s="220">
        <f t="shared" si="97"/>
        <v>0.99963835926366262</v>
      </c>
      <c r="N322" s="225">
        <f t="shared" si="109"/>
        <v>1920</v>
      </c>
      <c r="O322" s="220">
        <f t="shared" si="110"/>
        <v>0.99977834565761714</v>
      </c>
      <c r="P322" s="225">
        <f t="shared" si="111"/>
        <v>1920</v>
      </c>
      <c r="Q322" s="220">
        <f t="shared" si="112"/>
        <v>0.99977834565761714</v>
      </c>
      <c r="R322" s="225">
        <f t="shared" si="116"/>
        <v>73920</v>
      </c>
      <c r="S322" s="220">
        <f t="shared" si="98"/>
        <v>0.94029856002683698</v>
      </c>
      <c r="T322" s="225">
        <f t="shared" si="116"/>
        <v>73920</v>
      </c>
      <c r="U322" s="220">
        <f t="shared" si="101"/>
        <v>0.43005781904506396</v>
      </c>
    </row>
    <row r="323" spans="1:21">
      <c r="A323" s="219">
        <f t="shared" si="102"/>
        <v>74160</v>
      </c>
      <c r="B323" s="220">
        <f t="shared" si="103"/>
        <v>0.77266420844636841</v>
      </c>
      <c r="C323" s="225">
        <f t="shared" si="104"/>
        <v>32160</v>
      </c>
      <c r="D323" s="226">
        <f t="shared" si="94"/>
        <v>0.95802634633107664</v>
      </c>
      <c r="E323" s="227">
        <f t="shared" si="105"/>
        <v>32160</v>
      </c>
      <c r="F323" s="226">
        <f t="shared" si="99"/>
        <v>0.89834598582502301</v>
      </c>
      <c r="G323" s="220">
        <f t="shared" si="100"/>
        <v>0.86063912254113595</v>
      </c>
      <c r="H323" s="225">
        <f t="shared" si="106"/>
        <v>74160</v>
      </c>
      <c r="I323" s="220">
        <f t="shared" si="95"/>
        <v>0.97136185308722689</v>
      </c>
      <c r="J323" s="225">
        <f t="shared" si="107"/>
        <v>2160</v>
      </c>
      <c r="K323" s="220">
        <f t="shared" si="96"/>
        <v>0.98412732005528514</v>
      </c>
      <c r="L323" s="225">
        <f t="shared" si="108"/>
        <v>2160</v>
      </c>
      <c r="M323" s="220">
        <f t="shared" si="97"/>
        <v>0.99954339188380192</v>
      </c>
      <c r="N323" s="225">
        <f t="shared" si="109"/>
        <v>2160</v>
      </c>
      <c r="O323" s="220">
        <f t="shared" si="110"/>
        <v>0.99971999283169533</v>
      </c>
      <c r="P323" s="225">
        <f t="shared" si="111"/>
        <v>2160</v>
      </c>
      <c r="Q323" s="220">
        <f t="shared" si="112"/>
        <v>0.99971999283169533</v>
      </c>
      <c r="R323" s="225">
        <f t="shared" si="116"/>
        <v>74160</v>
      </c>
      <c r="S323" s="220">
        <f t="shared" si="98"/>
        <v>0.94011064781367415</v>
      </c>
      <c r="T323" s="225">
        <f t="shared" si="116"/>
        <v>74160</v>
      </c>
      <c r="U323" s="220">
        <f t="shared" si="101"/>
        <v>0.42888119100017047</v>
      </c>
    </row>
    <row r="324" spans="1:21">
      <c r="A324" s="219">
        <f t="shared" si="102"/>
        <v>74400</v>
      </c>
      <c r="B324" s="220">
        <f t="shared" si="103"/>
        <v>0.76995886258737833</v>
      </c>
      <c r="C324" s="225">
        <f t="shared" si="104"/>
        <v>32400</v>
      </c>
      <c r="D324" s="226">
        <f t="shared" si="94"/>
        <v>0.95771982694596791</v>
      </c>
      <c r="E324" s="227">
        <f t="shared" si="105"/>
        <v>32400</v>
      </c>
      <c r="F324" s="226">
        <f t="shared" si="99"/>
        <v>0.89762759643043488</v>
      </c>
      <c r="G324" s="220">
        <f t="shared" si="100"/>
        <v>0.85967574631528121</v>
      </c>
      <c r="H324" s="225">
        <f t="shared" si="106"/>
        <v>74400</v>
      </c>
      <c r="I324" s="220">
        <f t="shared" si="95"/>
        <v>0.97119294743964302</v>
      </c>
      <c r="J324" s="225">
        <f t="shared" si="107"/>
        <v>2400</v>
      </c>
      <c r="K324" s="220">
        <f t="shared" si="96"/>
        <v>0.98237931461817762</v>
      </c>
      <c r="L324" s="225">
        <f t="shared" si="108"/>
        <v>2400</v>
      </c>
      <c r="M324" s="220">
        <f t="shared" si="97"/>
        <v>0.99943763243831385</v>
      </c>
      <c r="N324" s="225">
        <f t="shared" si="109"/>
        <v>2400</v>
      </c>
      <c r="O324" s="220">
        <f t="shared" si="110"/>
        <v>0.99965495777473246</v>
      </c>
      <c r="P324" s="225">
        <f t="shared" si="111"/>
        <v>2400</v>
      </c>
      <c r="Q324" s="220">
        <f t="shared" si="112"/>
        <v>0.99965495777473246</v>
      </c>
      <c r="R324" s="225">
        <f t="shared" si="116"/>
        <v>74400</v>
      </c>
      <c r="S324" s="220">
        <f t="shared" si="98"/>
        <v>0.93992277315347739</v>
      </c>
      <c r="T324" s="225">
        <f t="shared" si="116"/>
        <v>74400</v>
      </c>
      <c r="U324" s="220">
        <f t="shared" si="101"/>
        <v>0.42770778218184313</v>
      </c>
    </row>
    <row r="325" spans="1:21">
      <c r="A325" s="219">
        <f t="shared" si="102"/>
        <v>74640</v>
      </c>
      <c r="B325" s="220">
        <f t="shared" si="103"/>
        <v>0.76724421332448733</v>
      </c>
      <c r="C325" s="225">
        <f t="shared" si="104"/>
        <v>32640</v>
      </c>
      <c r="D325" s="226">
        <f t="shared" si="94"/>
        <v>0.95741340563137034</v>
      </c>
      <c r="E325" s="227">
        <f t="shared" si="105"/>
        <v>32640</v>
      </c>
      <c r="F325" s="226">
        <f t="shared" si="99"/>
        <v>0.8969097815175392</v>
      </c>
      <c r="G325" s="220">
        <f t="shared" si="100"/>
        <v>0.85871344846679554</v>
      </c>
      <c r="H325" s="225">
        <f t="shared" si="106"/>
        <v>74640</v>
      </c>
      <c r="I325" s="220">
        <f t="shared" si="95"/>
        <v>0.97102364691883702</v>
      </c>
      <c r="J325" s="225">
        <f t="shared" si="107"/>
        <v>2640</v>
      </c>
      <c r="K325" s="220">
        <f t="shared" si="96"/>
        <v>0.98063441398564755</v>
      </c>
      <c r="L325" s="225">
        <f t="shared" si="108"/>
        <v>2640</v>
      </c>
      <c r="M325" s="220">
        <f t="shared" si="97"/>
        <v>0.9993211595649828</v>
      </c>
      <c r="N325" s="225">
        <f t="shared" si="109"/>
        <v>2640</v>
      </c>
      <c r="O325" s="220">
        <f t="shared" si="110"/>
        <v>0.9995832784247547</v>
      </c>
      <c r="P325" s="225">
        <f t="shared" si="111"/>
        <v>2640</v>
      </c>
      <c r="Q325" s="220">
        <f t="shared" si="112"/>
        <v>0.9995832784247547</v>
      </c>
      <c r="R325" s="225">
        <f t="shared" si="116"/>
        <v>74640</v>
      </c>
      <c r="S325" s="220">
        <f t="shared" si="98"/>
        <v>0.93973493603874192</v>
      </c>
      <c r="T325" s="225">
        <f t="shared" si="116"/>
        <v>74640</v>
      </c>
      <c r="U325" s="220">
        <f t="shared" si="101"/>
        <v>0.42653758378235396</v>
      </c>
    </row>
    <row r="326" spans="1:21">
      <c r="A326" s="219">
        <f t="shared" si="102"/>
        <v>74880</v>
      </c>
      <c r="B326" s="220">
        <f t="shared" si="103"/>
        <v>0.76452053912826834</v>
      </c>
      <c r="C326" s="225">
        <f t="shared" si="104"/>
        <v>32880</v>
      </c>
      <c r="D326" s="226">
        <f t="shared" si="94"/>
        <v>0.95710708235590636</v>
      </c>
      <c r="E326" s="227">
        <f t="shared" si="105"/>
        <v>32880</v>
      </c>
      <c r="F326" s="226">
        <f t="shared" si="99"/>
        <v>0.89619254062693421</v>
      </c>
      <c r="G326" s="220">
        <f t="shared" si="100"/>
        <v>0.85775222778857207</v>
      </c>
      <c r="H326" s="225">
        <f t="shared" si="106"/>
        <v>74880</v>
      </c>
      <c r="I326" s="220">
        <f t="shared" si="95"/>
        <v>0.97085395235672833</v>
      </c>
      <c r="J326" s="225">
        <f t="shared" si="107"/>
        <v>2880</v>
      </c>
      <c r="K326" s="220">
        <f t="shared" si="96"/>
        <v>0.97889261264294591</v>
      </c>
      <c r="L326" s="225">
        <f t="shared" si="108"/>
        <v>2880</v>
      </c>
      <c r="M326" s="220">
        <f t="shared" si="97"/>
        <v>0.99919405146040985</v>
      </c>
      <c r="N326" s="225">
        <f t="shared" si="109"/>
        <v>2880</v>
      </c>
      <c r="O326" s="220">
        <f t="shared" si="110"/>
        <v>0.99950499255357284</v>
      </c>
      <c r="P326" s="225">
        <f t="shared" si="111"/>
        <v>2880</v>
      </c>
      <c r="Q326" s="220">
        <f t="shared" si="112"/>
        <v>0.99950499255357284</v>
      </c>
      <c r="R326" s="225">
        <f t="shared" si="116"/>
        <v>74880</v>
      </c>
      <c r="S326" s="220">
        <f t="shared" si="98"/>
        <v>0.93954713646196453</v>
      </c>
      <c r="T326" s="225">
        <f t="shared" si="116"/>
        <v>74880</v>
      </c>
      <c r="U326" s="220">
        <f t="shared" si="101"/>
        <v>0.42537058701807279</v>
      </c>
    </row>
    <row r="327" spans="1:21">
      <c r="A327" s="219">
        <f t="shared" si="102"/>
        <v>75120</v>
      </c>
      <c r="B327" s="220">
        <f t="shared" si="103"/>
        <v>0.76178811593515927</v>
      </c>
      <c r="C327" s="225">
        <f t="shared" si="104"/>
        <v>33120</v>
      </c>
      <c r="D327" s="226">
        <f t="shared" si="94"/>
        <v>0.95680085708820839</v>
      </c>
      <c r="E327" s="227">
        <f t="shared" si="105"/>
        <v>33120</v>
      </c>
      <c r="F327" s="226">
        <f t="shared" si="99"/>
        <v>0.89547587329958589</v>
      </c>
      <c r="G327" s="220">
        <f t="shared" si="100"/>
        <v>0.85679208307485566</v>
      </c>
      <c r="H327" s="225">
        <f t="shared" si="106"/>
        <v>75120</v>
      </c>
      <c r="I327" s="220">
        <f t="shared" si="95"/>
        <v>0.97068386458402323</v>
      </c>
      <c r="J327" s="225">
        <f t="shared" si="107"/>
        <v>3120</v>
      </c>
      <c r="K327" s="220">
        <f t="shared" si="96"/>
        <v>0.9771539050851189</v>
      </c>
      <c r="L327" s="225">
        <f t="shared" si="108"/>
        <v>3120</v>
      </c>
      <c r="M327" s="220">
        <f t="shared" si="97"/>
        <v>0.9990563858822803</v>
      </c>
      <c r="N327" s="225">
        <f t="shared" si="109"/>
        <v>3120</v>
      </c>
      <c r="O327" s="220">
        <f t="shared" si="110"/>
        <v>0.99942013776744887</v>
      </c>
      <c r="P327" s="225">
        <f t="shared" si="111"/>
        <v>3120</v>
      </c>
      <c r="Q327" s="220">
        <f t="shared" si="112"/>
        <v>0.99942013776744887</v>
      </c>
      <c r="R327" s="225">
        <f t="shared" si="116"/>
        <v>75120</v>
      </c>
      <c r="S327" s="220">
        <f t="shared" si="98"/>
        <v>0.93935937441564354</v>
      </c>
      <c r="T327" s="225">
        <f t="shared" si="116"/>
        <v>75120</v>
      </c>
      <c r="U327" s="220">
        <f t="shared" si="101"/>
        <v>0.42420678312940124</v>
      </c>
    </row>
    <row r="328" spans="1:21">
      <c r="A328" s="219">
        <f t="shared" si="102"/>
        <v>75360</v>
      </c>
      <c r="B328" s="220">
        <f t="shared" si="103"/>
        <v>0.75904721714823886</v>
      </c>
      <c r="C328" s="225">
        <f t="shared" si="104"/>
        <v>33360</v>
      </c>
      <c r="D328" s="226">
        <f t="shared" si="94"/>
        <v>0.95649472979691907</v>
      </c>
      <c r="E328" s="227">
        <f t="shared" si="105"/>
        <v>33360</v>
      </c>
      <c r="F328" s="226">
        <f t="shared" si="99"/>
        <v>0.89475977907682702</v>
      </c>
      <c r="G328" s="220">
        <f t="shared" si="100"/>
        <v>0.85583301312124072</v>
      </c>
      <c r="H328" s="225">
        <f t="shared" si="106"/>
        <v>75360</v>
      </c>
      <c r="I328" s="220">
        <f t="shared" si="95"/>
        <v>0.97051338443021751</v>
      </c>
      <c r="J328" s="225">
        <f t="shared" si="107"/>
        <v>3360</v>
      </c>
      <c r="K328" s="220">
        <f t="shared" si="96"/>
        <v>0.9754182858169903</v>
      </c>
      <c r="L328" s="225">
        <f t="shared" si="108"/>
        <v>3360</v>
      </c>
      <c r="M328" s="220">
        <f t="shared" si="97"/>
        <v>0.99890824015161994</v>
      </c>
      <c r="N328" s="225">
        <f t="shared" si="109"/>
        <v>3360</v>
      </c>
      <c r="O328" s="220">
        <f t="shared" si="110"/>
        <v>0.99932875150776179</v>
      </c>
      <c r="P328" s="225">
        <f t="shared" si="111"/>
        <v>3360</v>
      </c>
      <c r="Q328" s="220">
        <f t="shared" si="112"/>
        <v>0.99932875150776179</v>
      </c>
      <c r="R328" s="225">
        <f t="shared" si="116"/>
        <v>75360</v>
      </c>
      <c r="S328" s="220">
        <f t="shared" si="98"/>
        <v>0.93917164989227864</v>
      </c>
      <c r="T328" s="225">
        <f t="shared" si="116"/>
        <v>75360</v>
      </c>
      <c r="U328" s="220">
        <f t="shared" si="101"/>
        <v>0.423046163380707</v>
      </c>
    </row>
    <row r="329" spans="1:21">
      <c r="A329" s="219">
        <f t="shared" si="102"/>
        <v>75600</v>
      </c>
      <c r="B329" s="220">
        <f t="shared" si="103"/>
        <v>0.75629811363841959</v>
      </c>
      <c r="C329" s="225">
        <f t="shared" si="104"/>
        <v>33600</v>
      </c>
      <c r="D329" s="226">
        <f t="shared" si="94"/>
        <v>0.95618870045069093</v>
      </c>
      <c r="E329" s="227">
        <f t="shared" si="105"/>
        <v>33600</v>
      </c>
      <c r="F329" s="226">
        <f t="shared" si="99"/>
        <v>0.89404425750035721</v>
      </c>
      <c r="G329" s="220">
        <f t="shared" si="100"/>
        <v>0.85487501672466948</v>
      </c>
      <c r="H329" s="225">
        <f t="shared" si="106"/>
        <v>75600</v>
      </c>
      <c r="I329" s="220">
        <f t="shared" si="95"/>
        <v>0.97034251272359695</v>
      </c>
      <c r="J329" s="225">
        <f t="shared" si="107"/>
        <v>3600</v>
      </c>
      <c r="K329" s="220">
        <f t="shared" si="96"/>
        <v>0.973685749353145</v>
      </c>
      <c r="L329" s="225">
        <f t="shared" si="108"/>
        <v>3600</v>
      </c>
      <c r="M329" s="220">
        <f t="shared" si="97"/>
        <v>0.99874969115504031</v>
      </c>
      <c r="N329" s="225">
        <f t="shared" si="109"/>
        <v>3600</v>
      </c>
      <c r="O329" s="220">
        <f t="shared" si="110"/>
        <v>0.99923087105166919</v>
      </c>
      <c r="P329" s="225">
        <f t="shared" si="111"/>
        <v>3600</v>
      </c>
      <c r="Q329" s="220">
        <f t="shared" si="112"/>
        <v>0.99923087105166919</v>
      </c>
      <c r="R329" s="225">
        <f t="shared" si="116"/>
        <v>75600</v>
      </c>
      <c r="S329" s="220">
        <f t="shared" si="98"/>
        <v>0.93898396288437136</v>
      </c>
      <c r="T329" s="225">
        <f t="shared" si="116"/>
        <v>75600</v>
      </c>
      <c r="U329" s="220">
        <f t="shared" si="101"/>
        <v>0.42188871906025815</v>
      </c>
    </row>
    <row r="330" spans="1:21">
      <c r="A330" s="219">
        <f t="shared" si="102"/>
        <v>75840</v>
      </c>
      <c r="B330" s="220">
        <f t="shared" si="103"/>
        <v>0.75354107374605683</v>
      </c>
      <c r="C330" s="225">
        <f t="shared" si="104"/>
        <v>33840</v>
      </c>
      <c r="D330" s="226">
        <f t="shared" si="94"/>
        <v>0.95588276901818647</v>
      </c>
      <c r="E330" s="227">
        <f t="shared" si="105"/>
        <v>33840</v>
      </c>
      <c r="F330" s="226">
        <f t="shared" si="99"/>
        <v>0.89332930811224287</v>
      </c>
      <c r="G330" s="220">
        <f t="shared" si="100"/>
        <v>0.85391809268343144</v>
      </c>
      <c r="H330" s="225">
        <f t="shared" si="106"/>
        <v>75840</v>
      </c>
      <c r="I330" s="220">
        <f t="shared" si="95"/>
        <v>0.97017125029123974</v>
      </c>
      <c r="J330" s="225">
        <f t="shared" si="107"/>
        <v>3840</v>
      </c>
      <c r="K330" s="220">
        <f t="shared" si="96"/>
        <v>0.97195629021791052</v>
      </c>
      <c r="L330" s="225">
        <f t="shared" si="108"/>
        <v>3840</v>
      </c>
      <c r="M330" s="220">
        <f t="shared" si="97"/>
        <v>0.99858081534697252</v>
      </c>
      <c r="N330" s="225">
        <f t="shared" si="109"/>
        <v>3840</v>
      </c>
      <c r="O330" s="220">
        <f t="shared" si="110"/>
        <v>0.99912653351276759</v>
      </c>
      <c r="P330" s="225">
        <f t="shared" si="111"/>
        <v>3840</v>
      </c>
      <c r="Q330" s="220">
        <f t="shared" si="112"/>
        <v>0.99912653351276759</v>
      </c>
      <c r="R330" s="225">
        <f t="shared" si="116"/>
        <v>75840</v>
      </c>
      <c r="S330" s="220">
        <f t="shared" si="98"/>
        <v>0.93879631338442426</v>
      </c>
      <c r="T330" s="225">
        <f t="shared" si="116"/>
        <v>75840</v>
      </c>
      <c r="U330" s="220">
        <f t="shared" si="101"/>
        <v>0.42073444148015804</v>
      </c>
    </row>
    <row r="331" spans="1:21">
      <c r="A331" s="219">
        <f t="shared" si="102"/>
        <v>76080</v>
      </c>
      <c r="B331" s="220">
        <f t="shared" si="103"/>
        <v>0.75077636328295472</v>
      </c>
      <c r="C331" s="225">
        <f t="shared" si="104"/>
        <v>34080</v>
      </c>
      <c r="D331" s="226">
        <f t="shared" si="94"/>
        <v>0.95557693546807843</v>
      </c>
      <c r="E331" s="227">
        <f t="shared" si="105"/>
        <v>34080</v>
      </c>
      <c r="F331" s="226">
        <f t="shared" si="99"/>
        <v>0.89261493045491613</v>
      </c>
      <c r="G331" s="220">
        <f t="shared" si="100"/>
        <v>0.85296223979716068</v>
      </c>
      <c r="H331" s="225">
        <f t="shared" si="106"/>
        <v>76080</v>
      </c>
      <c r="I331" s="220">
        <f t="shared" si="95"/>
        <v>0.96999959795901769</v>
      </c>
      <c r="J331" s="225">
        <f t="shared" si="107"/>
        <v>4080</v>
      </c>
      <c r="K331" s="220">
        <f t="shared" si="96"/>
        <v>0.97022990294534073</v>
      </c>
      <c r="L331" s="225">
        <f t="shared" si="108"/>
        <v>4080</v>
      </c>
      <c r="M331" s="220">
        <f t="shared" si="97"/>
        <v>0.99840168875189006</v>
      </c>
      <c r="N331" s="225">
        <f t="shared" si="109"/>
        <v>4080</v>
      </c>
      <c r="O331" s="220">
        <f t="shared" si="110"/>
        <v>0.99901577584174961</v>
      </c>
      <c r="P331" s="225">
        <f t="shared" si="111"/>
        <v>4080</v>
      </c>
      <c r="Q331" s="220">
        <f t="shared" si="112"/>
        <v>0.99901577584174961</v>
      </c>
      <c r="R331" s="225">
        <f t="shared" si="116"/>
        <v>76080</v>
      </c>
      <c r="S331" s="220">
        <f t="shared" si="98"/>
        <v>0.93860870138494179</v>
      </c>
      <c r="T331" s="225">
        <f t="shared" si="116"/>
        <v>76080</v>
      </c>
      <c r="U331" s="220">
        <f t="shared" si="101"/>
        <v>0.41958332197627973</v>
      </c>
    </row>
    <row r="332" spans="1:21">
      <c r="A332" s="219">
        <f t="shared" si="102"/>
        <v>76320</v>
      </c>
      <c r="B332" s="220">
        <f t="shared" si="103"/>
        <v>0.74800424553476996</v>
      </c>
      <c r="C332" s="225">
        <f t="shared" si="104"/>
        <v>34320</v>
      </c>
      <c r="D332" s="226">
        <f t="shared" si="94"/>
        <v>0.95527119976904951</v>
      </c>
      <c r="E332" s="227">
        <f t="shared" si="105"/>
        <v>34320</v>
      </c>
      <c r="F332" s="226">
        <f t="shared" si="99"/>
        <v>0.89190112407117539</v>
      </c>
      <c r="G332" s="220">
        <f t="shared" si="100"/>
        <v>0.85200745686683554</v>
      </c>
      <c r="H332" s="225">
        <f t="shared" si="106"/>
        <v>76320</v>
      </c>
      <c r="I332" s="220">
        <f t="shared" si="95"/>
        <v>0.96982755655159769</v>
      </c>
      <c r="J332" s="225">
        <f t="shared" si="107"/>
        <v>4320</v>
      </c>
      <c r="K332" s="220">
        <f t="shared" si="96"/>
        <v>0.9685065820791976</v>
      </c>
      <c r="L332" s="225">
        <f t="shared" si="108"/>
        <v>4320</v>
      </c>
      <c r="M332" s="220">
        <f t="shared" si="97"/>
        <v>0.99821238696652115</v>
      </c>
      <c r="N332" s="225">
        <f t="shared" si="109"/>
        <v>4320</v>
      </c>
      <c r="O332" s="220">
        <f t="shared" si="110"/>
        <v>0.9988986348270581</v>
      </c>
      <c r="P332" s="225">
        <f t="shared" si="111"/>
        <v>4320</v>
      </c>
      <c r="Q332" s="220">
        <f t="shared" si="112"/>
        <v>0.9988986348270581</v>
      </c>
      <c r="R332" s="225">
        <f t="shared" si="116"/>
        <v>76320</v>
      </c>
      <c r="S332" s="220">
        <f t="shared" si="98"/>
        <v>0.93842112687842971</v>
      </c>
      <c r="T332" s="225">
        <f t="shared" si="116"/>
        <v>76320</v>
      </c>
      <c r="U332" s="220">
        <f t="shared" si="101"/>
        <v>0.41843535190820125</v>
      </c>
    </row>
    <row r="333" spans="1:21">
      <c r="A333" s="219">
        <f t="shared" si="102"/>
        <v>76560</v>
      </c>
      <c r="B333" s="220">
        <f t="shared" si="103"/>
        <v>0.74522498126379788</v>
      </c>
      <c r="C333" s="225">
        <f t="shared" si="104"/>
        <v>34560</v>
      </c>
      <c r="D333" s="226">
        <f t="shared" si="94"/>
        <v>0.9549655618897922</v>
      </c>
      <c r="E333" s="227">
        <f t="shared" si="105"/>
        <v>34560</v>
      </c>
      <c r="F333" s="226">
        <f t="shared" si="99"/>
        <v>0.8911878885041844</v>
      </c>
      <c r="G333" s="220">
        <f t="shared" si="100"/>
        <v>0.85105374269477596</v>
      </c>
      <c r="H333" s="225">
        <f t="shared" si="106"/>
        <v>76560</v>
      </c>
      <c r="I333" s="220">
        <f t="shared" si="95"/>
        <v>0.9696551268924436</v>
      </c>
      <c r="J333" s="225">
        <f t="shared" si="107"/>
        <v>4560</v>
      </c>
      <c r="K333" s="220">
        <f t="shared" si="96"/>
        <v>0.96678632217293492</v>
      </c>
      <c r="L333" s="225">
        <f t="shared" si="108"/>
        <v>4560</v>
      </c>
      <c r="M333" s="220">
        <f t="shared" si="97"/>
        <v>0.99801298516204917</v>
      </c>
      <c r="N333" s="225">
        <f t="shared" si="109"/>
        <v>4560</v>
      </c>
      <c r="O333" s="220">
        <f t="shared" si="110"/>
        <v>0.99877514709553905</v>
      </c>
      <c r="P333" s="225">
        <f t="shared" si="111"/>
        <v>4560</v>
      </c>
      <c r="Q333" s="220">
        <f t="shared" si="112"/>
        <v>0.99877514709553905</v>
      </c>
      <c r="R333" s="225">
        <f t="shared" si="116"/>
        <v>76560</v>
      </c>
      <c r="S333" s="220">
        <f t="shared" si="98"/>
        <v>0.93823358985739524</v>
      </c>
      <c r="T333" s="225">
        <f t="shared" si="116"/>
        <v>76560</v>
      </c>
      <c r="U333" s="220">
        <f t="shared" si="101"/>
        <v>0.41729052265914046</v>
      </c>
    </row>
    <row r="334" spans="1:21">
      <c r="A334" s="219">
        <f t="shared" si="102"/>
        <v>76800</v>
      </c>
      <c r="B334" s="220">
        <f t="shared" si="103"/>
        <v>0.74243882871213662</v>
      </c>
      <c r="C334" s="225">
        <f t="shared" si="104"/>
        <v>34800</v>
      </c>
      <c r="D334" s="226">
        <f t="shared" ref="D334:D397" si="117">IF($F$3="Series",EXP(-$D$3*$E$3*C334),1-(1-EXP(-$D$3*C334))^$E$3)</f>
        <v>0.95466002179900922</v>
      </c>
      <c r="E334" s="227">
        <f t="shared" si="105"/>
        <v>34800</v>
      </c>
      <c r="F334" s="226">
        <f t="shared" si="99"/>
        <v>0.89047522329747264</v>
      </c>
      <c r="G334" s="220">
        <f t="shared" si="100"/>
        <v>0.85010109608464279</v>
      </c>
      <c r="H334" s="225">
        <f t="shared" si="106"/>
        <v>76800</v>
      </c>
      <c r="I334" s="220">
        <f t="shared" ref="I334:I397" si="118">IF($F$5="Series",EXP(-$D$5*$E$5*H334),1-(1-EXP(-$D$5*H334))^$E$5)</f>
        <v>0.96948230980381767</v>
      </c>
      <c r="J334" s="225">
        <f t="shared" si="107"/>
        <v>4800</v>
      </c>
      <c r="K334" s="220">
        <f t="shared" ref="K334:K397" si="119">IF($F$6="Series",EXP(-$D$6*$E$6*J334),1-(1-EXP(-$D$6*J334))^$E$6)</f>
        <v>0.96506911778968041</v>
      </c>
      <c r="L334" s="225">
        <f t="shared" si="108"/>
        <v>4800</v>
      </c>
      <c r="M334" s="220">
        <f t="shared" ref="M334:M397" si="120">IF($F$7="Series",EXP(-$D$7*$E$7*L334),1-(1-EXP(-$D$7*L334))^$E$7)</f>
        <v>0.99780355808630339</v>
      </c>
      <c r="N334" s="225">
        <f t="shared" si="109"/>
        <v>4800</v>
      </c>
      <c r="O334" s="220">
        <f t="shared" si="110"/>
        <v>0.99864534911309066</v>
      </c>
      <c r="P334" s="225">
        <f t="shared" si="111"/>
        <v>4800</v>
      </c>
      <c r="Q334" s="220">
        <f t="shared" si="112"/>
        <v>0.99864534911309066</v>
      </c>
      <c r="R334" s="225">
        <f t="shared" si="116"/>
        <v>76800</v>
      </c>
      <c r="S334" s="220">
        <f t="shared" ref="S334:S397" si="121">IF($F$10="Series",EXP(-$D$10*$E$10*R334),1-(1-EXP(-$D$10*R334))^$E$10)</f>
        <v>0.93804609031434716</v>
      </c>
      <c r="T334" s="225">
        <f t="shared" si="116"/>
        <v>76800</v>
      </c>
      <c r="U334" s="220">
        <f t="shared" si="101"/>
        <v>0.41614882563589084</v>
      </c>
    </row>
    <row r="335" spans="1:21">
      <c r="A335" s="219">
        <f t="shared" si="102"/>
        <v>77040</v>
      </c>
      <c r="B335" s="220">
        <f t="shared" si="103"/>
        <v>0.7396460436052178</v>
      </c>
      <c r="C335" s="225">
        <f t="shared" si="104"/>
        <v>35040</v>
      </c>
      <c r="D335" s="226">
        <f t="shared" si="117"/>
        <v>0.95435457946541336</v>
      </c>
      <c r="E335" s="227">
        <f t="shared" si="105"/>
        <v>35040</v>
      </c>
      <c r="F335" s="226">
        <f t="shared" ref="F335:F398" si="122">IF($F$4="Series",EXP(-$D$4*$E$4*E335),1-(1-EXP(-$D$4*E335))^$E$4)</f>
        <v>0.88976312799493407</v>
      </c>
      <c r="G335" s="220">
        <f t="shared" ref="G335:G398" si="123">D335*F335</f>
        <v>0.84914951584143605</v>
      </c>
      <c r="H335" s="225">
        <f t="shared" si="106"/>
        <v>77040</v>
      </c>
      <c r="I335" s="220">
        <f t="shared" si="118"/>
        <v>0.969309106106782</v>
      </c>
      <c r="J335" s="225">
        <f t="shared" si="107"/>
        <v>5040</v>
      </c>
      <c r="K335" s="220">
        <f t="shared" si="119"/>
        <v>0.96335496350221872</v>
      </c>
      <c r="L335" s="225">
        <f t="shared" si="108"/>
        <v>5040</v>
      </c>
      <c r="M335" s="220">
        <f t="shared" si="120"/>
        <v>0.9975841800659373</v>
      </c>
      <c r="N335" s="225">
        <f t="shared" si="109"/>
        <v>5040</v>
      </c>
      <c r="O335" s="220">
        <f t="shared" si="110"/>
        <v>0.99850927718531068</v>
      </c>
      <c r="P335" s="225">
        <f t="shared" si="111"/>
        <v>5040</v>
      </c>
      <c r="Q335" s="220">
        <f t="shared" si="112"/>
        <v>0.99850927718531068</v>
      </c>
      <c r="R335" s="225">
        <f t="shared" si="116"/>
        <v>77040</v>
      </c>
      <c r="S335" s="220">
        <f t="shared" si="121"/>
        <v>0.93785862824179589</v>
      </c>
      <c r="T335" s="225">
        <f t="shared" si="116"/>
        <v>77040</v>
      </c>
      <c r="U335" s="220">
        <f t="shared" ref="U335:U398" si="124">EXP(-1/87600*T335)</f>
        <v>0.41501025226875632</v>
      </c>
    </row>
    <row r="336" spans="1:21">
      <c r="A336" s="219">
        <f t="shared" ref="A336:A399" si="125">A335+240</f>
        <v>77280</v>
      </c>
      <c r="B336" s="220">
        <f t="shared" ref="B336:B399" si="126">D336*F336*I336*K336*M336*O336*Q336*S336</f>
        <v>0.73684687915569813</v>
      </c>
      <c r="C336" s="225">
        <f t="shared" ref="C336:C399" si="127">C335+240</f>
        <v>35280</v>
      </c>
      <c r="D336" s="226">
        <f t="shared" si="117"/>
        <v>0.9540492348577273</v>
      </c>
      <c r="E336" s="227">
        <f t="shared" ref="E336:E399" si="128">E335+240</f>
        <v>35280</v>
      </c>
      <c r="F336" s="226">
        <f t="shared" si="122"/>
        <v>0.88905160214082779</v>
      </c>
      <c r="G336" s="220">
        <f t="shared" si="123"/>
        <v>0.84819900077149335</v>
      </c>
      <c r="H336" s="225">
        <f t="shared" ref="H336:H399" si="129">H335+240</f>
        <v>77280</v>
      </c>
      <c r="I336" s="220">
        <f t="shared" si="118"/>
        <v>0.96913551662120034</v>
      </c>
      <c r="J336" s="225">
        <f t="shared" ref="J336:J399" si="130">J335+240</f>
        <v>5280</v>
      </c>
      <c r="K336" s="220">
        <f t="shared" si="119"/>
        <v>0.96164385389297447</v>
      </c>
      <c r="L336" s="225">
        <f t="shared" ref="L336:L399" si="131">L335+240</f>
        <v>5280</v>
      </c>
      <c r="M336" s="220">
        <f t="shared" si="120"/>
        <v>0.99735492500859779</v>
      </c>
      <c r="N336" s="225">
        <f t="shared" ref="N336:N399" si="132">N335+240</f>
        <v>5280</v>
      </c>
      <c r="O336" s="220">
        <f t="shared" ref="O336:O399" si="133">IF($F$8="Series",EXP(-$D$8*$E$8*N336),1-(1-EXP(-$D$8*N336))^$E$8)</f>
        <v>0.99836696745814124</v>
      </c>
      <c r="P336" s="225">
        <f t="shared" ref="P336:P399" si="134">P335+240</f>
        <v>5280</v>
      </c>
      <c r="Q336" s="220">
        <f t="shared" ref="Q336:Q399" si="135">IF($F$9="Series",EXP(-$D$9*$E$9*P336),1-(1-EXP(-$D$9*P336))^$E$9)</f>
        <v>0.99836696745814124</v>
      </c>
      <c r="R336" s="225">
        <f t="shared" ref="R336:T351" si="136">R335+240</f>
        <v>77280</v>
      </c>
      <c r="S336" s="220">
        <f t="shared" si="121"/>
        <v>0.93767120363225298</v>
      </c>
      <c r="T336" s="225">
        <f t="shared" si="136"/>
        <v>77280</v>
      </c>
      <c r="U336" s="220">
        <f t="shared" si="124"/>
        <v>0.41387479401148752</v>
      </c>
    </row>
    <row r="337" spans="1:21">
      <c r="A337" s="219">
        <f t="shared" si="125"/>
        <v>77520</v>
      </c>
      <c r="B337" s="220">
        <f t="shared" si="126"/>
        <v>0.73404158606769998</v>
      </c>
      <c r="C337" s="225">
        <f t="shared" si="127"/>
        <v>35520</v>
      </c>
      <c r="D337" s="226">
        <f t="shared" si="117"/>
        <v>0.95374398794468362</v>
      </c>
      <c r="E337" s="227">
        <f t="shared" si="128"/>
        <v>35520</v>
      </c>
      <c r="F337" s="226">
        <f t="shared" si="122"/>
        <v>0.8883406452797773</v>
      </c>
      <c r="G337" s="220">
        <f t="shared" si="123"/>
        <v>0.84724954968248845</v>
      </c>
      <c r="H337" s="225">
        <f t="shared" si="129"/>
        <v>77520</v>
      </c>
      <c r="I337" s="220">
        <f t="shared" si="118"/>
        <v>0.96896154216573949</v>
      </c>
      <c r="J337" s="225">
        <f t="shared" si="130"/>
        <v>5520</v>
      </c>
      <c r="K337" s="220">
        <f t="shared" si="119"/>
        <v>0.95993578355399489</v>
      </c>
      <c r="L337" s="225">
        <f t="shared" si="131"/>
        <v>5520</v>
      </c>
      <c r="M337" s="220">
        <f t="shared" si="120"/>
        <v>0.99711586640508254</v>
      </c>
      <c r="N337" s="225">
        <f t="shared" si="132"/>
        <v>5520</v>
      </c>
      <c r="O337" s="220">
        <f t="shared" si="133"/>
        <v>0.99821845591851022</v>
      </c>
      <c r="P337" s="225">
        <f t="shared" si="134"/>
        <v>5520</v>
      </c>
      <c r="Q337" s="220">
        <f t="shared" si="135"/>
        <v>0.99821845591851022</v>
      </c>
      <c r="R337" s="225">
        <f t="shared" si="136"/>
        <v>77520</v>
      </c>
      <c r="S337" s="220">
        <f t="shared" si="121"/>
        <v>0.93748381647823187</v>
      </c>
      <c r="T337" s="225">
        <f t="shared" si="136"/>
        <v>77520</v>
      </c>
      <c r="U337" s="220">
        <f t="shared" si="124"/>
        <v>0.41274244234121737</v>
      </c>
    </row>
    <row r="338" spans="1:21">
      <c r="A338" s="219">
        <f t="shared" si="125"/>
        <v>77760</v>
      </c>
      <c r="B338" s="220">
        <f t="shared" si="126"/>
        <v>0.73123041254139876</v>
      </c>
      <c r="C338" s="225">
        <f t="shared" si="127"/>
        <v>35760</v>
      </c>
      <c r="D338" s="226">
        <f t="shared" si="117"/>
        <v>0.95343883869502521</v>
      </c>
      <c r="E338" s="227">
        <f t="shared" si="128"/>
        <v>35760</v>
      </c>
      <c r="F338" s="226">
        <f t="shared" si="122"/>
        <v>0.88763025695677</v>
      </c>
      <c r="G338" s="220">
        <f t="shared" si="123"/>
        <v>0.84630116138342959</v>
      </c>
      <c r="H338" s="225">
        <f t="shared" si="129"/>
        <v>77760</v>
      </c>
      <c r="I338" s="220">
        <f t="shared" si="118"/>
        <v>0.96878718355787086</v>
      </c>
      <c r="J338" s="225">
        <f t="shared" si="130"/>
        <v>5760</v>
      </c>
      <c r="K338" s="220">
        <f t="shared" si="119"/>
        <v>0.95823074708693268</v>
      </c>
      <c r="L338" s="225">
        <f t="shared" si="131"/>
        <v>5760</v>
      </c>
      <c r="M338" s="220">
        <f t="shared" si="120"/>
        <v>0.99686707733148683</v>
      </c>
      <c r="N338" s="225">
        <f t="shared" si="132"/>
        <v>5760</v>
      </c>
      <c r="O338" s="220">
        <f t="shared" si="133"/>
        <v>0.99806377839497162</v>
      </c>
      <c r="P338" s="225">
        <f t="shared" si="134"/>
        <v>5760</v>
      </c>
      <c r="Q338" s="220">
        <f t="shared" si="135"/>
        <v>0.99806377839497162</v>
      </c>
      <c r="R338" s="225">
        <f t="shared" si="136"/>
        <v>77760</v>
      </c>
      <c r="S338" s="220">
        <f t="shared" si="121"/>
        <v>0.93729646677224732</v>
      </c>
      <c r="T338" s="225">
        <f t="shared" si="136"/>
        <v>77760</v>
      </c>
      <c r="U338" s="220">
        <f t="shared" si="124"/>
        <v>0.41161318875839714</v>
      </c>
    </row>
    <row r="339" spans="1:21">
      <c r="A339" s="219">
        <f t="shared" si="125"/>
        <v>78000</v>
      </c>
      <c r="B339" s="220">
        <f t="shared" si="126"/>
        <v>0.76732394452520758</v>
      </c>
      <c r="C339" s="225">
        <f t="shared" si="127"/>
        <v>36000</v>
      </c>
      <c r="D339" s="226">
        <f t="shared" si="117"/>
        <v>0.95313378707750473</v>
      </c>
      <c r="E339" s="227">
        <f t="shared" si="128"/>
        <v>36000</v>
      </c>
      <c r="F339" s="226">
        <f t="shared" si="122"/>
        <v>0.88692043671715748</v>
      </c>
      <c r="G339" s="220">
        <f t="shared" si="123"/>
        <v>0.84535383468465863</v>
      </c>
      <c r="H339" s="225">
        <f t="shared" si="129"/>
        <v>78000</v>
      </c>
      <c r="I339" s="220">
        <f t="shared" si="118"/>
        <v>0.96861244161387205</v>
      </c>
      <c r="J339" s="225">
        <v>0</v>
      </c>
      <c r="K339" s="220">
        <f t="shared" si="119"/>
        <v>1</v>
      </c>
      <c r="L339" s="225">
        <v>0</v>
      </c>
      <c r="M339" s="220">
        <f t="shared" si="120"/>
        <v>1</v>
      </c>
      <c r="N339" s="225">
        <v>0</v>
      </c>
      <c r="O339" s="220">
        <f t="shared" si="133"/>
        <v>1</v>
      </c>
      <c r="P339" s="225">
        <v>0</v>
      </c>
      <c r="Q339" s="220">
        <f t="shared" si="135"/>
        <v>1</v>
      </c>
      <c r="R339" s="225">
        <f t="shared" si="136"/>
        <v>78000</v>
      </c>
      <c r="S339" s="220">
        <f t="shared" si="121"/>
        <v>0.93710915450681564</v>
      </c>
      <c r="T339" s="225">
        <f t="shared" si="136"/>
        <v>78000</v>
      </c>
      <c r="U339" s="220">
        <f t="shared" si="124"/>
        <v>0.41048702478673266</v>
      </c>
    </row>
    <row r="340" spans="1:21">
      <c r="A340" s="219">
        <f t="shared" si="125"/>
        <v>78240</v>
      </c>
      <c r="B340" s="220">
        <f t="shared" si="126"/>
        <v>0.76480266328254243</v>
      </c>
      <c r="C340" s="225">
        <f t="shared" si="127"/>
        <v>36240</v>
      </c>
      <c r="D340" s="226">
        <f t="shared" si="117"/>
        <v>0.95282883306088484</v>
      </c>
      <c r="E340" s="227">
        <f t="shared" si="128"/>
        <v>36240</v>
      </c>
      <c r="F340" s="226">
        <f t="shared" si="122"/>
        <v>0.88621118410665478</v>
      </c>
      <c r="G340" s="220">
        <f t="shared" si="123"/>
        <v>0.84440756839784881</v>
      </c>
      <c r="H340" s="225">
        <f t="shared" si="129"/>
        <v>78240</v>
      </c>
      <c r="I340" s="220">
        <f t="shared" si="118"/>
        <v>0.96843731714882864</v>
      </c>
      <c r="J340" s="225">
        <f t="shared" si="130"/>
        <v>240</v>
      </c>
      <c r="K340" s="220">
        <f t="shared" si="119"/>
        <v>0.99822380153310919</v>
      </c>
      <c r="L340" s="225">
        <f t="shared" si="131"/>
        <v>240</v>
      </c>
      <c r="M340" s="220">
        <f t="shared" si="120"/>
        <v>0.99999425380466633</v>
      </c>
      <c r="N340" s="225">
        <f t="shared" si="132"/>
        <v>240</v>
      </c>
      <c r="O340" s="220">
        <f t="shared" si="133"/>
        <v>0.99999649095959287</v>
      </c>
      <c r="P340" s="225">
        <f t="shared" si="134"/>
        <v>240</v>
      </c>
      <c r="Q340" s="220">
        <f t="shared" si="135"/>
        <v>0.99999649095959287</v>
      </c>
      <c r="R340" s="225">
        <f t="shared" si="136"/>
        <v>78240</v>
      </c>
      <c r="S340" s="220">
        <f t="shared" si="121"/>
        <v>0.93692187967445439</v>
      </c>
      <c r="T340" s="225">
        <f t="shared" si="136"/>
        <v>78240</v>
      </c>
      <c r="U340" s="220">
        <f t="shared" si="124"/>
        <v>0.40936394197312076</v>
      </c>
    </row>
    <row r="341" spans="1:21">
      <c r="A341" s="219">
        <f t="shared" si="125"/>
        <v>78480</v>
      </c>
      <c r="B341" s="220">
        <f t="shared" si="126"/>
        <v>0.76226996289593807</v>
      </c>
      <c r="C341" s="225">
        <f t="shared" si="127"/>
        <v>36480</v>
      </c>
      <c r="D341" s="226">
        <f t="shared" si="117"/>
        <v>0.95252397661393839</v>
      </c>
      <c r="E341" s="227">
        <f t="shared" si="128"/>
        <v>36480</v>
      </c>
      <c r="F341" s="226">
        <f t="shared" si="122"/>
        <v>0.88550249867134012</v>
      </c>
      <c r="G341" s="220">
        <f t="shared" si="123"/>
        <v>0.84346236133600361</v>
      </c>
      <c r="H341" s="225">
        <f t="shared" si="129"/>
        <v>78480</v>
      </c>
      <c r="I341" s="220">
        <f t="shared" si="118"/>
        <v>0.96826181097663522</v>
      </c>
      <c r="J341" s="225">
        <f t="shared" si="130"/>
        <v>480</v>
      </c>
      <c r="K341" s="220">
        <f t="shared" si="119"/>
        <v>0.99645075794721227</v>
      </c>
      <c r="L341" s="225">
        <f t="shared" si="131"/>
        <v>480</v>
      </c>
      <c r="M341" s="220">
        <f t="shared" si="120"/>
        <v>0.99997707028297833</v>
      </c>
      <c r="N341" s="225">
        <f t="shared" si="132"/>
        <v>480</v>
      </c>
      <c r="O341" s="220">
        <f t="shared" si="133"/>
        <v>0.99998599011920375</v>
      </c>
      <c r="P341" s="225">
        <f t="shared" si="134"/>
        <v>480</v>
      </c>
      <c r="Q341" s="220">
        <f t="shared" si="135"/>
        <v>0.99998599011920375</v>
      </c>
      <c r="R341" s="225">
        <f t="shared" si="136"/>
        <v>78480</v>
      </c>
      <c r="S341" s="220">
        <f t="shared" si="121"/>
        <v>0.9367346422676831</v>
      </c>
      <c r="T341" s="225">
        <f t="shared" si="136"/>
        <v>78480</v>
      </c>
      <c r="U341" s="220">
        <f t="shared" si="124"/>
        <v>0.40824393188758562</v>
      </c>
    </row>
    <row r="342" spans="1:21">
      <c r="A342" s="219">
        <f t="shared" si="125"/>
        <v>78720</v>
      </c>
      <c r="B342" s="220">
        <f t="shared" si="126"/>
        <v>0.75972613377245757</v>
      </c>
      <c r="C342" s="225">
        <f t="shared" si="127"/>
        <v>36720</v>
      </c>
      <c r="D342" s="226">
        <f t="shared" si="117"/>
        <v>0.95221921770544782</v>
      </c>
      <c r="E342" s="227">
        <f t="shared" si="128"/>
        <v>36720</v>
      </c>
      <c r="F342" s="226">
        <f t="shared" si="122"/>
        <v>0.88479437995765486</v>
      </c>
      <c r="G342" s="220">
        <f t="shared" si="123"/>
        <v>0.84251821231345492</v>
      </c>
      <c r="H342" s="225">
        <f t="shared" si="129"/>
        <v>78720</v>
      </c>
      <c r="I342" s="220">
        <f t="shared" si="118"/>
        <v>0.96808592390999748</v>
      </c>
      <c r="J342" s="225">
        <f t="shared" si="130"/>
        <v>720</v>
      </c>
      <c r="K342" s="220">
        <f t="shared" si="119"/>
        <v>0.9946808636386143</v>
      </c>
      <c r="L342" s="225">
        <f t="shared" si="131"/>
        <v>720</v>
      </c>
      <c r="M342" s="220">
        <f t="shared" si="120"/>
        <v>0.99994853168518372</v>
      </c>
      <c r="N342" s="225">
        <f t="shared" si="132"/>
        <v>720</v>
      </c>
      <c r="O342" s="220">
        <f t="shared" si="133"/>
        <v>0.99996853677092878</v>
      </c>
      <c r="P342" s="225">
        <f t="shared" si="134"/>
        <v>720</v>
      </c>
      <c r="Q342" s="220">
        <f t="shared" si="135"/>
        <v>0.99996853677092878</v>
      </c>
      <c r="R342" s="225">
        <f t="shared" si="136"/>
        <v>78720</v>
      </c>
      <c r="S342" s="220">
        <f t="shared" si="121"/>
        <v>0.93654744227902231</v>
      </c>
      <c r="T342" s="225">
        <f t="shared" si="136"/>
        <v>78720</v>
      </c>
      <c r="U342" s="220">
        <f t="shared" si="124"/>
        <v>0.40712698612321579</v>
      </c>
    </row>
    <row r="343" spans="1:21">
      <c r="A343" s="219">
        <f t="shared" si="125"/>
        <v>78960</v>
      </c>
      <c r="B343" s="220">
        <f t="shared" si="126"/>
        <v>0.75717146387782752</v>
      </c>
      <c r="C343" s="225">
        <f t="shared" si="127"/>
        <v>36960</v>
      </c>
      <c r="D343" s="226">
        <f t="shared" si="117"/>
        <v>0.95191455630420607</v>
      </c>
      <c r="E343" s="227">
        <f t="shared" si="128"/>
        <v>36960</v>
      </c>
      <c r="F343" s="226">
        <f t="shared" si="122"/>
        <v>0.88408682751240297</v>
      </c>
      <c r="G343" s="220">
        <f t="shared" si="123"/>
        <v>0.84157512014586222</v>
      </c>
      <c r="H343" s="225">
        <f t="shared" si="129"/>
        <v>78960</v>
      </c>
      <c r="I343" s="220">
        <f t="shared" si="118"/>
        <v>0.96790965676043361</v>
      </c>
      <c r="J343" s="225">
        <f t="shared" si="130"/>
        <v>960</v>
      </c>
      <c r="K343" s="220">
        <f t="shared" si="119"/>
        <v>0.9929141130135738</v>
      </c>
      <c r="L343" s="225">
        <f t="shared" si="131"/>
        <v>960</v>
      </c>
      <c r="M343" s="220">
        <f t="shared" si="120"/>
        <v>0.99990871980179552</v>
      </c>
      <c r="N343" s="225">
        <f t="shared" si="132"/>
        <v>960</v>
      </c>
      <c r="O343" s="220">
        <f t="shared" si="133"/>
        <v>0.99994417003521419</v>
      </c>
      <c r="P343" s="225">
        <f t="shared" si="134"/>
        <v>960</v>
      </c>
      <c r="Q343" s="220">
        <f t="shared" si="135"/>
        <v>0.99994417003521419</v>
      </c>
      <c r="R343" s="225">
        <f t="shared" si="136"/>
        <v>78960</v>
      </c>
      <c r="S343" s="220">
        <f t="shared" si="121"/>
        <v>0.93636027970099434</v>
      </c>
      <c r="T343" s="225">
        <f t="shared" si="136"/>
        <v>78960</v>
      </c>
      <c r="U343" s="220">
        <f t="shared" si="124"/>
        <v>0.40601309629610083</v>
      </c>
    </row>
    <row r="344" spans="1:21">
      <c r="A344" s="219">
        <f t="shared" si="125"/>
        <v>79200</v>
      </c>
      <c r="B344" s="220">
        <f t="shared" si="126"/>
        <v>0.75460623873331323</v>
      </c>
      <c r="C344" s="225">
        <f t="shared" si="127"/>
        <v>37200</v>
      </c>
      <c r="D344" s="226">
        <f t="shared" si="117"/>
        <v>0.95160999237901567</v>
      </c>
      <c r="E344" s="227">
        <f t="shared" si="128"/>
        <v>37200</v>
      </c>
      <c r="F344" s="226">
        <f t="shared" si="122"/>
        <v>0.8833798408827509</v>
      </c>
      <c r="G344" s="220">
        <f t="shared" si="123"/>
        <v>0.84063308365021061</v>
      </c>
      <c r="H344" s="225">
        <f t="shared" si="129"/>
        <v>79200</v>
      </c>
      <c r="I344" s="220">
        <f t="shared" si="118"/>
        <v>0.96773301033827563</v>
      </c>
      <c r="J344" s="225">
        <f t="shared" si="130"/>
        <v>1200</v>
      </c>
      <c r="K344" s="220">
        <f t="shared" si="119"/>
        <v>0.9911505004882849</v>
      </c>
      <c r="L344" s="225">
        <f t="shared" si="131"/>
        <v>1200</v>
      </c>
      <c r="M344" s="220">
        <f t="shared" si="120"/>
        <v>0.99985771596595174</v>
      </c>
      <c r="N344" s="225">
        <f t="shared" si="132"/>
        <v>1200</v>
      </c>
      <c r="O344" s="220">
        <f t="shared" si="133"/>
        <v>0.99991292886154481</v>
      </c>
      <c r="P344" s="225">
        <f t="shared" si="134"/>
        <v>1200</v>
      </c>
      <c r="Q344" s="220">
        <f t="shared" si="135"/>
        <v>0.99991292886154481</v>
      </c>
      <c r="R344" s="225">
        <f t="shared" si="136"/>
        <v>79200</v>
      </c>
      <c r="S344" s="220">
        <f t="shared" si="121"/>
        <v>0.93617315452612293</v>
      </c>
      <c r="T344" s="225">
        <f t="shared" si="136"/>
        <v>79200</v>
      </c>
      <c r="U344" s="220">
        <f t="shared" si="124"/>
        <v>0.40490225404526864</v>
      </c>
    </row>
    <row r="345" spans="1:21">
      <c r="A345" s="219">
        <f t="shared" si="125"/>
        <v>79440</v>
      </c>
      <c r="B345" s="220">
        <f t="shared" si="126"/>
        <v>0.75203074141307769</v>
      </c>
      <c r="C345" s="225">
        <f t="shared" si="127"/>
        <v>37440</v>
      </c>
      <c r="D345" s="226">
        <f t="shared" si="117"/>
        <v>0.95130552589868944</v>
      </c>
      <c r="E345" s="227">
        <f t="shared" si="128"/>
        <v>37440</v>
      </c>
      <c r="F345" s="226">
        <f t="shared" si="122"/>
        <v>0.88267341961622714</v>
      </c>
      <c r="G345" s="220">
        <f t="shared" si="123"/>
        <v>0.83969210164480956</v>
      </c>
      <c r="H345" s="225">
        <f t="shared" si="129"/>
        <v>79440</v>
      </c>
      <c r="I345" s="220">
        <f t="shared" si="118"/>
        <v>0.96755598545267119</v>
      </c>
      <c r="J345" s="225">
        <f t="shared" si="130"/>
        <v>1440</v>
      </c>
      <c r="K345" s="220">
        <f t="shared" si="119"/>
        <v>0.9893900204888596</v>
      </c>
      <c r="L345" s="225">
        <f t="shared" si="131"/>
        <v>1440</v>
      </c>
      <c r="M345" s="220">
        <f t="shared" si="120"/>
        <v>0.99979560105576326</v>
      </c>
      <c r="N345" s="225">
        <f t="shared" si="132"/>
        <v>1440</v>
      </c>
      <c r="O345" s="220">
        <f t="shared" si="133"/>
        <v>0.99987485202912973</v>
      </c>
      <c r="P345" s="225">
        <f t="shared" si="134"/>
        <v>1440</v>
      </c>
      <c r="Q345" s="220">
        <f t="shared" si="135"/>
        <v>0.99987485202912973</v>
      </c>
      <c r="R345" s="225">
        <f t="shared" si="136"/>
        <v>79440</v>
      </c>
      <c r="S345" s="220">
        <f t="shared" si="121"/>
        <v>0.9359860667469333</v>
      </c>
      <c r="T345" s="225">
        <f t="shared" si="136"/>
        <v>79440</v>
      </c>
      <c r="U345" s="220">
        <f t="shared" si="124"/>
        <v>0.40379445103262229</v>
      </c>
    </row>
    <row r="346" spans="1:21">
      <c r="A346" s="219">
        <f t="shared" si="125"/>
        <v>79680</v>
      </c>
      <c r="B346" s="220">
        <f t="shared" si="126"/>
        <v>0.74944525254202132</v>
      </c>
      <c r="C346" s="225">
        <f t="shared" si="127"/>
        <v>37680</v>
      </c>
      <c r="D346" s="226">
        <f t="shared" si="117"/>
        <v>0.95100115683204978</v>
      </c>
      <c r="E346" s="227">
        <f t="shared" si="128"/>
        <v>37680</v>
      </c>
      <c r="F346" s="226">
        <f t="shared" si="122"/>
        <v>0.88196756326072201</v>
      </c>
      <c r="G346" s="220">
        <f t="shared" si="123"/>
        <v>0.83875217294929072</v>
      </c>
      <c r="H346" s="225">
        <f t="shared" si="129"/>
        <v>79680</v>
      </c>
      <c r="I346" s="220">
        <f t="shared" si="118"/>
        <v>0.96737858291158496</v>
      </c>
      <c r="J346" s="225">
        <f t="shared" si="130"/>
        <v>1680</v>
      </c>
      <c r="K346" s="220">
        <f t="shared" si="119"/>
        <v>0.98763266745131029</v>
      </c>
      <c r="L346" s="225">
        <f t="shared" si="131"/>
        <v>1680</v>
      </c>
      <c r="M346" s="220">
        <f t="shared" si="120"/>
        <v>0.99972245549664929</v>
      </c>
      <c r="N346" s="225">
        <f t="shared" si="132"/>
        <v>1680</v>
      </c>
      <c r="O346" s="220">
        <f t="shared" si="133"/>
        <v>0.99982997814758556</v>
      </c>
      <c r="P346" s="225">
        <f t="shared" si="134"/>
        <v>1680</v>
      </c>
      <c r="Q346" s="220">
        <f t="shared" si="135"/>
        <v>0.99982997814758556</v>
      </c>
      <c r="R346" s="225">
        <f t="shared" si="136"/>
        <v>79680</v>
      </c>
      <c r="S346" s="220">
        <f t="shared" si="121"/>
        <v>0.93579901635595231</v>
      </c>
      <c r="T346" s="225">
        <f t="shared" si="136"/>
        <v>79680</v>
      </c>
      <c r="U346" s="220">
        <f t="shared" si="124"/>
        <v>0.40268967894287788</v>
      </c>
    </row>
    <row r="347" spans="1:21">
      <c r="A347" s="219">
        <f t="shared" si="125"/>
        <v>79920</v>
      </c>
      <c r="B347" s="220">
        <f t="shared" si="126"/>
        <v>0.74685005029408991</v>
      </c>
      <c r="C347" s="225">
        <f t="shared" si="127"/>
        <v>37920</v>
      </c>
      <c r="D347" s="226">
        <f t="shared" si="117"/>
        <v>0.95069688514792938</v>
      </c>
      <c r="E347" s="227">
        <f t="shared" si="128"/>
        <v>37920</v>
      </c>
      <c r="F347" s="226">
        <f t="shared" si="122"/>
        <v>0.88126227136448743</v>
      </c>
      <c r="G347" s="220">
        <f t="shared" si="123"/>
        <v>0.83781329638460744</v>
      </c>
      <c r="H347" s="225">
        <f t="shared" si="129"/>
        <v>79920</v>
      </c>
      <c r="I347" s="220">
        <f t="shared" si="118"/>
        <v>0.96720080352180038</v>
      </c>
      <c r="J347" s="225">
        <f t="shared" si="130"/>
        <v>1920</v>
      </c>
      <c r="K347" s="220">
        <f t="shared" si="119"/>
        <v>0.98587843582153201</v>
      </c>
      <c r="L347" s="225">
        <f t="shared" si="131"/>
        <v>1920</v>
      </c>
      <c r="M347" s="220">
        <f t="shared" si="120"/>
        <v>0.99963835926366262</v>
      </c>
      <c r="N347" s="225">
        <f t="shared" si="132"/>
        <v>1920</v>
      </c>
      <c r="O347" s="220">
        <f t="shared" si="133"/>
        <v>0.99977834565761714</v>
      </c>
      <c r="P347" s="225">
        <f t="shared" si="134"/>
        <v>1920</v>
      </c>
      <c r="Q347" s="220">
        <f t="shared" si="135"/>
        <v>0.99977834565761714</v>
      </c>
      <c r="R347" s="225">
        <f t="shared" si="136"/>
        <v>79920</v>
      </c>
      <c r="S347" s="220">
        <f t="shared" si="121"/>
        <v>0.93561200334570793</v>
      </c>
      <c r="T347" s="225">
        <f t="shared" si="136"/>
        <v>79920</v>
      </c>
      <c r="U347" s="220">
        <f t="shared" si="124"/>
        <v>0.40158792948350186</v>
      </c>
    </row>
    <row r="348" spans="1:21">
      <c r="A348" s="219">
        <f t="shared" si="125"/>
        <v>80160</v>
      </c>
      <c r="B348" s="220">
        <f t="shared" si="126"/>
        <v>0.74424541039103953</v>
      </c>
      <c r="C348" s="225">
        <f t="shared" si="127"/>
        <v>38160</v>
      </c>
      <c r="D348" s="226">
        <f t="shared" si="117"/>
        <v>0.95039271081517096</v>
      </c>
      <c r="E348" s="227">
        <f t="shared" si="128"/>
        <v>38160</v>
      </c>
      <c r="F348" s="226">
        <f t="shared" si="122"/>
        <v>0.88055754347613668</v>
      </c>
      <c r="G348" s="220">
        <f t="shared" si="123"/>
        <v>0.83687547077303326</v>
      </c>
      <c r="H348" s="225">
        <f t="shared" si="129"/>
        <v>80160</v>
      </c>
      <c r="I348" s="220">
        <f t="shared" si="118"/>
        <v>0.96702264808892102</v>
      </c>
      <c r="J348" s="225">
        <f t="shared" si="130"/>
        <v>2160</v>
      </c>
      <c r="K348" s="220">
        <f t="shared" si="119"/>
        <v>0.98412732005528514</v>
      </c>
      <c r="L348" s="225">
        <f t="shared" si="131"/>
        <v>2160</v>
      </c>
      <c r="M348" s="220">
        <f t="shared" si="120"/>
        <v>0.99954339188380192</v>
      </c>
      <c r="N348" s="225">
        <f t="shared" si="132"/>
        <v>2160</v>
      </c>
      <c r="O348" s="220">
        <f t="shared" si="133"/>
        <v>0.99971999283169533</v>
      </c>
      <c r="P348" s="225">
        <f t="shared" si="134"/>
        <v>2160</v>
      </c>
      <c r="Q348" s="220">
        <f t="shared" si="135"/>
        <v>0.99971999283169533</v>
      </c>
      <c r="R348" s="225">
        <f t="shared" si="136"/>
        <v>80160</v>
      </c>
      <c r="S348" s="220">
        <f t="shared" si="121"/>
        <v>0.93542502770873015</v>
      </c>
      <c r="T348" s="225">
        <f t="shared" si="136"/>
        <v>80160</v>
      </c>
      <c r="U348" s="220">
        <f t="shared" si="124"/>
        <v>0.40048919438464886</v>
      </c>
    </row>
    <row r="349" spans="1:21">
      <c r="A349" s="219">
        <f t="shared" si="125"/>
        <v>80400</v>
      </c>
      <c r="B349" s="220">
        <f t="shared" si="126"/>
        <v>0.7416316061016498</v>
      </c>
      <c r="C349" s="225">
        <f t="shared" si="127"/>
        <v>38400</v>
      </c>
      <c r="D349" s="226">
        <f t="shared" si="117"/>
        <v>0.95008863380262687</v>
      </c>
      <c r="E349" s="227">
        <f t="shared" si="128"/>
        <v>38400</v>
      </c>
      <c r="F349" s="226">
        <f t="shared" si="122"/>
        <v>0.87985337914464379</v>
      </c>
      <c r="G349" s="220">
        <f t="shared" si="123"/>
        <v>0.83593869493815931</v>
      </c>
      <c r="H349" s="225">
        <f t="shared" si="129"/>
        <v>80400</v>
      </c>
      <c r="I349" s="220">
        <f t="shared" si="118"/>
        <v>0.96684411741737208</v>
      </c>
      <c r="J349" s="225">
        <f t="shared" si="130"/>
        <v>2400</v>
      </c>
      <c r="K349" s="220">
        <f t="shared" si="119"/>
        <v>0.98237931461817762</v>
      </c>
      <c r="L349" s="225">
        <f t="shared" si="131"/>
        <v>2400</v>
      </c>
      <c r="M349" s="220">
        <f t="shared" si="120"/>
        <v>0.99943763243831385</v>
      </c>
      <c r="N349" s="225">
        <f t="shared" si="132"/>
        <v>2400</v>
      </c>
      <c r="O349" s="220">
        <f t="shared" si="133"/>
        <v>0.99965495777473246</v>
      </c>
      <c r="P349" s="225">
        <f t="shared" si="134"/>
        <v>2400</v>
      </c>
      <c r="Q349" s="220">
        <f t="shared" si="135"/>
        <v>0.99965495777473246</v>
      </c>
      <c r="R349" s="225">
        <f t="shared" si="136"/>
        <v>80400</v>
      </c>
      <c r="S349" s="220">
        <f t="shared" si="121"/>
        <v>0.93523808943754994</v>
      </c>
      <c r="T349" s="225">
        <f t="shared" si="136"/>
        <v>80400</v>
      </c>
      <c r="U349" s="220">
        <f t="shared" si="124"/>
        <v>0.39939346539909965</v>
      </c>
    </row>
    <row r="350" spans="1:21">
      <c r="A350" s="219">
        <f t="shared" si="125"/>
        <v>80640</v>
      </c>
      <c r="B350" s="220">
        <f t="shared" si="126"/>
        <v>0.73900890824137966</v>
      </c>
      <c r="C350" s="225">
        <f t="shared" si="127"/>
        <v>38640</v>
      </c>
      <c r="D350" s="226">
        <f t="shared" si="117"/>
        <v>0.9497846540791598</v>
      </c>
      <c r="E350" s="227">
        <f t="shared" si="128"/>
        <v>38640</v>
      </c>
      <c r="F350" s="226">
        <f t="shared" si="122"/>
        <v>0.87914977791934368</v>
      </c>
      <c r="G350" s="220">
        <f t="shared" si="123"/>
        <v>0.83500296770489402</v>
      </c>
      <c r="H350" s="225">
        <f t="shared" si="129"/>
        <v>80640</v>
      </c>
      <c r="I350" s="220">
        <f t="shared" si="118"/>
        <v>0.96666521231040214</v>
      </c>
      <c r="J350" s="225">
        <f t="shared" si="130"/>
        <v>2640</v>
      </c>
      <c r="K350" s="220">
        <f t="shared" si="119"/>
        <v>0.98063441398564755</v>
      </c>
      <c r="L350" s="225">
        <f t="shared" si="131"/>
        <v>2640</v>
      </c>
      <c r="M350" s="220">
        <f t="shared" si="120"/>
        <v>0.9993211595649828</v>
      </c>
      <c r="N350" s="225">
        <f t="shared" si="132"/>
        <v>2640</v>
      </c>
      <c r="O350" s="220">
        <f t="shared" si="133"/>
        <v>0.9995832784247547</v>
      </c>
      <c r="P350" s="225">
        <f t="shared" si="134"/>
        <v>2640</v>
      </c>
      <c r="Q350" s="220">
        <f t="shared" si="135"/>
        <v>0.9995832784247547</v>
      </c>
      <c r="R350" s="225">
        <f t="shared" si="136"/>
        <v>80640</v>
      </c>
      <c r="S350" s="220">
        <f t="shared" si="121"/>
        <v>0.93505118852470015</v>
      </c>
      <c r="T350" s="225">
        <f t="shared" si="136"/>
        <v>80640</v>
      </c>
      <c r="U350" s="220">
        <f t="shared" si="124"/>
        <v>0.39830073430219909</v>
      </c>
    </row>
    <row r="351" spans="1:21">
      <c r="A351" s="219">
        <f t="shared" si="125"/>
        <v>80880</v>
      </c>
      <c r="B351" s="220">
        <f t="shared" si="126"/>
        <v>0.73637758517245222</v>
      </c>
      <c r="C351" s="225">
        <f t="shared" si="127"/>
        <v>38880</v>
      </c>
      <c r="D351" s="226">
        <f t="shared" si="117"/>
        <v>0.94948077161364208</v>
      </c>
      <c r="E351" s="227">
        <f t="shared" si="128"/>
        <v>38880</v>
      </c>
      <c r="F351" s="226">
        <f t="shared" si="122"/>
        <v>0.87844673934993134</v>
      </c>
      <c r="G351" s="220">
        <f t="shared" si="123"/>
        <v>0.83406828789946075</v>
      </c>
      <c r="H351" s="225">
        <f t="shared" si="129"/>
        <v>80880</v>
      </c>
      <c r="I351" s="220">
        <f t="shared" si="118"/>
        <v>0.9664859335700845</v>
      </c>
      <c r="J351" s="225">
        <f t="shared" si="130"/>
        <v>2880</v>
      </c>
      <c r="K351" s="220">
        <f t="shared" si="119"/>
        <v>0.97889261264294591</v>
      </c>
      <c r="L351" s="225">
        <f t="shared" si="131"/>
        <v>2880</v>
      </c>
      <c r="M351" s="220">
        <f t="shared" si="120"/>
        <v>0.99919405146040985</v>
      </c>
      <c r="N351" s="225">
        <f t="shared" si="132"/>
        <v>2880</v>
      </c>
      <c r="O351" s="220">
        <f t="shared" si="133"/>
        <v>0.99950499255357284</v>
      </c>
      <c r="P351" s="225">
        <f t="shared" si="134"/>
        <v>2880</v>
      </c>
      <c r="Q351" s="220">
        <f t="shared" si="135"/>
        <v>0.99950499255357284</v>
      </c>
      <c r="R351" s="225">
        <f t="shared" si="136"/>
        <v>80880</v>
      </c>
      <c r="S351" s="220">
        <f t="shared" si="121"/>
        <v>0.93486432496271499</v>
      </c>
      <c r="T351" s="225">
        <f t="shared" si="136"/>
        <v>80880</v>
      </c>
      <c r="U351" s="220">
        <f t="shared" si="124"/>
        <v>0.39721099289179468</v>
      </c>
    </row>
    <row r="352" spans="1:21">
      <c r="A352" s="219">
        <f t="shared" si="125"/>
        <v>81120</v>
      </c>
      <c r="B352" s="220">
        <f t="shared" si="126"/>
        <v>0.73373790280436102</v>
      </c>
      <c r="C352" s="225">
        <f t="shared" si="127"/>
        <v>39120</v>
      </c>
      <c r="D352" s="226">
        <f t="shared" si="117"/>
        <v>0.94917698637495618</v>
      </c>
      <c r="E352" s="227">
        <f t="shared" si="128"/>
        <v>39120</v>
      </c>
      <c r="F352" s="226">
        <f t="shared" si="122"/>
        <v>0.87774426298646213</v>
      </c>
      <c r="G352" s="220">
        <f t="shared" si="123"/>
        <v>0.83313465434939715</v>
      </c>
      <c r="H352" s="225">
        <f t="shared" si="129"/>
        <v>81120</v>
      </c>
      <c r="I352" s="220">
        <f t="shared" si="118"/>
        <v>0.96630628199731894</v>
      </c>
      <c r="J352" s="225">
        <f t="shared" si="130"/>
        <v>3120</v>
      </c>
      <c r="K352" s="220">
        <f t="shared" si="119"/>
        <v>0.9771539050851189</v>
      </c>
      <c r="L352" s="225">
        <f t="shared" si="131"/>
        <v>3120</v>
      </c>
      <c r="M352" s="220">
        <f t="shared" si="120"/>
        <v>0.9990563858822803</v>
      </c>
      <c r="N352" s="225">
        <f t="shared" si="132"/>
        <v>3120</v>
      </c>
      <c r="O352" s="220">
        <f t="shared" si="133"/>
        <v>0.99942013776744887</v>
      </c>
      <c r="P352" s="225">
        <f t="shared" si="134"/>
        <v>3120</v>
      </c>
      <c r="Q352" s="220">
        <f t="shared" si="135"/>
        <v>0.99942013776744887</v>
      </c>
      <c r="R352" s="225">
        <f t="shared" ref="R352:T367" si="137">R351+240</f>
        <v>81120</v>
      </c>
      <c r="S352" s="220">
        <f t="shared" si="121"/>
        <v>0.93467749874413009</v>
      </c>
      <c r="T352" s="225">
        <f t="shared" si="137"/>
        <v>81120</v>
      </c>
      <c r="U352" s="220">
        <f t="shared" si="124"/>
        <v>0.39612423298817462</v>
      </c>
    </row>
    <row r="353" spans="1:21">
      <c r="A353" s="219">
        <f t="shared" si="125"/>
        <v>81360</v>
      </c>
      <c r="B353" s="220">
        <f t="shared" si="126"/>
        <v>0.73109012459478973</v>
      </c>
      <c r="C353" s="225">
        <f t="shared" si="127"/>
        <v>39360</v>
      </c>
      <c r="D353" s="226">
        <f t="shared" si="117"/>
        <v>0.94887329833199452</v>
      </c>
      <c r="E353" s="227">
        <f t="shared" si="128"/>
        <v>39360</v>
      </c>
      <c r="F353" s="226">
        <f t="shared" si="122"/>
        <v>0.87704234837935124</v>
      </c>
      <c r="G353" s="220">
        <f t="shared" si="123"/>
        <v>0.83220206588355328</v>
      </c>
      <c r="H353" s="225">
        <f t="shared" si="129"/>
        <v>81360</v>
      </c>
      <c r="I353" s="220">
        <f t="shared" si="118"/>
        <v>0.96612625839183286</v>
      </c>
      <c r="J353" s="225">
        <f t="shared" si="130"/>
        <v>3360</v>
      </c>
      <c r="K353" s="220">
        <f t="shared" si="119"/>
        <v>0.9754182858169903</v>
      </c>
      <c r="L353" s="225">
        <f t="shared" si="131"/>
        <v>3360</v>
      </c>
      <c r="M353" s="220">
        <f t="shared" si="120"/>
        <v>0.99890824015161994</v>
      </c>
      <c r="N353" s="225">
        <f t="shared" si="132"/>
        <v>3360</v>
      </c>
      <c r="O353" s="220">
        <f t="shared" si="133"/>
        <v>0.99932875150776179</v>
      </c>
      <c r="P353" s="225">
        <f t="shared" si="134"/>
        <v>3360</v>
      </c>
      <c r="Q353" s="220">
        <f t="shared" si="135"/>
        <v>0.99932875150776179</v>
      </c>
      <c r="R353" s="225">
        <f t="shared" si="137"/>
        <v>81360</v>
      </c>
      <c r="S353" s="220">
        <f t="shared" si="121"/>
        <v>0.93449070986148253</v>
      </c>
      <c r="T353" s="225">
        <f t="shared" si="137"/>
        <v>81360</v>
      </c>
      <c r="U353" s="220">
        <f t="shared" si="124"/>
        <v>0.39504044643400671</v>
      </c>
    </row>
    <row r="354" spans="1:21">
      <c r="A354" s="219">
        <f t="shared" si="125"/>
        <v>81600</v>
      </c>
      <c r="B354" s="220">
        <f t="shared" si="126"/>
        <v>0.72843451155093619</v>
      </c>
      <c r="C354" s="225">
        <f t="shared" si="127"/>
        <v>39600</v>
      </c>
      <c r="D354" s="226">
        <f t="shared" si="117"/>
        <v>0.94856970745365943</v>
      </c>
      <c r="E354" s="227">
        <f t="shared" si="128"/>
        <v>39600</v>
      </c>
      <c r="F354" s="226">
        <f t="shared" si="122"/>
        <v>0.87634099507937324</v>
      </c>
      <c r="G354" s="220">
        <f t="shared" si="123"/>
        <v>0.8312705213320899</v>
      </c>
      <c r="H354" s="225">
        <f t="shared" si="129"/>
        <v>81600</v>
      </c>
      <c r="I354" s="220">
        <f t="shared" si="118"/>
        <v>0.96594586355218348</v>
      </c>
      <c r="J354" s="225">
        <f t="shared" si="130"/>
        <v>3600</v>
      </c>
      <c r="K354" s="220">
        <f t="shared" si="119"/>
        <v>0.973685749353145</v>
      </c>
      <c r="L354" s="225">
        <f t="shared" si="131"/>
        <v>3600</v>
      </c>
      <c r="M354" s="220">
        <f t="shared" si="120"/>
        <v>0.99874969115504031</v>
      </c>
      <c r="N354" s="225">
        <f t="shared" si="132"/>
        <v>3600</v>
      </c>
      <c r="O354" s="220">
        <f t="shared" si="133"/>
        <v>0.99923087105166919</v>
      </c>
      <c r="P354" s="225">
        <f t="shared" si="134"/>
        <v>3600</v>
      </c>
      <c r="Q354" s="220">
        <f t="shared" si="135"/>
        <v>0.99923087105166919</v>
      </c>
      <c r="R354" s="225">
        <f t="shared" si="137"/>
        <v>81600</v>
      </c>
      <c r="S354" s="220">
        <f t="shared" si="121"/>
        <v>0.93430395830731117</v>
      </c>
      <c r="T354" s="225">
        <f t="shared" si="137"/>
        <v>81600</v>
      </c>
      <c r="U354" s="220">
        <f t="shared" si="124"/>
        <v>0.39395962509427712</v>
      </c>
    </row>
    <row r="355" spans="1:21">
      <c r="A355" s="219">
        <f t="shared" si="125"/>
        <v>81840</v>
      </c>
      <c r="B355" s="220">
        <f t="shared" si="126"/>
        <v>0.72577132223123064</v>
      </c>
      <c r="C355" s="225">
        <f t="shared" si="127"/>
        <v>39840</v>
      </c>
      <c r="D355" s="226">
        <f t="shared" si="117"/>
        <v>0.94826621370886333</v>
      </c>
      <c r="E355" s="227">
        <f t="shared" si="128"/>
        <v>39840</v>
      </c>
      <c r="F355" s="226">
        <f t="shared" si="122"/>
        <v>0.87564020263766207</v>
      </c>
      <c r="G355" s="220">
        <f t="shared" si="123"/>
        <v>0.83034001952647762</v>
      </c>
      <c r="H355" s="225">
        <f t="shared" si="129"/>
        <v>81840</v>
      </c>
      <c r="I355" s="220">
        <f t="shared" si="118"/>
        <v>0.9657650982757584</v>
      </c>
      <c r="J355" s="225">
        <f t="shared" si="130"/>
        <v>3840</v>
      </c>
      <c r="K355" s="220">
        <f t="shared" si="119"/>
        <v>0.97195629021791052</v>
      </c>
      <c r="L355" s="225">
        <f t="shared" si="131"/>
        <v>3840</v>
      </c>
      <c r="M355" s="220">
        <f t="shared" si="120"/>
        <v>0.99858081534697252</v>
      </c>
      <c r="N355" s="225">
        <f t="shared" si="132"/>
        <v>3840</v>
      </c>
      <c r="O355" s="220">
        <f t="shared" si="133"/>
        <v>0.99912653351276759</v>
      </c>
      <c r="P355" s="225">
        <f t="shared" si="134"/>
        <v>3840</v>
      </c>
      <c r="Q355" s="220">
        <f t="shared" si="135"/>
        <v>0.99912653351276759</v>
      </c>
      <c r="R355" s="225">
        <f t="shared" si="137"/>
        <v>81840</v>
      </c>
      <c r="S355" s="220">
        <f t="shared" si="121"/>
        <v>0.93411724407415597</v>
      </c>
      <c r="T355" s="225">
        <f t="shared" si="137"/>
        <v>81840</v>
      </c>
      <c r="U355" s="220">
        <f t="shared" si="124"/>
        <v>0.392881760856229</v>
      </c>
    </row>
    <row r="356" spans="1:21">
      <c r="A356" s="219">
        <f t="shared" si="125"/>
        <v>82080</v>
      </c>
      <c r="B356" s="220">
        <f t="shared" si="126"/>
        <v>0.72310081274744098</v>
      </c>
      <c r="C356" s="225">
        <f t="shared" si="127"/>
        <v>40080</v>
      </c>
      <c r="D356" s="226">
        <f t="shared" si="117"/>
        <v>0.94796281706652818</v>
      </c>
      <c r="E356" s="227">
        <f t="shared" si="128"/>
        <v>40080</v>
      </c>
      <c r="F356" s="226">
        <f t="shared" si="122"/>
        <v>0.87493997060571049</v>
      </c>
      <c r="G356" s="220">
        <f t="shared" si="123"/>
        <v>0.8294105592994947</v>
      </c>
      <c r="H356" s="225">
        <f t="shared" si="129"/>
        <v>82080</v>
      </c>
      <c r="I356" s="220">
        <f t="shared" si="118"/>
        <v>0.96558396335877827</v>
      </c>
      <c r="J356" s="225">
        <f t="shared" si="130"/>
        <v>4080</v>
      </c>
      <c r="K356" s="220">
        <f t="shared" si="119"/>
        <v>0.97022990294534073</v>
      </c>
      <c r="L356" s="225">
        <f t="shared" si="131"/>
        <v>4080</v>
      </c>
      <c r="M356" s="220">
        <f t="shared" si="120"/>
        <v>0.99840168875189006</v>
      </c>
      <c r="N356" s="225">
        <f t="shared" si="132"/>
        <v>4080</v>
      </c>
      <c r="O356" s="220">
        <f t="shared" si="133"/>
        <v>0.99901577584174961</v>
      </c>
      <c r="P356" s="225">
        <f t="shared" si="134"/>
        <v>4080</v>
      </c>
      <c r="Q356" s="220">
        <f t="shared" si="135"/>
        <v>0.99901577584174961</v>
      </c>
      <c r="R356" s="225">
        <f t="shared" si="137"/>
        <v>82080</v>
      </c>
      <c r="S356" s="220">
        <f t="shared" si="121"/>
        <v>0.9339305671545588</v>
      </c>
      <c r="T356" s="225">
        <f t="shared" si="137"/>
        <v>82080</v>
      </c>
      <c r="U356" s="220">
        <f t="shared" si="124"/>
        <v>0.39180684562930201</v>
      </c>
    </row>
    <row r="357" spans="1:21">
      <c r="A357" s="219">
        <f t="shared" si="125"/>
        <v>82320</v>
      </c>
      <c r="B357" s="220">
        <f t="shared" si="126"/>
        <v>0.72042323676715692</v>
      </c>
      <c r="C357" s="225">
        <f t="shared" si="127"/>
        <v>40320</v>
      </c>
      <c r="D357" s="226">
        <f t="shared" si="117"/>
        <v>0.94765951749558641</v>
      </c>
      <c r="E357" s="227">
        <f t="shared" si="128"/>
        <v>40320</v>
      </c>
      <c r="F357" s="226">
        <f t="shared" si="122"/>
        <v>0.87424029853536989</v>
      </c>
      <c r="G357" s="220">
        <f t="shared" si="123"/>
        <v>0.82848213948522609</v>
      </c>
      <c r="H357" s="225">
        <f t="shared" si="129"/>
        <v>82320</v>
      </c>
      <c r="I357" s="220">
        <f t="shared" si="118"/>
        <v>0.96540245959629734</v>
      </c>
      <c r="J357" s="225">
        <f t="shared" si="130"/>
        <v>4320</v>
      </c>
      <c r="K357" s="220">
        <f t="shared" si="119"/>
        <v>0.9685065820791976</v>
      </c>
      <c r="L357" s="225">
        <f t="shared" si="131"/>
        <v>4320</v>
      </c>
      <c r="M357" s="220">
        <f t="shared" si="120"/>
        <v>0.99821238696652115</v>
      </c>
      <c r="N357" s="225">
        <f t="shared" si="132"/>
        <v>4320</v>
      </c>
      <c r="O357" s="220">
        <f t="shared" si="133"/>
        <v>0.9988986348270581</v>
      </c>
      <c r="P357" s="225">
        <f t="shared" si="134"/>
        <v>4320</v>
      </c>
      <c r="Q357" s="220">
        <f t="shared" si="135"/>
        <v>0.9988986348270581</v>
      </c>
      <c r="R357" s="225">
        <f t="shared" si="137"/>
        <v>82320</v>
      </c>
      <c r="S357" s="220">
        <f t="shared" si="121"/>
        <v>0.93374392754106272</v>
      </c>
      <c r="T357" s="225">
        <f t="shared" si="137"/>
        <v>82320</v>
      </c>
      <c r="U357" s="220">
        <f t="shared" si="124"/>
        <v>0.39073487134507123</v>
      </c>
    </row>
    <row r="358" spans="1:21">
      <c r="A358" s="219">
        <f t="shared" si="125"/>
        <v>82560</v>
      </c>
      <c r="B358" s="220">
        <f t="shared" si="126"/>
        <v>0.71773884551664235</v>
      </c>
      <c r="C358" s="225">
        <f t="shared" si="127"/>
        <v>40560</v>
      </c>
      <c r="D358" s="226">
        <f t="shared" si="117"/>
        <v>0.94735631496498007</v>
      </c>
      <c r="E358" s="227">
        <f t="shared" si="128"/>
        <v>40560</v>
      </c>
      <c r="F358" s="226">
        <f t="shared" si="122"/>
        <v>0.87354118597885022</v>
      </c>
      <c r="G358" s="220">
        <f t="shared" si="123"/>
        <v>0.82755475891906183</v>
      </c>
      <c r="H358" s="225">
        <f t="shared" si="129"/>
        <v>82560</v>
      </c>
      <c r="I358" s="220">
        <f t="shared" si="118"/>
        <v>0.96522058778220543</v>
      </c>
      <c r="J358" s="225">
        <f t="shared" si="130"/>
        <v>4560</v>
      </c>
      <c r="K358" s="220">
        <f t="shared" si="119"/>
        <v>0.96678632217293492</v>
      </c>
      <c r="L358" s="225">
        <f t="shared" si="131"/>
        <v>4560</v>
      </c>
      <c r="M358" s="220">
        <f t="shared" si="120"/>
        <v>0.99801298516204917</v>
      </c>
      <c r="N358" s="225">
        <f t="shared" si="132"/>
        <v>4560</v>
      </c>
      <c r="O358" s="220">
        <f t="shared" si="133"/>
        <v>0.99877514709553905</v>
      </c>
      <c r="P358" s="225">
        <f t="shared" si="134"/>
        <v>4560</v>
      </c>
      <c r="Q358" s="220">
        <f t="shared" si="135"/>
        <v>0.99877514709553905</v>
      </c>
      <c r="R358" s="225">
        <f t="shared" si="137"/>
        <v>82560</v>
      </c>
      <c r="S358" s="220">
        <f t="shared" si="121"/>
        <v>0.93355732522621226</v>
      </c>
      <c r="T358" s="225">
        <f t="shared" si="137"/>
        <v>82560</v>
      </c>
      <c r="U358" s="220">
        <f t="shared" si="124"/>
        <v>0.3896658299571869</v>
      </c>
    </row>
    <row r="359" spans="1:21">
      <c r="A359" s="219">
        <f t="shared" si="125"/>
        <v>82800</v>
      </c>
      <c r="B359" s="220">
        <f t="shared" si="126"/>
        <v>0.71504788778405204</v>
      </c>
      <c r="C359" s="225">
        <f t="shared" si="127"/>
        <v>40800</v>
      </c>
      <c r="D359" s="226">
        <f t="shared" si="117"/>
        <v>0.94705320944366111</v>
      </c>
      <c r="E359" s="227">
        <f t="shared" si="128"/>
        <v>40800</v>
      </c>
      <c r="F359" s="226">
        <f t="shared" si="122"/>
        <v>0.87284263248871929</v>
      </c>
      <c r="G359" s="220">
        <f t="shared" si="123"/>
        <v>0.82662841643769558</v>
      </c>
      <c r="H359" s="225">
        <f t="shared" si="129"/>
        <v>82800</v>
      </c>
      <c r="I359" s="220">
        <f t="shared" si="118"/>
        <v>0.96503834870922955</v>
      </c>
      <c r="J359" s="225">
        <f t="shared" si="130"/>
        <v>4800</v>
      </c>
      <c r="K359" s="220">
        <f t="shared" si="119"/>
        <v>0.96506911778968041</v>
      </c>
      <c r="L359" s="225">
        <f t="shared" si="131"/>
        <v>4800</v>
      </c>
      <c r="M359" s="220">
        <f t="shared" si="120"/>
        <v>0.99780355808630339</v>
      </c>
      <c r="N359" s="225">
        <f t="shared" si="132"/>
        <v>4800</v>
      </c>
      <c r="O359" s="220">
        <f t="shared" si="133"/>
        <v>0.99864534911309066</v>
      </c>
      <c r="P359" s="225">
        <f t="shared" si="134"/>
        <v>4800</v>
      </c>
      <c r="Q359" s="220">
        <f t="shared" si="135"/>
        <v>0.99864534911309066</v>
      </c>
      <c r="R359" s="225">
        <f t="shared" si="137"/>
        <v>82800</v>
      </c>
      <c r="S359" s="220">
        <f t="shared" si="121"/>
        <v>0.93337076020255361</v>
      </c>
      <c r="T359" s="225">
        <f t="shared" si="137"/>
        <v>82800</v>
      </c>
      <c r="U359" s="220">
        <f t="shared" si="124"/>
        <v>0.38859971344131383</v>
      </c>
    </row>
    <row r="360" spans="1:21">
      <c r="A360" s="219">
        <f t="shared" si="125"/>
        <v>83040</v>
      </c>
      <c r="B360" s="220">
        <f t="shared" si="126"/>
        <v>0.71235060992299859</v>
      </c>
      <c r="C360" s="225">
        <f t="shared" si="127"/>
        <v>41040</v>
      </c>
      <c r="D360" s="226">
        <f t="shared" si="117"/>
        <v>0.94675020090059181</v>
      </c>
      <c r="E360" s="227">
        <f t="shared" si="128"/>
        <v>41040</v>
      </c>
      <c r="F360" s="226">
        <f t="shared" si="122"/>
        <v>0.87214463761790306</v>
      </c>
      <c r="G360" s="220">
        <f t="shared" si="123"/>
        <v>0.82570311087912351</v>
      </c>
      <c r="H360" s="225">
        <f t="shared" si="129"/>
        <v>83040</v>
      </c>
      <c r="I360" s="220">
        <f t="shared" si="118"/>
        <v>0.96485574316893519</v>
      </c>
      <c r="J360" s="225">
        <f t="shared" si="130"/>
        <v>5040</v>
      </c>
      <c r="K360" s="220">
        <f t="shared" si="119"/>
        <v>0.96335496350221872</v>
      </c>
      <c r="L360" s="225">
        <f t="shared" si="131"/>
        <v>5040</v>
      </c>
      <c r="M360" s="220">
        <f t="shared" si="120"/>
        <v>0.9975841800659373</v>
      </c>
      <c r="N360" s="225">
        <f t="shared" si="132"/>
        <v>5040</v>
      </c>
      <c r="O360" s="220">
        <f t="shared" si="133"/>
        <v>0.99850927718531068</v>
      </c>
      <c r="P360" s="225">
        <f t="shared" si="134"/>
        <v>5040</v>
      </c>
      <c r="Q360" s="220">
        <f t="shared" si="135"/>
        <v>0.99850927718531068</v>
      </c>
      <c r="R360" s="225">
        <f t="shared" si="137"/>
        <v>83040</v>
      </c>
      <c r="S360" s="220">
        <f t="shared" si="121"/>
        <v>0.93318423246263438</v>
      </c>
      <c r="T360" s="225">
        <f t="shared" si="137"/>
        <v>83040</v>
      </c>
      <c r="U360" s="220">
        <f t="shared" si="124"/>
        <v>0.38753651379507115</v>
      </c>
    </row>
    <row r="361" spans="1:21">
      <c r="A361" s="219">
        <f t="shared" si="125"/>
        <v>83280</v>
      </c>
      <c r="B361" s="220">
        <f t="shared" si="126"/>
        <v>0.70964725585646704</v>
      </c>
      <c r="C361" s="225">
        <f t="shared" si="127"/>
        <v>41280</v>
      </c>
      <c r="D361" s="226">
        <f t="shared" si="117"/>
        <v>0.94644728930474376</v>
      </c>
      <c r="E361" s="227">
        <f t="shared" si="128"/>
        <v>41280</v>
      </c>
      <c r="F361" s="226">
        <f t="shared" si="122"/>
        <v>0.87144720091968464</v>
      </c>
      <c r="G361" s="220">
        <f t="shared" si="123"/>
        <v>0.82477884108264188</v>
      </c>
      <c r="H361" s="225">
        <f t="shared" si="129"/>
        <v>83280</v>
      </c>
      <c r="I361" s="220">
        <f t="shared" si="118"/>
        <v>0.96467277195172796</v>
      </c>
      <c r="J361" s="225">
        <f t="shared" si="130"/>
        <v>5280</v>
      </c>
      <c r="K361" s="220">
        <f t="shared" si="119"/>
        <v>0.96164385389297447</v>
      </c>
      <c r="L361" s="225">
        <f t="shared" si="131"/>
        <v>5280</v>
      </c>
      <c r="M361" s="220">
        <f t="shared" si="120"/>
        <v>0.99735492500859779</v>
      </c>
      <c r="N361" s="225">
        <f t="shared" si="132"/>
        <v>5280</v>
      </c>
      <c r="O361" s="220">
        <f t="shared" si="133"/>
        <v>0.99836696745814124</v>
      </c>
      <c r="P361" s="225">
        <f t="shared" si="134"/>
        <v>5280</v>
      </c>
      <c r="Q361" s="220">
        <f t="shared" si="135"/>
        <v>0.99836696745814124</v>
      </c>
      <c r="R361" s="225">
        <f t="shared" si="137"/>
        <v>83280</v>
      </c>
      <c r="S361" s="220">
        <f t="shared" si="121"/>
        <v>0.93299774199900365</v>
      </c>
      <c r="T361" s="225">
        <f t="shared" si="137"/>
        <v>83280</v>
      </c>
      <c r="U361" s="220">
        <f t="shared" si="124"/>
        <v>0.38647622303797241</v>
      </c>
    </row>
    <row r="362" spans="1:21">
      <c r="A362" s="219">
        <f t="shared" si="125"/>
        <v>83520</v>
      </c>
      <c r="B362" s="220">
        <f t="shared" si="126"/>
        <v>0.70693806708106544</v>
      </c>
      <c r="C362" s="225">
        <f t="shared" si="127"/>
        <v>41520</v>
      </c>
      <c r="D362" s="226">
        <f t="shared" si="117"/>
        <v>0.94614447462509899</v>
      </c>
      <c r="E362" s="227">
        <f t="shared" si="128"/>
        <v>41520</v>
      </c>
      <c r="F362" s="226">
        <f t="shared" si="122"/>
        <v>0.87075032194770463</v>
      </c>
      <c r="G362" s="220">
        <f t="shared" si="123"/>
        <v>0.82385560588884676</v>
      </c>
      <c r="H362" s="225">
        <f t="shared" si="129"/>
        <v>83520</v>
      </c>
      <c r="I362" s="220">
        <f t="shared" si="118"/>
        <v>0.96448943584685487</v>
      </c>
      <c r="J362" s="225">
        <f t="shared" si="130"/>
        <v>5520</v>
      </c>
      <c r="K362" s="220">
        <f t="shared" si="119"/>
        <v>0.95993578355399489</v>
      </c>
      <c r="L362" s="225">
        <f t="shared" si="131"/>
        <v>5520</v>
      </c>
      <c r="M362" s="220">
        <f t="shared" si="120"/>
        <v>0.99711586640508254</v>
      </c>
      <c r="N362" s="225">
        <f t="shared" si="132"/>
        <v>5520</v>
      </c>
      <c r="O362" s="220">
        <f t="shared" si="133"/>
        <v>0.99821845591851022</v>
      </c>
      <c r="P362" s="225">
        <f t="shared" si="134"/>
        <v>5520</v>
      </c>
      <c r="Q362" s="220">
        <f t="shared" si="135"/>
        <v>0.99821845591851022</v>
      </c>
      <c r="R362" s="225">
        <f t="shared" si="137"/>
        <v>83520</v>
      </c>
      <c r="S362" s="220">
        <f t="shared" si="121"/>
        <v>0.93281128880421216</v>
      </c>
      <c r="T362" s="225">
        <f t="shared" si="137"/>
        <v>83520</v>
      </c>
      <c r="U362" s="220">
        <f t="shared" si="124"/>
        <v>0.38541883321136555</v>
      </c>
    </row>
    <row r="363" spans="1:21">
      <c r="A363" s="219">
        <f t="shared" si="125"/>
        <v>83760</v>
      </c>
      <c r="B363" s="220">
        <f t="shared" si="126"/>
        <v>0.70422328267160572</v>
      </c>
      <c r="C363" s="225">
        <f t="shared" si="127"/>
        <v>41760</v>
      </c>
      <c r="D363" s="226">
        <f t="shared" si="117"/>
        <v>0.94584175683064931</v>
      </c>
      <c r="E363" s="227">
        <f t="shared" si="128"/>
        <v>41760</v>
      </c>
      <c r="F363" s="226">
        <f t="shared" si="122"/>
        <v>0.87005400025596025</v>
      </c>
      <c r="G363" s="220">
        <f t="shared" si="123"/>
        <v>0.82293340413963167</v>
      </c>
      <c r="H363" s="225">
        <f t="shared" si="129"/>
        <v>83760</v>
      </c>
      <c r="I363" s="220">
        <f t="shared" si="118"/>
        <v>0.9643057356424064</v>
      </c>
      <c r="J363" s="225">
        <f t="shared" si="130"/>
        <v>5760</v>
      </c>
      <c r="K363" s="220">
        <f t="shared" si="119"/>
        <v>0.95823074708693268</v>
      </c>
      <c r="L363" s="225">
        <f t="shared" si="131"/>
        <v>5760</v>
      </c>
      <c r="M363" s="220">
        <f t="shared" si="120"/>
        <v>0.99686707733148683</v>
      </c>
      <c r="N363" s="225">
        <f t="shared" si="132"/>
        <v>5760</v>
      </c>
      <c r="O363" s="220">
        <f t="shared" si="133"/>
        <v>0.99806377839497162</v>
      </c>
      <c r="P363" s="225">
        <f t="shared" si="134"/>
        <v>5760</v>
      </c>
      <c r="Q363" s="220">
        <f t="shared" si="135"/>
        <v>0.99806377839497162</v>
      </c>
      <c r="R363" s="225">
        <f t="shared" si="137"/>
        <v>83760</v>
      </c>
      <c r="S363" s="220">
        <f t="shared" si="121"/>
        <v>0.93262487287081175</v>
      </c>
      <c r="T363" s="225">
        <f t="shared" si="137"/>
        <v>83760</v>
      </c>
      <c r="U363" s="220">
        <f t="shared" si="124"/>
        <v>0.38436433637837319</v>
      </c>
    </row>
    <row r="364" spans="1:21">
      <c r="A364" s="219">
        <f t="shared" si="125"/>
        <v>84000</v>
      </c>
      <c r="B364" s="220">
        <f t="shared" si="126"/>
        <v>0.89898416017378335</v>
      </c>
      <c r="C364" s="225">
        <v>0</v>
      </c>
      <c r="D364" s="226">
        <f t="shared" si="117"/>
        <v>1</v>
      </c>
      <c r="E364" s="227">
        <v>0</v>
      </c>
      <c r="F364" s="226">
        <f t="shared" si="122"/>
        <v>1</v>
      </c>
      <c r="G364" s="220">
        <f t="shared" si="123"/>
        <v>1</v>
      </c>
      <c r="H364" s="225">
        <f t="shared" si="129"/>
        <v>84000</v>
      </c>
      <c r="I364" s="220">
        <f t="shared" si="118"/>
        <v>0.96412167212531741</v>
      </c>
      <c r="J364" s="225">
        <v>0</v>
      </c>
      <c r="K364" s="220">
        <f t="shared" si="119"/>
        <v>1</v>
      </c>
      <c r="L364" s="225">
        <v>0</v>
      </c>
      <c r="M364" s="220">
        <f t="shared" si="120"/>
        <v>1</v>
      </c>
      <c r="N364" s="225">
        <v>0</v>
      </c>
      <c r="O364" s="220">
        <f t="shared" si="133"/>
        <v>1</v>
      </c>
      <c r="P364" s="225">
        <v>0</v>
      </c>
      <c r="Q364" s="220">
        <f t="shared" si="135"/>
        <v>1</v>
      </c>
      <c r="R364" s="225">
        <f t="shared" si="137"/>
        <v>84000</v>
      </c>
      <c r="S364" s="220">
        <f t="shared" si="121"/>
        <v>0.93243849419135616</v>
      </c>
      <c r="T364" s="225">
        <f t="shared" si="137"/>
        <v>84000</v>
      </c>
      <c r="U364" s="220">
        <f t="shared" si="124"/>
        <v>0.38331272462383315</v>
      </c>
    </row>
    <row r="365" spans="1:21">
      <c r="A365" s="219">
        <f t="shared" si="125"/>
        <v>84240</v>
      </c>
      <c r="B365" s="220">
        <f t="shared" si="126"/>
        <v>0.8960208674461928</v>
      </c>
      <c r="C365" s="225">
        <f t="shared" si="127"/>
        <v>240</v>
      </c>
      <c r="D365" s="226">
        <f t="shared" si="117"/>
        <v>0.99968005119453907</v>
      </c>
      <c r="E365" s="227">
        <f t="shared" si="128"/>
        <v>240</v>
      </c>
      <c r="F365" s="226">
        <f t="shared" si="122"/>
        <v>0.99920031991468372</v>
      </c>
      <c r="G365" s="220">
        <f t="shared" si="123"/>
        <v>0.99888062696591084</v>
      </c>
      <c r="H365" s="225">
        <f t="shared" si="129"/>
        <v>84240</v>
      </c>
      <c r="I365" s="220">
        <f t="shared" si="118"/>
        <v>0.96393724608136899</v>
      </c>
      <c r="J365" s="225">
        <f t="shared" si="130"/>
        <v>240</v>
      </c>
      <c r="K365" s="220">
        <f t="shared" si="119"/>
        <v>0.99822380153310919</v>
      </c>
      <c r="L365" s="225">
        <f t="shared" si="131"/>
        <v>240</v>
      </c>
      <c r="M365" s="220">
        <f t="shared" si="120"/>
        <v>0.99999425380466633</v>
      </c>
      <c r="N365" s="225">
        <f t="shared" si="132"/>
        <v>240</v>
      </c>
      <c r="O365" s="220">
        <f t="shared" si="133"/>
        <v>0.99999649095959287</v>
      </c>
      <c r="P365" s="225">
        <f t="shared" si="134"/>
        <v>240</v>
      </c>
      <c r="Q365" s="220">
        <f t="shared" si="135"/>
        <v>0.99999649095959287</v>
      </c>
      <c r="R365" s="225">
        <f t="shared" si="137"/>
        <v>84240</v>
      </c>
      <c r="S365" s="220">
        <f t="shared" si="121"/>
        <v>0.93225215275840034</v>
      </c>
      <c r="T365" s="225">
        <f t="shared" si="137"/>
        <v>84240</v>
      </c>
      <c r="U365" s="220">
        <f t="shared" si="124"/>
        <v>0.38226399005423878</v>
      </c>
    </row>
    <row r="366" spans="1:21">
      <c r="A366" s="219">
        <f t="shared" si="125"/>
        <v>84480</v>
      </c>
      <c r="B366" s="220">
        <f t="shared" si="126"/>
        <v>0.89304427196401814</v>
      </c>
      <c r="C366" s="225">
        <f t="shared" si="127"/>
        <v>480</v>
      </c>
      <c r="D366" s="226">
        <f t="shared" si="117"/>
        <v>0.99936020475631637</v>
      </c>
      <c r="E366" s="227">
        <f t="shared" si="128"/>
        <v>480</v>
      </c>
      <c r="F366" s="226">
        <f t="shared" si="122"/>
        <v>0.99840127931760636</v>
      </c>
      <c r="G366" s="220">
        <f t="shared" si="123"/>
        <v>0.99776250692781132</v>
      </c>
      <c r="H366" s="225">
        <f t="shared" si="129"/>
        <v>84480</v>
      </c>
      <c r="I366" s="220">
        <f t="shared" si="118"/>
        <v>0.96375245829518974</v>
      </c>
      <c r="J366" s="225">
        <f t="shared" si="130"/>
        <v>480</v>
      </c>
      <c r="K366" s="220">
        <f t="shared" si="119"/>
        <v>0.99645075794721227</v>
      </c>
      <c r="L366" s="225">
        <f t="shared" si="131"/>
        <v>480</v>
      </c>
      <c r="M366" s="220">
        <f t="shared" si="120"/>
        <v>0.99997707028297833</v>
      </c>
      <c r="N366" s="225">
        <f t="shared" si="132"/>
        <v>480</v>
      </c>
      <c r="O366" s="220">
        <f t="shared" si="133"/>
        <v>0.99998599011920375</v>
      </c>
      <c r="P366" s="225">
        <f t="shared" si="134"/>
        <v>480</v>
      </c>
      <c r="Q366" s="220">
        <f t="shared" si="135"/>
        <v>0.99998599011920375</v>
      </c>
      <c r="R366" s="225">
        <f t="shared" si="137"/>
        <v>84480</v>
      </c>
      <c r="S366" s="220">
        <f t="shared" si="121"/>
        <v>0.93206584856450092</v>
      </c>
      <c r="T366" s="225">
        <f t="shared" si="137"/>
        <v>84480</v>
      </c>
      <c r="U366" s="220">
        <f t="shared" si="124"/>
        <v>0.38121812479767997</v>
      </c>
    </row>
    <row r="367" spans="1:21">
      <c r="A367" s="219">
        <f t="shared" si="125"/>
        <v>84720</v>
      </c>
      <c r="B367" s="220">
        <f t="shared" si="126"/>
        <v>0.89005471421178106</v>
      </c>
      <c r="C367" s="225">
        <f t="shared" si="127"/>
        <v>720</v>
      </c>
      <c r="D367" s="226">
        <f t="shared" si="117"/>
        <v>0.99904046065257934</v>
      </c>
      <c r="E367" s="227">
        <f t="shared" si="128"/>
        <v>720</v>
      </c>
      <c r="F367" s="226">
        <f t="shared" si="122"/>
        <v>0.99760287769738176</v>
      </c>
      <c r="G367" s="220">
        <f t="shared" si="123"/>
        <v>0.99664563848313104</v>
      </c>
      <c r="H367" s="225">
        <f t="shared" si="129"/>
        <v>84720</v>
      </c>
      <c r="I367" s="220">
        <f t="shared" si="118"/>
        <v>0.96356730955025771</v>
      </c>
      <c r="J367" s="225">
        <f t="shared" si="130"/>
        <v>720</v>
      </c>
      <c r="K367" s="220">
        <f t="shared" si="119"/>
        <v>0.9946808636386143</v>
      </c>
      <c r="L367" s="225">
        <f t="shared" si="131"/>
        <v>720</v>
      </c>
      <c r="M367" s="220">
        <f t="shared" si="120"/>
        <v>0.99994853168518372</v>
      </c>
      <c r="N367" s="225">
        <f t="shared" si="132"/>
        <v>720</v>
      </c>
      <c r="O367" s="220">
        <f t="shared" si="133"/>
        <v>0.99996853677092878</v>
      </c>
      <c r="P367" s="225">
        <f t="shared" si="134"/>
        <v>720</v>
      </c>
      <c r="Q367" s="220">
        <f t="shared" si="135"/>
        <v>0.99996853677092878</v>
      </c>
      <c r="R367" s="225">
        <f t="shared" si="137"/>
        <v>84720</v>
      </c>
      <c r="S367" s="220">
        <f t="shared" si="121"/>
        <v>0.93187958160221585</v>
      </c>
      <c r="T367" s="225">
        <f t="shared" si="137"/>
        <v>84720</v>
      </c>
      <c r="U367" s="220">
        <f t="shared" si="124"/>
        <v>0.38017512100378398</v>
      </c>
    </row>
    <row r="368" spans="1:21">
      <c r="A368" s="219">
        <f t="shared" si="125"/>
        <v>84960</v>
      </c>
      <c r="B368" s="220">
        <f t="shared" si="126"/>
        <v>0.88705253179890597</v>
      </c>
      <c r="C368" s="225">
        <f t="shared" si="127"/>
        <v>960</v>
      </c>
      <c r="D368" s="226">
        <f t="shared" si="117"/>
        <v>0.9987208188505865</v>
      </c>
      <c r="E368" s="227">
        <f t="shared" si="128"/>
        <v>960</v>
      </c>
      <c r="F368" s="226">
        <f t="shared" si="122"/>
        <v>0.99680511454303289</v>
      </c>
      <c r="G368" s="220">
        <f t="shared" si="123"/>
        <v>0.99553002023087045</v>
      </c>
      <c r="H368" s="225">
        <f t="shared" si="129"/>
        <v>84960</v>
      </c>
      <c r="I368" s="220">
        <f t="shared" si="118"/>
        <v>0.96338180062890122</v>
      </c>
      <c r="J368" s="225">
        <f t="shared" si="130"/>
        <v>960</v>
      </c>
      <c r="K368" s="220">
        <f t="shared" si="119"/>
        <v>0.9929141130135738</v>
      </c>
      <c r="L368" s="225">
        <f t="shared" si="131"/>
        <v>960</v>
      </c>
      <c r="M368" s="220">
        <f t="shared" si="120"/>
        <v>0.99990871980179552</v>
      </c>
      <c r="N368" s="225">
        <f t="shared" si="132"/>
        <v>960</v>
      </c>
      <c r="O368" s="220">
        <f t="shared" si="133"/>
        <v>0.99994417003521419</v>
      </c>
      <c r="P368" s="225">
        <f t="shared" si="134"/>
        <v>960</v>
      </c>
      <c r="Q368" s="220">
        <f t="shared" si="135"/>
        <v>0.99994417003521419</v>
      </c>
      <c r="R368" s="225">
        <f t="shared" ref="R368:T383" si="138">R367+240</f>
        <v>84960</v>
      </c>
      <c r="S368" s="220">
        <f t="shared" si="121"/>
        <v>0.93169335186410462</v>
      </c>
      <c r="T368" s="225">
        <f t="shared" si="138"/>
        <v>84960</v>
      </c>
      <c r="U368" s="220">
        <f t="shared" si="124"/>
        <v>0.37913497084365644</v>
      </c>
    </row>
    <row r="369" spans="1:21">
      <c r="A369" s="219">
        <f t="shared" si="125"/>
        <v>85200</v>
      </c>
      <c r="B369" s="220">
        <f t="shared" si="126"/>
        <v>0.88403805945626057</v>
      </c>
      <c r="C369" s="225">
        <f t="shared" si="127"/>
        <v>1200</v>
      </c>
      <c r="D369" s="226">
        <f t="shared" si="117"/>
        <v>0.99840127931760636</v>
      </c>
      <c r="E369" s="227">
        <f t="shared" si="128"/>
        <v>1200</v>
      </c>
      <c r="F369" s="226">
        <f t="shared" si="122"/>
        <v>0.99600798934399148</v>
      </c>
      <c r="G369" s="220">
        <f t="shared" si="123"/>
        <v>0.99441565077159799</v>
      </c>
      <c r="H369" s="225">
        <f t="shared" si="129"/>
        <v>85200</v>
      </c>
      <c r="I369" s="220">
        <f t="shared" si="118"/>
        <v>0.96319593231230116</v>
      </c>
      <c r="J369" s="225">
        <f t="shared" si="130"/>
        <v>1200</v>
      </c>
      <c r="K369" s="220">
        <f t="shared" si="119"/>
        <v>0.9911505004882849</v>
      </c>
      <c r="L369" s="225">
        <f t="shared" si="131"/>
        <v>1200</v>
      </c>
      <c r="M369" s="220">
        <f t="shared" si="120"/>
        <v>0.99985771596595174</v>
      </c>
      <c r="N369" s="225">
        <f t="shared" si="132"/>
        <v>1200</v>
      </c>
      <c r="O369" s="220">
        <f t="shared" si="133"/>
        <v>0.99991292886154481</v>
      </c>
      <c r="P369" s="225">
        <f t="shared" si="134"/>
        <v>1200</v>
      </c>
      <c r="Q369" s="220">
        <f t="shared" si="135"/>
        <v>0.99991292886154481</v>
      </c>
      <c r="R369" s="225">
        <f t="shared" si="138"/>
        <v>85200</v>
      </c>
      <c r="S369" s="220">
        <f t="shared" si="121"/>
        <v>0.93150715934272843</v>
      </c>
      <c r="T369" s="225">
        <f t="shared" si="138"/>
        <v>85200</v>
      </c>
      <c r="U369" s="220">
        <f t="shared" si="124"/>
        <v>0.37809766650982274</v>
      </c>
    </row>
    <row r="370" spans="1:21">
      <c r="A370" s="219">
        <f t="shared" si="125"/>
        <v>85440</v>
      </c>
      <c r="B370" s="220">
        <f t="shared" si="126"/>
        <v>0.88101162903326424</v>
      </c>
      <c r="C370" s="225">
        <f t="shared" si="127"/>
        <v>1440</v>
      </c>
      <c r="D370" s="226">
        <f t="shared" si="117"/>
        <v>0.99808184202091799</v>
      </c>
      <c r="E370" s="227">
        <f t="shared" si="128"/>
        <v>1440</v>
      </c>
      <c r="F370" s="226">
        <f t="shared" si="122"/>
        <v>0.99521150159009719</v>
      </c>
      <c r="G370" s="220">
        <f t="shared" si="123"/>
        <v>0.99330252870744795</v>
      </c>
      <c r="H370" s="225">
        <f t="shared" si="129"/>
        <v>85440</v>
      </c>
      <c r="I370" s="220">
        <f t="shared" si="118"/>
        <v>0.9630097053804918</v>
      </c>
      <c r="J370" s="225">
        <f t="shared" si="130"/>
        <v>1440</v>
      </c>
      <c r="K370" s="220">
        <f t="shared" si="119"/>
        <v>0.9893900204888596</v>
      </c>
      <c r="L370" s="225">
        <f t="shared" si="131"/>
        <v>1440</v>
      </c>
      <c r="M370" s="220">
        <f t="shared" si="120"/>
        <v>0.99979560105576326</v>
      </c>
      <c r="N370" s="225">
        <f t="shared" si="132"/>
        <v>1440</v>
      </c>
      <c r="O370" s="220">
        <f t="shared" si="133"/>
        <v>0.99987485202912973</v>
      </c>
      <c r="P370" s="225">
        <f t="shared" si="134"/>
        <v>1440</v>
      </c>
      <c r="Q370" s="220">
        <f t="shared" si="135"/>
        <v>0.99987485202912973</v>
      </c>
      <c r="R370" s="225">
        <f t="shared" si="138"/>
        <v>85440</v>
      </c>
      <c r="S370" s="220">
        <f t="shared" si="121"/>
        <v>0.93132100403064955</v>
      </c>
      <c r="T370" s="225">
        <f t="shared" si="138"/>
        <v>85440</v>
      </c>
      <c r="U370" s="220">
        <f t="shared" si="124"/>
        <v>0.37706320021616935</v>
      </c>
    </row>
    <row r="371" spans="1:21">
      <c r="A371" s="219">
        <f t="shared" si="125"/>
        <v>85680</v>
      </c>
      <c r="B371" s="220">
        <f t="shared" si="126"/>
        <v>0.8779735694955606</v>
      </c>
      <c r="C371" s="225">
        <f t="shared" si="127"/>
        <v>1680</v>
      </c>
      <c r="D371" s="226">
        <f t="shared" si="117"/>
        <v>0.99776250692781121</v>
      </c>
      <c r="E371" s="227">
        <f t="shared" si="128"/>
        <v>1680</v>
      </c>
      <c r="F371" s="226">
        <f t="shared" si="122"/>
        <v>0.99441565077159788</v>
      </c>
      <c r="G371" s="220">
        <f t="shared" si="123"/>
        <v>0.99219065264212036</v>
      </c>
      <c r="H371" s="225">
        <f t="shared" si="129"/>
        <v>85680</v>
      </c>
      <c r="I371" s="220">
        <f t="shared" si="118"/>
        <v>0.96282312061236275</v>
      </c>
      <c r="J371" s="225">
        <f t="shared" si="130"/>
        <v>1680</v>
      </c>
      <c r="K371" s="220">
        <f t="shared" si="119"/>
        <v>0.98763266745131029</v>
      </c>
      <c r="L371" s="225">
        <f t="shared" si="131"/>
        <v>1680</v>
      </c>
      <c r="M371" s="220">
        <f t="shared" si="120"/>
        <v>0.99972245549664929</v>
      </c>
      <c r="N371" s="225">
        <f t="shared" si="132"/>
        <v>1680</v>
      </c>
      <c r="O371" s="220">
        <f t="shared" si="133"/>
        <v>0.99982997814758556</v>
      </c>
      <c r="P371" s="225">
        <f t="shared" si="134"/>
        <v>1680</v>
      </c>
      <c r="Q371" s="220">
        <f t="shared" si="135"/>
        <v>0.99982997814758556</v>
      </c>
      <c r="R371" s="225">
        <f t="shared" si="138"/>
        <v>85680</v>
      </c>
      <c r="S371" s="220">
        <f t="shared" si="121"/>
        <v>0.93113488592043214</v>
      </c>
      <c r="T371" s="225">
        <f t="shared" si="138"/>
        <v>85680</v>
      </c>
      <c r="U371" s="220">
        <f t="shared" si="124"/>
        <v>0.37603156419788514</v>
      </c>
    </row>
    <row r="372" spans="1:21">
      <c r="A372" s="219">
        <f t="shared" si="125"/>
        <v>85920</v>
      </c>
      <c r="B372" s="220">
        <f t="shared" si="126"/>
        <v>0.87492420692323325</v>
      </c>
      <c r="C372" s="225">
        <f t="shared" si="127"/>
        <v>1920</v>
      </c>
      <c r="D372" s="226">
        <f t="shared" si="117"/>
        <v>0.99744327400558597</v>
      </c>
      <c r="E372" s="227">
        <f t="shared" si="128"/>
        <v>1920</v>
      </c>
      <c r="F372" s="226">
        <f t="shared" si="122"/>
        <v>0.99362043637914899</v>
      </c>
      <c r="G372" s="220">
        <f t="shared" si="123"/>
        <v>0.99108002118087735</v>
      </c>
      <c r="H372" s="225">
        <f t="shared" si="129"/>
        <v>85920</v>
      </c>
      <c r="I372" s="220">
        <f t="shared" si="118"/>
        <v>0.96263617878566021</v>
      </c>
      <c r="J372" s="225">
        <f t="shared" si="130"/>
        <v>1920</v>
      </c>
      <c r="K372" s="220">
        <f t="shared" si="119"/>
        <v>0.98587843582153201</v>
      </c>
      <c r="L372" s="225">
        <f t="shared" si="131"/>
        <v>1920</v>
      </c>
      <c r="M372" s="220">
        <f t="shared" si="120"/>
        <v>0.99963835926366262</v>
      </c>
      <c r="N372" s="225">
        <f t="shared" si="132"/>
        <v>1920</v>
      </c>
      <c r="O372" s="220">
        <f t="shared" si="133"/>
        <v>0.99977834565761714</v>
      </c>
      <c r="P372" s="225">
        <f t="shared" si="134"/>
        <v>1920</v>
      </c>
      <c r="Q372" s="220">
        <f t="shared" si="135"/>
        <v>0.99977834565761714</v>
      </c>
      <c r="R372" s="225">
        <f t="shared" si="138"/>
        <v>85920</v>
      </c>
      <c r="S372" s="220">
        <f t="shared" si="121"/>
        <v>0.9309488050046415</v>
      </c>
      <c r="T372" s="225">
        <f t="shared" si="138"/>
        <v>85920</v>
      </c>
      <c r="U372" s="220">
        <f t="shared" si="124"/>
        <v>0.3750027507114036</v>
      </c>
    </row>
    <row r="373" spans="1:21">
      <c r="A373" s="219">
        <f t="shared" si="125"/>
        <v>86160</v>
      </c>
      <c r="B373" s="220">
        <f t="shared" si="126"/>
        <v>0.87186386450956033</v>
      </c>
      <c r="C373" s="225">
        <f t="shared" si="127"/>
        <v>2160</v>
      </c>
      <c r="D373" s="226">
        <f t="shared" si="117"/>
        <v>0.99712414322155285</v>
      </c>
      <c r="E373" s="227">
        <f t="shared" si="128"/>
        <v>2160</v>
      </c>
      <c r="F373" s="226">
        <f t="shared" si="122"/>
        <v>0.99282585790381339</v>
      </c>
      <c r="G373" s="220">
        <f t="shared" si="123"/>
        <v>0.9899706329305431</v>
      </c>
      <c r="H373" s="225">
        <f t="shared" si="129"/>
        <v>86160</v>
      </c>
      <c r="I373" s="220">
        <f t="shared" si="118"/>
        <v>0.96244888067698864</v>
      </c>
      <c r="J373" s="225">
        <f t="shared" si="130"/>
        <v>2160</v>
      </c>
      <c r="K373" s="220">
        <f t="shared" si="119"/>
        <v>0.98412732005528514</v>
      </c>
      <c r="L373" s="225">
        <f t="shared" si="131"/>
        <v>2160</v>
      </c>
      <c r="M373" s="220">
        <f t="shared" si="120"/>
        <v>0.99954339188380192</v>
      </c>
      <c r="N373" s="225">
        <f t="shared" si="132"/>
        <v>2160</v>
      </c>
      <c r="O373" s="220">
        <f t="shared" si="133"/>
        <v>0.99971999283169533</v>
      </c>
      <c r="P373" s="225">
        <f t="shared" si="134"/>
        <v>2160</v>
      </c>
      <c r="Q373" s="220">
        <f t="shared" si="135"/>
        <v>0.99971999283169533</v>
      </c>
      <c r="R373" s="225">
        <f t="shared" si="138"/>
        <v>86160</v>
      </c>
      <c r="S373" s="220">
        <f t="shared" si="121"/>
        <v>0.93076276127584467</v>
      </c>
      <c r="T373" s="225">
        <f t="shared" si="138"/>
        <v>86160</v>
      </c>
      <c r="U373" s="220">
        <f t="shared" si="124"/>
        <v>0.37397675203434438</v>
      </c>
    </row>
    <row r="374" spans="1:21">
      <c r="A374" s="219">
        <f t="shared" si="125"/>
        <v>86400</v>
      </c>
      <c r="B374" s="220">
        <f t="shared" si="126"/>
        <v>0.86879286256029176</v>
      </c>
      <c r="C374" s="225">
        <f t="shared" si="127"/>
        <v>2400</v>
      </c>
      <c r="D374" s="226">
        <f t="shared" si="117"/>
        <v>0.99680511454303289</v>
      </c>
      <c r="E374" s="227">
        <f t="shared" si="128"/>
        <v>2400</v>
      </c>
      <c r="F374" s="226">
        <f t="shared" si="122"/>
        <v>0.99203191483706066</v>
      </c>
      <c r="G374" s="220">
        <f t="shared" si="123"/>
        <v>0.98886248649950048</v>
      </c>
      <c r="H374" s="225">
        <f t="shared" si="129"/>
        <v>86400</v>
      </c>
      <c r="I374" s="220">
        <f t="shared" si="118"/>
        <v>0.96226122706181194</v>
      </c>
      <c r="J374" s="225">
        <f t="shared" si="130"/>
        <v>2400</v>
      </c>
      <c r="K374" s="220">
        <f t="shared" si="119"/>
        <v>0.98237931461817762</v>
      </c>
      <c r="L374" s="225">
        <f t="shared" si="131"/>
        <v>2400</v>
      </c>
      <c r="M374" s="220">
        <f t="shared" si="120"/>
        <v>0.99943763243831385</v>
      </c>
      <c r="N374" s="225">
        <f t="shared" si="132"/>
        <v>2400</v>
      </c>
      <c r="O374" s="220">
        <f t="shared" si="133"/>
        <v>0.99965495777473246</v>
      </c>
      <c r="P374" s="225">
        <f t="shared" si="134"/>
        <v>2400</v>
      </c>
      <c r="Q374" s="220">
        <f t="shared" si="135"/>
        <v>0.99965495777473246</v>
      </c>
      <c r="R374" s="225">
        <f t="shared" si="138"/>
        <v>86400</v>
      </c>
      <c r="S374" s="220">
        <f t="shared" si="121"/>
        <v>0.93057675472661006</v>
      </c>
      <c r="T374" s="225">
        <f t="shared" si="138"/>
        <v>86400</v>
      </c>
      <c r="U374" s="220">
        <f t="shared" si="124"/>
        <v>0.37295356046545519</v>
      </c>
    </row>
    <row r="375" spans="1:21">
      <c r="A375" s="219">
        <f t="shared" si="125"/>
        <v>86640</v>
      </c>
      <c r="B375" s="220">
        <f t="shared" si="126"/>
        <v>0.86571151849344474</v>
      </c>
      <c r="C375" s="225">
        <f t="shared" si="127"/>
        <v>2640</v>
      </c>
      <c r="D375" s="226">
        <f t="shared" si="117"/>
        <v>0.99648618793735755</v>
      </c>
      <c r="E375" s="227">
        <f t="shared" si="128"/>
        <v>2640</v>
      </c>
      <c r="F375" s="226">
        <f t="shared" si="122"/>
        <v>0.99123860667076724</v>
      </c>
      <c r="G375" s="220">
        <f t="shared" si="123"/>
        <v>0.98775558049769063</v>
      </c>
      <c r="H375" s="225">
        <f t="shared" si="129"/>
        <v>86640</v>
      </c>
      <c r="I375" s="220">
        <f t="shared" si="118"/>
        <v>0.96207321871445539</v>
      </c>
      <c r="J375" s="225">
        <f t="shared" si="130"/>
        <v>2640</v>
      </c>
      <c r="K375" s="220">
        <f t="shared" si="119"/>
        <v>0.98063441398564755</v>
      </c>
      <c r="L375" s="225">
        <f t="shared" si="131"/>
        <v>2640</v>
      </c>
      <c r="M375" s="220">
        <f t="shared" si="120"/>
        <v>0.9993211595649828</v>
      </c>
      <c r="N375" s="225">
        <f t="shared" si="132"/>
        <v>2640</v>
      </c>
      <c r="O375" s="220">
        <f t="shared" si="133"/>
        <v>0.9995832784247547</v>
      </c>
      <c r="P375" s="225">
        <f t="shared" si="134"/>
        <v>2640</v>
      </c>
      <c r="Q375" s="220">
        <f t="shared" si="135"/>
        <v>0.9995832784247547</v>
      </c>
      <c r="R375" s="225">
        <f t="shared" si="138"/>
        <v>86640</v>
      </c>
      <c r="S375" s="220">
        <f t="shared" si="121"/>
        <v>0.9303907853495077</v>
      </c>
      <c r="T375" s="225">
        <f t="shared" si="138"/>
        <v>86640</v>
      </c>
      <c r="U375" s="220">
        <f t="shared" si="124"/>
        <v>0.37193316832455442</v>
      </c>
    </row>
    <row r="376" spans="1:21">
      <c r="A376" s="219">
        <f t="shared" si="125"/>
        <v>86880</v>
      </c>
      <c r="B376" s="220">
        <f t="shared" si="126"/>
        <v>0.8626201468396002</v>
      </c>
      <c r="C376" s="225">
        <f t="shared" si="127"/>
        <v>2880</v>
      </c>
      <c r="D376" s="226">
        <f t="shared" si="117"/>
        <v>0.99616736337186873</v>
      </c>
      <c r="E376" s="227">
        <f t="shared" si="128"/>
        <v>2880</v>
      </c>
      <c r="F376" s="226">
        <f t="shared" si="122"/>
        <v>0.99044593289721605</v>
      </c>
      <c r="G376" s="220">
        <f t="shared" si="123"/>
        <v>0.98664991353661058</v>
      </c>
      <c r="H376" s="225">
        <f t="shared" si="129"/>
        <v>86880</v>
      </c>
      <c r="I376" s="220">
        <f t="shared" si="118"/>
        <v>0.96188485640810684</v>
      </c>
      <c r="J376" s="225">
        <f t="shared" si="130"/>
        <v>2880</v>
      </c>
      <c r="K376" s="220">
        <f t="shared" si="119"/>
        <v>0.97889261264294591</v>
      </c>
      <c r="L376" s="225">
        <f t="shared" si="131"/>
        <v>2880</v>
      </c>
      <c r="M376" s="220">
        <f t="shared" si="120"/>
        <v>0.99919405146040985</v>
      </c>
      <c r="N376" s="225">
        <f t="shared" si="132"/>
        <v>2880</v>
      </c>
      <c r="O376" s="220">
        <f t="shared" si="133"/>
        <v>0.99950499255357284</v>
      </c>
      <c r="P376" s="225">
        <f t="shared" si="134"/>
        <v>2880</v>
      </c>
      <c r="Q376" s="220">
        <f t="shared" si="135"/>
        <v>0.99950499255357284</v>
      </c>
      <c r="R376" s="225">
        <f t="shared" si="138"/>
        <v>86880</v>
      </c>
      <c r="S376" s="220">
        <f t="shared" si="121"/>
        <v>0.93020485313710877</v>
      </c>
      <c r="T376" s="225">
        <f t="shared" si="138"/>
        <v>86880</v>
      </c>
      <c r="U376" s="220">
        <f t="shared" si="124"/>
        <v>0.37091556795247305</v>
      </c>
    </row>
    <row r="377" spans="1:21">
      <c r="A377" s="219">
        <f t="shared" si="125"/>
        <v>87120</v>
      </c>
      <c r="B377" s="220">
        <f t="shared" si="126"/>
        <v>0.85951905924269245</v>
      </c>
      <c r="C377" s="225">
        <f t="shared" si="127"/>
        <v>3120</v>
      </c>
      <c r="D377" s="226">
        <f t="shared" si="117"/>
        <v>0.99584864081391877</v>
      </c>
      <c r="E377" s="227">
        <f t="shared" si="128"/>
        <v>3120</v>
      </c>
      <c r="F377" s="226">
        <f t="shared" si="122"/>
        <v>0.98965389300909556</v>
      </c>
      <c r="G377" s="220">
        <f t="shared" si="123"/>
        <v>0.98554548422931121</v>
      </c>
      <c r="H377" s="225">
        <f t="shared" si="129"/>
        <v>87120</v>
      </c>
      <c r="I377" s="220">
        <f t="shared" si="118"/>
        <v>0.96169614091481825</v>
      </c>
      <c r="J377" s="225">
        <f t="shared" si="130"/>
        <v>3120</v>
      </c>
      <c r="K377" s="220">
        <f t="shared" si="119"/>
        <v>0.9771539050851189</v>
      </c>
      <c r="L377" s="225">
        <f t="shared" si="131"/>
        <v>3120</v>
      </c>
      <c r="M377" s="220">
        <f t="shared" si="120"/>
        <v>0.9990563858822803</v>
      </c>
      <c r="N377" s="225">
        <f t="shared" si="132"/>
        <v>3120</v>
      </c>
      <c r="O377" s="220">
        <f t="shared" si="133"/>
        <v>0.99942013776744887</v>
      </c>
      <c r="P377" s="225">
        <f t="shared" si="134"/>
        <v>3120</v>
      </c>
      <c r="Q377" s="220">
        <f t="shared" si="135"/>
        <v>0.99942013776744887</v>
      </c>
      <c r="R377" s="225">
        <f t="shared" si="138"/>
        <v>87120</v>
      </c>
      <c r="S377" s="220">
        <f t="shared" si="121"/>
        <v>0.93001895808198631</v>
      </c>
      <c r="T377" s="225">
        <f t="shared" si="138"/>
        <v>87120</v>
      </c>
      <c r="U377" s="220">
        <f t="shared" si="124"/>
        <v>0.36990075171099757</v>
      </c>
    </row>
    <row r="378" spans="1:21">
      <c r="A378" s="219">
        <f t="shared" si="125"/>
        <v>87360</v>
      </c>
      <c r="B378" s="220">
        <f t="shared" si="126"/>
        <v>0.85640856446128322</v>
      </c>
      <c r="C378" s="225">
        <f t="shared" si="127"/>
        <v>3360</v>
      </c>
      <c r="D378" s="226">
        <f t="shared" si="117"/>
        <v>0.99553002023087056</v>
      </c>
      <c r="E378" s="227">
        <f t="shared" si="128"/>
        <v>3360</v>
      </c>
      <c r="F378" s="226">
        <f t="shared" si="122"/>
        <v>0.98886248649950048</v>
      </c>
      <c r="G378" s="220">
        <f t="shared" si="123"/>
        <v>0.98444229119039672</v>
      </c>
      <c r="H378" s="225">
        <f t="shared" si="129"/>
        <v>87360</v>
      </c>
      <c r="I378" s="220">
        <f t="shared" si="118"/>
        <v>0.9615070730055072</v>
      </c>
      <c r="J378" s="225">
        <f t="shared" si="130"/>
        <v>3360</v>
      </c>
      <c r="K378" s="220">
        <f t="shared" si="119"/>
        <v>0.9754182858169903</v>
      </c>
      <c r="L378" s="225">
        <f t="shared" si="131"/>
        <v>3360</v>
      </c>
      <c r="M378" s="220">
        <f t="shared" si="120"/>
        <v>0.99890824015161994</v>
      </c>
      <c r="N378" s="225">
        <f t="shared" si="132"/>
        <v>3360</v>
      </c>
      <c r="O378" s="220">
        <f t="shared" si="133"/>
        <v>0.99932875150776179</v>
      </c>
      <c r="P378" s="225">
        <f t="shared" si="134"/>
        <v>3360</v>
      </c>
      <c r="Q378" s="220">
        <f t="shared" si="135"/>
        <v>0.99932875150776179</v>
      </c>
      <c r="R378" s="225">
        <f t="shared" si="138"/>
        <v>87360</v>
      </c>
      <c r="S378" s="220">
        <f t="shared" si="121"/>
        <v>0.92983310017671461</v>
      </c>
      <c r="T378" s="225">
        <f t="shared" si="138"/>
        <v>87360</v>
      </c>
      <c r="U378" s="220">
        <f t="shared" si="124"/>
        <v>0.36888871198281226</v>
      </c>
    </row>
    <row r="379" spans="1:21">
      <c r="A379" s="219">
        <f t="shared" si="125"/>
        <v>87600</v>
      </c>
      <c r="B379" s="220">
        <f t="shared" si="126"/>
        <v>0.85328896837030721</v>
      </c>
      <c r="C379" s="225">
        <f t="shared" si="127"/>
        <v>3600</v>
      </c>
      <c r="D379" s="226">
        <f t="shared" si="117"/>
        <v>0.99521150159009719</v>
      </c>
      <c r="E379" s="227">
        <f t="shared" si="128"/>
        <v>3600</v>
      </c>
      <c r="F379" s="226">
        <f t="shared" si="122"/>
        <v>0.98807171286193052</v>
      </c>
      <c r="G379" s="220">
        <f t="shared" si="123"/>
        <v>0.9833403330360212</v>
      </c>
      <c r="H379" s="225">
        <f t="shared" si="129"/>
        <v>87600</v>
      </c>
      <c r="I379" s="220">
        <f t="shared" si="118"/>
        <v>0.96131765344995845</v>
      </c>
      <c r="J379" s="225">
        <f t="shared" si="130"/>
        <v>3600</v>
      </c>
      <c r="K379" s="220">
        <f t="shared" si="119"/>
        <v>0.973685749353145</v>
      </c>
      <c r="L379" s="225">
        <f t="shared" si="131"/>
        <v>3600</v>
      </c>
      <c r="M379" s="220">
        <f t="shared" si="120"/>
        <v>0.99874969115504031</v>
      </c>
      <c r="N379" s="225">
        <f t="shared" si="132"/>
        <v>3600</v>
      </c>
      <c r="O379" s="220">
        <f t="shared" si="133"/>
        <v>0.99923087105166919</v>
      </c>
      <c r="P379" s="225">
        <f t="shared" si="134"/>
        <v>3600</v>
      </c>
      <c r="Q379" s="220">
        <f t="shared" si="135"/>
        <v>0.99923087105166919</v>
      </c>
      <c r="R379" s="225">
        <f t="shared" si="138"/>
        <v>87600</v>
      </c>
      <c r="S379" s="220">
        <f t="shared" si="121"/>
        <v>0.92964727941386971</v>
      </c>
      <c r="T379" s="225">
        <f t="shared" si="138"/>
        <v>87600</v>
      </c>
      <c r="U379" s="220">
        <f t="shared" si="124"/>
        <v>0.36787944117144233</v>
      </c>
    </row>
    <row r="380" spans="1:21">
      <c r="A380" s="219">
        <f t="shared" si="125"/>
        <v>87840</v>
      </c>
      <c r="B380" s="220">
        <f t="shared" si="126"/>
        <v>0.85016057396327771</v>
      </c>
      <c r="C380" s="225">
        <f t="shared" si="127"/>
        <v>3840</v>
      </c>
      <c r="D380" s="226">
        <f t="shared" si="117"/>
        <v>0.99489308485898253</v>
      </c>
      <c r="E380" s="227">
        <f t="shared" si="128"/>
        <v>3840</v>
      </c>
      <c r="F380" s="226">
        <f t="shared" si="122"/>
        <v>0.98728157159029051</v>
      </c>
      <c r="G380" s="220">
        <f t="shared" si="123"/>
        <v>0.98223960838388857</v>
      </c>
      <c r="H380" s="225">
        <f t="shared" si="129"/>
        <v>87840</v>
      </c>
      <c r="I380" s="220">
        <f t="shared" si="118"/>
        <v>0.96112788301682539</v>
      </c>
      <c r="J380" s="225">
        <f t="shared" si="130"/>
        <v>3840</v>
      </c>
      <c r="K380" s="220">
        <f t="shared" si="119"/>
        <v>0.97195629021791052</v>
      </c>
      <c r="L380" s="225">
        <f t="shared" si="131"/>
        <v>3840</v>
      </c>
      <c r="M380" s="220">
        <f t="shared" si="120"/>
        <v>0.99858081534697252</v>
      </c>
      <c r="N380" s="225">
        <f t="shared" si="132"/>
        <v>3840</v>
      </c>
      <c r="O380" s="220">
        <f t="shared" si="133"/>
        <v>0.99912653351276759</v>
      </c>
      <c r="P380" s="225">
        <f t="shared" si="134"/>
        <v>3840</v>
      </c>
      <c r="Q380" s="220">
        <f t="shared" si="135"/>
        <v>0.99912653351276759</v>
      </c>
      <c r="R380" s="225">
        <f t="shared" si="138"/>
        <v>87840</v>
      </c>
      <c r="S380" s="220">
        <f t="shared" si="121"/>
        <v>0.92946149578602866</v>
      </c>
      <c r="T380" s="225">
        <f t="shared" si="138"/>
        <v>87840</v>
      </c>
      <c r="U380" s="220">
        <f t="shared" si="124"/>
        <v>0.36687293170119661</v>
      </c>
    </row>
    <row r="381" spans="1:21">
      <c r="A381" s="219">
        <f t="shared" si="125"/>
        <v>88080</v>
      </c>
      <c r="B381" s="220">
        <f t="shared" si="126"/>
        <v>0.84702368135494832</v>
      </c>
      <c r="C381" s="225">
        <f t="shared" si="127"/>
        <v>4080</v>
      </c>
      <c r="D381" s="226">
        <f t="shared" si="117"/>
        <v>0.99457477000492056</v>
      </c>
      <c r="E381" s="227">
        <f t="shared" si="128"/>
        <v>4080</v>
      </c>
      <c r="F381" s="226">
        <f t="shared" si="122"/>
        <v>0.98649206217888996</v>
      </c>
      <c r="G381" s="220">
        <f t="shared" si="123"/>
        <v>0.98114011585324923</v>
      </c>
      <c r="H381" s="225">
        <f t="shared" si="129"/>
        <v>88080</v>
      </c>
      <c r="I381" s="220">
        <f t="shared" si="118"/>
        <v>0.96093776247363116</v>
      </c>
      <c r="J381" s="225">
        <f t="shared" si="130"/>
        <v>4080</v>
      </c>
      <c r="K381" s="220">
        <f t="shared" si="119"/>
        <v>0.97022990294534073</v>
      </c>
      <c r="L381" s="225">
        <f t="shared" si="131"/>
        <v>4080</v>
      </c>
      <c r="M381" s="220">
        <f t="shared" si="120"/>
        <v>0.99840168875189006</v>
      </c>
      <c r="N381" s="225">
        <f t="shared" si="132"/>
        <v>4080</v>
      </c>
      <c r="O381" s="220">
        <f t="shared" si="133"/>
        <v>0.99901577584174961</v>
      </c>
      <c r="P381" s="225">
        <f t="shared" si="134"/>
        <v>4080</v>
      </c>
      <c r="Q381" s="220">
        <f t="shared" si="135"/>
        <v>0.99901577584174961</v>
      </c>
      <c r="R381" s="225">
        <f t="shared" si="138"/>
        <v>88080</v>
      </c>
      <c r="S381" s="220">
        <f t="shared" si="121"/>
        <v>0.9292757492857705</v>
      </c>
      <c r="T381" s="225">
        <f t="shared" si="138"/>
        <v>88080</v>
      </c>
      <c r="U381" s="220">
        <f t="shared" si="124"/>
        <v>0.36586917601711116</v>
      </c>
    </row>
    <row r="382" spans="1:21">
      <c r="A382" s="219">
        <f t="shared" si="125"/>
        <v>88320</v>
      </c>
      <c r="B382" s="220">
        <f t="shared" si="126"/>
        <v>0.84387858778441249</v>
      </c>
      <c r="C382" s="225">
        <f t="shared" si="127"/>
        <v>4320</v>
      </c>
      <c r="D382" s="226">
        <f t="shared" si="117"/>
        <v>0.9942565569953159</v>
      </c>
      <c r="E382" s="227">
        <f t="shared" si="128"/>
        <v>4320</v>
      </c>
      <c r="F382" s="226">
        <f t="shared" si="122"/>
        <v>0.98570318412244295</v>
      </c>
      <c r="G382" s="220">
        <f t="shared" si="123"/>
        <v>0.98004185406490008</v>
      </c>
      <c r="H382" s="225">
        <f t="shared" si="129"/>
        <v>88320</v>
      </c>
      <c r="I382" s="220">
        <f t="shared" si="118"/>
        <v>0.96074729258677094</v>
      </c>
      <c r="J382" s="225">
        <f t="shared" si="130"/>
        <v>4320</v>
      </c>
      <c r="K382" s="220">
        <f t="shared" si="119"/>
        <v>0.9685065820791976</v>
      </c>
      <c r="L382" s="225">
        <f t="shared" si="131"/>
        <v>4320</v>
      </c>
      <c r="M382" s="220">
        <f t="shared" si="120"/>
        <v>0.99821238696652115</v>
      </c>
      <c r="N382" s="225">
        <f t="shared" si="132"/>
        <v>4320</v>
      </c>
      <c r="O382" s="220">
        <f t="shared" si="133"/>
        <v>0.9988986348270581</v>
      </c>
      <c r="P382" s="225">
        <f t="shared" si="134"/>
        <v>4320</v>
      </c>
      <c r="Q382" s="220">
        <f t="shared" si="135"/>
        <v>0.9988986348270581</v>
      </c>
      <c r="R382" s="225">
        <f t="shared" si="138"/>
        <v>88320</v>
      </c>
      <c r="S382" s="220">
        <f t="shared" si="121"/>
        <v>0.92909003990567562</v>
      </c>
      <c r="T382" s="225">
        <f t="shared" si="138"/>
        <v>88320</v>
      </c>
      <c r="U382" s="220">
        <f t="shared" si="124"/>
        <v>0.36486816658489174</v>
      </c>
    </row>
    <row r="383" spans="1:21">
      <c r="A383" s="219">
        <f t="shared" si="125"/>
        <v>88560</v>
      </c>
      <c r="B383" s="220">
        <f t="shared" si="126"/>
        <v>0.84072558761863836</v>
      </c>
      <c r="C383" s="225">
        <f t="shared" si="127"/>
        <v>4560</v>
      </c>
      <c r="D383" s="226">
        <f t="shared" si="117"/>
        <v>0.99393844579758361</v>
      </c>
      <c r="E383" s="227">
        <f t="shared" si="128"/>
        <v>4560</v>
      </c>
      <c r="F383" s="226">
        <f t="shared" si="122"/>
        <v>0.98491493691606746</v>
      </c>
      <c r="G383" s="220">
        <f t="shared" si="123"/>
        <v>0.97894482164118124</v>
      </c>
      <c r="H383" s="225">
        <f t="shared" si="129"/>
        <v>88560</v>
      </c>
      <c r="I383" s="220">
        <f t="shared" si="118"/>
        <v>0.96055647412151257</v>
      </c>
      <c r="J383" s="225">
        <f t="shared" si="130"/>
        <v>4560</v>
      </c>
      <c r="K383" s="220">
        <f t="shared" si="119"/>
        <v>0.96678632217293492</v>
      </c>
      <c r="L383" s="225">
        <f t="shared" si="131"/>
        <v>4560</v>
      </c>
      <c r="M383" s="220">
        <f t="shared" si="120"/>
        <v>0.99801298516204917</v>
      </c>
      <c r="N383" s="225">
        <f t="shared" si="132"/>
        <v>4560</v>
      </c>
      <c r="O383" s="220">
        <f t="shared" si="133"/>
        <v>0.99877514709553905</v>
      </c>
      <c r="P383" s="225">
        <f t="shared" si="134"/>
        <v>4560</v>
      </c>
      <c r="Q383" s="220">
        <f t="shared" si="135"/>
        <v>0.99877514709553905</v>
      </c>
      <c r="R383" s="225">
        <f t="shared" si="138"/>
        <v>88560</v>
      </c>
      <c r="S383" s="220">
        <f t="shared" si="121"/>
        <v>0.92890436763832551</v>
      </c>
      <c r="T383" s="225">
        <f t="shared" si="138"/>
        <v>88560</v>
      </c>
      <c r="U383" s="220">
        <f t="shared" si="124"/>
        <v>0.36386989589085833</v>
      </c>
    </row>
    <row r="384" spans="1:21">
      <c r="A384" s="219">
        <f t="shared" si="125"/>
        <v>88800</v>
      </c>
      <c r="B384" s="220">
        <f t="shared" si="126"/>
        <v>0.83756497235642391</v>
      </c>
      <c r="C384" s="225">
        <f t="shared" si="127"/>
        <v>4800</v>
      </c>
      <c r="D384" s="226">
        <f t="shared" si="117"/>
        <v>0.99362043637914899</v>
      </c>
      <c r="E384" s="227">
        <f t="shared" si="128"/>
        <v>4800</v>
      </c>
      <c r="F384" s="226">
        <f t="shared" si="122"/>
        <v>0.98412732005528514</v>
      </c>
      <c r="G384" s="220">
        <f t="shared" si="123"/>
        <v>0.97784901720597484</v>
      </c>
      <c r="H384" s="225">
        <f t="shared" si="129"/>
        <v>88800</v>
      </c>
      <c r="I384" s="220">
        <f t="shared" si="118"/>
        <v>0.96036530784199847</v>
      </c>
      <c r="J384" s="225">
        <f t="shared" si="130"/>
        <v>4800</v>
      </c>
      <c r="K384" s="220">
        <f t="shared" si="119"/>
        <v>0.96506911778968041</v>
      </c>
      <c r="L384" s="225">
        <f t="shared" si="131"/>
        <v>4800</v>
      </c>
      <c r="M384" s="220">
        <f t="shared" si="120"/>
        <v>0.99780355808630339</v>
      </c>
      <c r="N384" s="225">
        <f t="shared" si="132"/>
        <v>4800</v>
      </c>
      <c r="O384" s="220">
        <f t="shared" si="133"/>
        <v>0.99864534911309066</v>
      </c>
      <c r="P384" s="225">
        <f t="shared" si="134"/>
        <v>4800</v>
      </c>
      <c r="Q384" s="220">
        <f t="shared" si="135"/>
        <v>0.99864534911309066</v>
      </c>
      <c r="R384" s="225">
        <f t="shared" ref="R384:T399" si="139">R383+240</f>
        <v>88800</v>
      </c>
      <c r="S384" s="220">
        <f t="shared" si="121"/>
        <v>0.92871873247630365</v>
      </c>
      <c r="T384" s="225">
        <f t="shared" si="139"/>
        <v>88800</v>
      </c>
      <c r="U384" s="220">
        <f t="shared" si="124"/>
        <v>0.36287435644188765</v>
      </c>
    </row>
    <row r="385" spans="1:21">
      <c r="A385" s="219">
        <f t="shared" si="125"/>
        <v>89040</v>
      </c>
      <c r="B385" s="220">
        <f t="shared" si="126"/>
        <v>0.83439703063276682</v>
      </c>
      <c r="C385" s="225">
        <f t="shared" si="127"/>
        <v>5040</v>
      </c>
      <c r="D385" s="226">
        <f t="shared" si="117"/>
        <v>0.99330252870744795</v>
      </c>
      <c r="E385" s="227">
        <f t="shared" si="128"/>
        <v>5040</v>
      </c>
      <c r="F385" s="226">
        <f t="shared" si="122"/>
        <v>0.9833403330360212</v>
      </c>
      <c r="G385" s="220">
        <f t="shared" si="123"/>
        <v>0.97675443938470385</v>
      </c>
      <c r="H385" s="225">
        <f t="shared" si="129"/>
        <v>89040</v>
      </c>
      <c r="I385" s="220">
        <f t="shared" si="118"/>
        <v>0.96017379451124729</v>
      </c>
      <c r="J385" s="225">
        <f t="shared" si="130"/>
        <v>5040</v>
      </c>
      <c r="K385" s="220">
        <f t="shared" si="119"/>
        <v>0.96335496350221872</v>
      </c>
      <c r="L385" s="225">
        <f t="shared" si="131"/>
        <v>5040</v>
      </c>
      <c r="M385" s="220">
        <f t="shared" si="120"/>
        <v>0.9975841800659373</v>
      </c>
      <c r="N385" s="225">
        <f t="shared" si="132"/>
        <v>5040</v>
      </c>
      <c r="O385" s="220">
        <f t="shared" si="133"/>
        <v>0.99850927718531068</v>
      </c>
      <c r="P385" s="225">
        <f t="shared" si="134"/>
        <v>5040</v>
      </c>
      <c r="Q385" s="220">
        <f t="shared" si="135"/>
        <v>0.99850927718531068</v>
      </c>
      <c r="R385" s="225">
        <f t="shared" si="139"/>
        <v>89040</v>
      </c>
      <c r="S385" s="220">
        <f t="shared" si="121"/>
        <v>0.92853313441219476</v>
      </c>
      <c r="T385" s="225">
        <f t="shared" si="139"/>
        <v>89040</v>
      </c>
      <c r="U385" s="220">
        <f t="shared" si="124"/>
        <v>0.36188154076535778</v>
      </c>
    </row>
    <row r="386" spans="1:21">
      <c r="A386" s="219">
        <f t="shared" si="125"/>
        <v>89280</v>
      </c>
      <c r="B386" s="220">
        <f t="shared" si="126"/>
        <v>0.83122204822363754</v>
      </c>
      <c r="C386" s="225">
        <f t="shared" si="127"/>
        <v>5280</v>
      </c>
      <c r="D386" s="226">
        <f t="shared" si="117"/>
        <v>0.99298472274992677</v>
      </c>
      <c r="E386" s="227">
        <f t="shared" si="128"/>
        <v>5280</v>
      </c>
      <c r="F386" s="226">
        <f t="shared" si="122"/>
        <v>0.98255397535460409</v>
      </c>
      <c r="G386" s="220">
        <f t="shared" si="123"/>
        <v>0.97566108680432995</v>
      </c>
      <c r="H386" s="225">
        <f t="shared" si="129"/>
        <v>89280</v>
      </c>
      <c r="I386" s="220">
        <f t="shared" si="118"/>
        <v>0.95998193489115469</v>
      </c>
      <c r="J386" s="225">
        <f t="shared" si="130"/>
        <v>5280</v>
      </c>
      <c r="K386" s="220">
        <f t="shared" si="119"/>
        <v>0.96164385389297447</v>
      </c>
      <c r="L386" s="225">
        <f t="shared" si="131"/>
        <v>5280</v>
      </c>
      <c r="M386" s="220">
        <f t="shared" si="120"/>
        <v>0.99735492500859779</v>
      </c>
      <c r="N386" s="225">
        <f t="shared" si="132"/>
        <v>5280</v>
      </c>
      <c r="O386" s="220">
        <f t="shared" si="133"/>
        <v>0.99836696745814124</v>
      </c>
      <c r="P386" s="225">
        <f t="shared" si="134"/>
        <v>5280</v>
      </c>
      <c r="Q386" s="220">
        <f t="shared" si="135"/>
        <v>0.99836696745814124</v>
      </c>
      <c r="R386" s="225">
        <f t="shared" si="139"/>
        <v>89280</v>
      </c>
      <c r="S386" s="220">
        <f t="shared" si="121"/>
        <v>0.92834757343858509</v>
      </c>
      <c r="T386" s="225">
        <f t="shared" si="139"/>
        <v>89280</v>
      </c>
      <c r="U386" s="220">
        <f t="shared" si="124"/>
        <v>0.36089144140909152</v>
      </c>
    </row>
    <row r="387" spans="1:21">
      <c r="A387" s="219">
        <f t="shared" si="125"/>
        <v>89520</v>
      </c>
      <c r="B387" s="220">
        <f t="shared" si="126"/>
        <v>0.82804030805114426</v>
      </c>
      <c r="C387" s="225">
        <f t="shared" si="127"/>
        <v>5520</v>
      </c>
      <c r="D387" s="226">
        <f t="shared" si="117"/>
        <v>0.99266701847404193</v>
      </c>
      <c r="E387" s="227">
        <f t="shared" si="128"/>
        <v>5520</v>
      </c>
      <c r="F387" s="226">
        <f t="shared" si="122"/>
        <v>0.98176824650776462</v>
      </c>
      <c r="G387" s="220">
        <f t="shared" si="123"/>
        <v>0.97456895809335098</v>
      </c>
      <c r="H387" s="225">
        <f t="shared" si="129"/>
        <v>89520</v>
      </c>
      <c r="I387" s="220">
        <f t="shared" si="118"/>
        <v>0.95978972974249566</v>
      </c>
      <c r="J387" s="225">
        <f t="shared" si="130"/>
        <v>5520</v>
      </c>
      <c r="K387" s="220">
        <f t="shared" si="119"/>
        <v>0.95993578355399489</v>
      </c>
      <c r="L387" s="225">
        <f t="shared" si="131"/>
        <v>5520</v>
      </c>
      <c r="M387" s="220">
        <f t="shared" si="120"/>
        <v>0.99711586640508254</v>
      </c>
      <c r="N387" s="225">
        <f t="shared" si="132"/>
        <v>5520</v>
      </c>
      <c r="O387" s="220">
        <f t="shared" si="133"/>
        <v>0.99821845591851022</v>
      </c>
      <c r="P387" s="225">
        <f t="shared" si="134"/>
        <v>5520</v>
      </c>
      <c r="Q387" s="220">
        <f t="shared" si="135"/>
        <v>0.99821845591851022</v>
      </c>
      <c r="R387" s="225">
        <f t="shared" si="139"/>
        <v>89520</v>
      </c>
      <c r="S387" s="220">
        <f t="shared" si="121"/>
        <v>0.92816204954806225</v>
      </c>
      <c r="T387" s="225">
        <f t="shared" si="139"/>
        <v>89520</v>
      </c>
      <c r="U387" s="220">
        <f t="shared" si="124"/>
        <v>0.35990405094130079</v>
      </c>
    </row>
    <row r="388" spans="1:21">
      <c r="A388" s="219">
        <f t="shared" si="125"/>
        <v>89760</v>
      </c>
      <c r="B388" s="220">
        <f t="shared" si="126"/>
        <v>0.82485209018908612</v>
      </c>
      <c r="C388" s="225">
        <f t="shared" si="127"/>
        <v>5760</v>
      </c>
      <c r="D388" s="226">
        <f t="shared" si="117"/>
        <v>0.99234941584726077</v>
      </c>
      <c r="E388" s="227">
        <f t="shared" si="128"/>
        <v>5760</v>
      </c>
      <c r="F388" s="226">
        <f t="shared" si="122"/>
        <v>0.98098314599263647</v>
      </c>
      <c r="G388" s="220">
        <f t="shared" si="123"/>
        <v>0.97347805188180092</v>
      </c>
      <c r="H388" s="225">
        <f t="shared" si="129"/>
        <v>89760</v>
      </c>
      <c r="I388" s="220">
        <f t="shared" si="118"/>
        <v>0.95959717982492532</v>
      </c>
      <c r="J388" s="225">
        <f t="shared" si="130"/>
        <v>5760</v>
      </c>
      <c r="K388" s="220">
        <f t="shared" si="119"/>
        <v>0.95823074708693268</v>
      </c>
      <c r="L388" s="225">
        <f t="shared" si="131"/>
        <v>5760</v>
      </c>
      <c r="M388" s="220">
        <f t="shared" si="120"/>
        <v>0.99686707733148683</v>
      </c>
      <c r="N388" s="225">
        <f t="shared" si="132"/>
        <v>5760</v>
      </c>
      <c r="O388" s="220">
        <f t="shared" si="133"/>
        <v>0.99806377839497162</v>
      </c>
      <c r="P388" s="225">
        <f t="shared" si="134"/>
        <v>5760</v>
      </c>
      <c r="Q388" s="220">
        <f t="shared" si="135"/>
        <v>0.99806377839497162</v>
      </c>
      <c r="R388" s="225">
        <f t="shared" si="139"/>
        <v>89760</v>
      </c>
      <c r="S388" s="220">
        <f t="shared" si="121"/>
        <v>0.9279765627332156</v>
      </c>
      <c r="T388" s="225">
        <f t="shared" si="139"/>
        <v>89760</v>
      </c>
      <c r="U388" s="220">
        <f t="shared" si="124"/>
        <v>0.35891936195053065</v>
      </c>
    </row>
    <row r="389" spans="1:21">
      <c r="A389" s="219">
        <f t="shared" si="125"/>
        <v>90000</v>
      </c>
      <c r="B389" s="220">
        <f t="shared" si="126"/>
        <v>0.86554891633689923</v>
      </c>
      <c r="C389" s="225">
        <f t="shared" si="127"/>
        <v>6000</v>
      </c>
      <c r="D389" s="226">
        <f t="shared" si="117"/>
        <v>0.99203191483706066</v>
      </c>
      <c r="E389" s="227">
        <f t="shared" si="128"/>
        <v>6000</v>
      </c>
      <c r="F389" s="226">
        <f t="shared" si="122"/>
        <v>0.98019867330675525</v>
      </c>
      <c r="G389" s="220">
        <f t="shared" si="123"/>
        <v>0.97238836680124685</v>
      </c>
      <c r="H389" s="225">
        <f t="shared" si="129"/>
        <v>90000</v>
      </c>
      <c r="I389" s="220">
        <f t="shared" si="118"/>
        <v>0.95940428589698079</v>
      </c>
      <c r="J389" s="225">
        <v>0</v>
      </c>
      <c r="K389" s="220">
        <f t="shared" si="119"/>
        <v>1</v>
      </c>
      <c r="L389" s="225">
        <v>0</v>
      </c>
      <c r="M389" s="220">
        <f t="shared" si="120"/>
        <v>1</v>
      </c>
      <c r="N389" s="225">
        <v>0</v>
      </c>
      <c r="O389" s="220">
        <f t="shared" si="133"/>
        <v>1</v>
      </c>
      <c r="P389" s="225">
        <v>0</v>
      </c>
      <c r="Q389" s="220">
        <f t="shared" si="135"/>
        <v>1</v>
      </c>
      <c r="R389" s="225">
        <f t="shared" si="139"/>
        <v>90000</v>
      </c>
      <c r="S389" s="220">
        <f t="shared" si="121"/>
        <v>0.92779111298663575</v>
      </c>
      <c r="T389" s="225">
        <f t="shared" si="139"/>
        <v>90000</v>
      </c>
      <c r="U389" s="220">
        <f t="shared" si="124"/>
        <v>0.35793736704560364</v>
      </c>
    </row>
    <row r="390" spans="1:21">
      <c r="A390" s="219">
        <f t="shared" si="125"/>
        <v>90240</v>
      </c>
      <c r="B390" s="220">
        <f t="shared" si="126"/>
        <v>0.86268709906898355</v>
      </c>
      <c r="C390" s="225">
        <f t="shared" si="127"/>
        <v>6240</v>
      </c>
      <c r="D390" s="226">
        <f t="shared" si="117"/>
        <v>0.99171451541092948</v>
      </c>
      <c r="E390" s="227">
        <f t="shared" si="128"/>
        <v>6240</v>
      </c>
      <c r="F390" s="226">
        <f t="shared" si="122"/>
        <v>0.97941482794805845</v>
      </c>
      <c r="G390" s="220">
        <f t="shared" si="123"/>
        <v>0.97129990148478762</v>
      </c>
      <c r="H390" s="225">
        <f t="shared" si="129"/>
        <v>90240</v>
      </c>
      <c r="I390" s="220">
        <f t="shared" si="118"/>
        <v>0.95921104871608254</v>
      </c>
      <c r="J390" s="225">
        <f t="shared" si="130"/>
        <v>240</v>
      </c>
      <c r="K390" s="220">
        <f t="shared" si="119"/>
        <v>0.99822380153310919</v>
      </c>
      <c r="L390" s="225">
        <f t="shared" si="131"/>
        <v>240</v>
      </c>
      <c r="M390" s="220">
        <f t="shared" si="120"/>
        <v>0.99999425380466633</v>
      </c>
      <c r="N390" s="225">
        <f t="shared" si="132"/>
        <v>240</v>
      </c>
      <c r="O390" s="220">
        <f t="shared" si="133"/>
        <v>0.99999649095959287</v>
      </c>
      <c r="P390" s="225">
        <f t="shared" si="134"/>
        <v>240</v>
      </c>
      <c r="Q390" s="220">
        <f t="shared" si="135"/>
        <v>0.99999649095959287</v>
      </c>
      <c r="R390" s="225">
        <f t="shared" si="139"/>
        <v>90240</v>
      </c>
      <c r="S390" s="220">
        <f t="shared" si="121"/>
        <v>0.92760570030091483</v>
      </c>
      <c r="T390" s="225">
        <f t="shared" si="139"/>
        <v>90240</v>
      </c>
      <c r="U390" s="220">
        <f t="shared" si="124"/>
        <v>0.35695805885556464</v>
      </c>
    </row>
    <row r="391" spans="1:21">
      <c r="A391" s="219">
        <f t="shared" si="125"/>
        <v>90480</v>
      </c>
      <c r="B391" s="220">
        <f t="shared" si="126"/>
        <v>0.85981254417746189</v>
      </c>
      <c r="C391" s="225">
        <f t="shared" si="127"/>
        <v>6480</v>
      </c>
      <c r="D391" s="226">
        <f t="shared" si="117"/>
        <v>0.99139721753636545</v>
      </c>
      <c r="E391" s="227">
        <f t="shared" si="128"/>
        <v>6480</v>
      </c>
      <c r="F391" s="226">
        <f t="shared" si="122"/>
        <v>0.97863160941488492</v>
      </c>
      <c r="G391" s="220">
        <f t="shared" si="123"/>
        <v>0.97021265456705208</v>
      </c>
      <c r="H391" s="225">
        <f t="shared" si="129"/>
        <v>90480</v>
      </c>
      <c r="I391" s="220">
        <f t="shared" si="118"/>
        <v>0.95901746903853569</v>
      </c>
      <c r="J391" s="225">
        <f t="shared" si="130"/>
        <v>480</v>
      </c>
      <c r="K391" s="220">
        <f t="shared" si="119"/>
        <v>0.99645075794721227</v>
      </c>
      <c r="L391" s="225">
        <f t="shared" si="131"/>
        <v>480</v>
      </c>
      <c r="M391" s="220">
        <f t="shared" si="120"/>
        <v>0.99997707028297833</v>
      </c>
      <c r="N391" s="225">
        <f t="shared" si="132"/>
        <v>480</v>
      </c>
      <c r="O391" s="220">
        <f t="shared" si="133"/>
        <v>0.99998599011920375</v>
      </c>
      <c r="P391" s="225">
        <f t="shared" si="134"/>
        <v>480</v>
      </c>
      <c r="Q391" s="220">
        <f t="shared" si="135"/>
        <v>0.99998599011920375</v>
      </c>
      <c r="R391" s="225">
        <f t="shared" si="139"/>
        <v>90480</v>
      </c>
      <c r="S391" s="220">
        <f t="shared" si="121"/>
        <v>0.92742032466864655</v>
      </c>
      <c r="T391" s="225">
        <f t="shared" si="139"/>
        <v>90480</v>
      </c>
      <c r="U391" s="220">
        <f t="shared" si="124"/>
        <v>0.35598143002962485</v>
      </c>
    </row>
    <row r="392" spans="1:21">
      <c r="A392" s="219">
        <f t="shared" si="125"/>
        <v>90720</v>
      </c>
      <c r="B392" s="220">
        <f t="shared" si="126"/>
        <v>0.85692557971427108</v>
      </c>
      <c r="C392" s="225">
        <f t="shared" si="127"/>
        <v>6720</v>
      </c>
      <c r="D392" s="226">
        <f t="shared" si="117"/>
        <v>0.99108002118087746</v>
      </c>
      <c r="E392" s="227">
        <f t="shared" si="128"/>
        <v>6720</v>
      </c>
      <c r="F392" s="226">
        <f t="shared" si="122"/>
        <v>0.97784901720597484</v>
      </c>
      <c r="G392" s="220">
        <f t="shared" si="123"/>
        <v>0.96912662468419775</v>
      </c>
      <c r="H392" s="225">
        <f t="shared" si="129"/>
        <v>90720</v>
      </c>
      <c r="I392" s="220">
        <f t="shared" si="118"/>
        <v>0.95882354761953181</v>
      </c>
      <c r="J392" s="225">
        <f t="shared" si="130"/>
        <v>720</v>
      </c>
      <c r="K392" s="220">
        <f t="shared" si="119"/>
        <v>0.9946808636386143</v>
      </c>
      <c r="L392" s="225">
        <f t="shared" si="131"/>
        <v>720</v>
      </c>
      <c r="M392" s="220">
        <f t="shared" si="120"/>
        <v>0.99994853168518372</v>
      </c>
      <c r="N392" s="225">
        <f t="shared" si="132"/>
        <v>720</v>
      </c>
      <c r="O392" s="220">
        <f t="shared" si="133"/>
        <v>0.99996853677092878</v>
      </c>
      <c r="P392" s="225">
        <f t="shared" si="134"/>
        <v>720</v>
      </c>
      <c r="Q392" s="220">
        <f t="shared" si="135"/>
        <v>0.99996853677092878</v>
      </c>
      <c r="R392" s="225">
        <f t="shared" si="139"/>
        <v>90720</v>
      </c>
      <c r="S392" s="220">
        <f t="shared" si="121"/>
        <v>0.92723498608242594</v>
      </c>
      <c r="T392" s="225">
        <f t="shared" si="139"/>
        <v>90720</v>
      </c>
      <c r="U392" s="220">
        <f t="shared" si="124"/>
        <v>0.35500747323710757</v>
      </c>
    </row>
    <row r="393" spans="1:21">
      <c r="A393" s="219">
        <f t="shared" si="125"/>
        <v>90960</v>
      </c>
      <c r="B393" s="220">
        <f t="shared" si="126"/>
        <v>0.85402653094936454</v>
      </c>
      <c r="C393" s="225">
        <f t="shared" si="127"/>
        <v>6960</v>
      </c>
      <c r="D393" s="226">
        <f t="shared" si="117"/>
        <v>0.99076292631198448</v>
      </c>
      <c r="E393" s="227">
        <f t="shared" si="128"/>
        <v>6960</v>
      </c>
      <c r="F393" s="226">
        <f t="shared" si="122"/>
        <v>0.97706705082046919</v>
      </c>
      <c r="G393" s="220">
        <f t="shared" si="123"/>
        <v>0.96804181047390847</v>
      </c>
      <c r="H393" s="225">
        <f t="shared" si="129"/>
        <v>90960</v>
      </c>
      <c r="I393" s="220">
        <f t="shared" si="118"/>
        <v>0.95862928521314994</v>
      </c>
      <c r="J393" s="225">
        <f t="shared" si="130"/>
        <v>960</v>
      </c>
      <c r="K393" s="220">
        <f t="shared" si="119"/>
        <v>0.9929141130135738</v>
      </c>
      <c r="L393" s="225">
        <f t="shared" si="131"/>
        <v>960</v>
      </c>
      <c r="M393" s="220">
        <f t="shared" si="120"/>
        <v>0.99990871980179552</v>
      </c>
      <c r="N393" s="225">
        <f t="shared" si="132"/>
        <v>960</v>
      </c>
      <c r="O393" s="220">
        <f t="shared" si="133"/>
        <v>0.99994417003521419</v>
      </c>
      <c r="P393" s="225">
        <f t="shared" si="134"/>
        <v>960</v>
      </c>
      <c r="Q393" s="220">
        <f t="shared" si="135"/>
        <v>0.99994417003521419</v>
      </c>
      <c r="R393" s="225">
        <f t="shared" si="139"/>
        <v>90960</v>
      </c>
      <c r="S393" s="220">
        <f t="shared" si="121"/>
        <v>0.92704968453484959</v>
      </c>
      <c r="T393" s="225">
        <f t="shared" si="139"/>
        <v>90960</v>
      </c>
      <c r="U393" s="220">
        <f t="shared" si="124"/>
        <v>0.35403618116739216</v>
      </c>
    </row>
    <row r="394" spans="1:21">
      <c r="A394" s="219">
        <f t="shared" si="125"/>
        <v>91200</v>
      </c>
      <c r="B394" s="220">
        <f t="shared" si="126"/>
        <v>0.85111572036757066</v>
      </c>
      <c r="C394" s="225">
        <f t="shared" si="127"/>
        <v>7200</v>
      </c>
      <c r="D394" s="226">
        <f t="shared" si="117"/>
        <v>0.99044593289721605</v>
      </c>
      <c r="E394" s="227">
        <f t="shared" si="128"/>
        <v>7200</v>
      </c>
      <c r="F394" s="226">
        <f t="shared" si="122"/>
        <v>0.97628570975790929</v>
      </c>
      <c r="G394" s="220">
        <f t="shared" si="123"/>
        <v>0.96695821057539322</v>
      </c>
      <c r="H394" s="225">
        <f t="shared" si="129"/>
        <v>91200</v>
      </c>
      <c r="I394" s="220">
        <f t="shared" si="118"/>
        <v>0.95843468257235842</v>
      </c>
      <c r="J394" s="225">
        <f t="shared" si="130"/>
        <v>1200</v>
      </c>
      <c r="K394" s="220">
        <f t="shared" si="119"/>
        <v>0.9911505004882849</v>
      </c>
      <c r="L394" s="225">
        <f t="shared" si="131"/>
        <v>1200</v>
      </c>
      <c r="M394" s="220">
        <f t="shared" si="120"/>
        <v>0.99985771596595174</v>
      </c>
      <c r="N394" s="225">
        <f t="shared" si="132"/>
        <v>1200</v>
      </c>
      <c r="O394" s="220">
        <f t="shared" si="133"/>
        <v>0.99991292886154481</v>
      </c>
      <c r="P394" s="225">
        <f t="shared" si="134"/>
        <v>1200</v>
      </c>
      <c r="Q394" s="220">
        <f t="shared" si="135"/>
        <v>0.99991292886154481</v>
      </c>
      <c r="R394" s="225">
        <f t="shared" si="139"/>
        <v>91200</v>
      </c>
      <c r="S394" s="220">
        <f t="shared" si="121"/>
        <v>0.92686442001851577</v>
      </c>
      <c r="T394" s="225">
        <f t="shared" si="139"/>
        <v>91200</v>
      </c>
      <c r="U394" s="220">
        <f t="shared" si="124"/>
        <v>0.35306754652986017</v>
      </c>
    </row>
    <row r="395" spans="1:21">
      <c r="A395" s="219">
        <f t="shared" si="125"/>
        <v>91440</v>
      </c>
      <c r="B395" s="220">
        <f t="shared" si="126"/>
        <v>0.84819346766599801</v>
      </c>
      <c r="C395" s="225">
        <f t="shared" si="127"/>
        <v>7440</v>
      </c>
      <c r="D395" s="226">
        <f t="shared" si="117"/>
        <v>0.99012904090411191</v>
      </c>
      <c r="E395" s="227">
        <f t="shared" si="128"/>
        <v>7440</v>
      </c>
      <c r="F395" s="226">
        <f t="shared" si="122"/>
        <v>0.97550499351823705</v>
      </c>
      <c r="G395" s="220">
        <f t="shared" si="123"/>
        <v>0.96587582362938396</v>
      </c>
      <c r="H395" s="225">
        <f t="shared" si="129"/>
        <v>91440</v>
      </c>
      <c r="I395" s="220">
        <f t="shared" si="118"/>
        <v>0.95823974044901628</v>
      </c>
      <c r="J395" s="225">
        <f t="shared" si="130"/>
        <v>1440</v>
      </c>
      <c r="K395" s="220">
        <f t="shared" si="119"/>
        <v>0.9893900204888596</v>
      </c>
      <c r="L395" s="225">
        <f t="shared" si="131"/>
        <v>1440</v>
      </c>
      <c r="M395" s="220">
        <f t="shared" si="120"/>
        <v>0.99979560105576326</v>
      </c>
      <c r="N395" s="225">
        <f t="shared" si="132"/>
        <v>1440</v>
      </c>
      <c r="O395" s="220">
        <f t="shared" si="133"/>
        <v>0.99987485202912973</v>
      </c>
      <c r="P395" s="225">
        <f t="shared" si="134"/>
        <v>1440</v>
      </c>
      <c r="Q395" s="220">
        <f t="shared" si="135"/>
        <v>0.99987485202912973</v>
      </c>
      <c r="R395" s="225">
        <f t="shared" si="139"/>
        <v>91440</v>
      </c>
      <c r="S395" s="220">
        <f t="shared" si="121"/>
        <v>0.92667919252602382</v>
      </c>
      <c r="T395" s="225">
        <f t="shared" si="139"/>
        <v>91440</v>
      </c>
      <c r="U395" s="220">
        <f t="shared" si="124"/>
        <v>0.35210156205383969</v>
      </c>
    </row>
    <row r="396" spans="1:21">
      <c r="A396" s="219">
        <f t="shared" si="125"/>
        <v>91680</v>
      </c>
      <c r="B396" s="220">
        <f t="shared" si="126"/>
        <v>0.84526008975197975</v>
      </c>
      <c r="C396" s="225">
        <f t="shared" si="127"/>
        <v>7680</v>
      </c>
      <c r="D396" s="226">
        <f t="shared" si="117"/>
        <v>0.98981225030022257</v>
      </c>
      <c r="E396" s="227">
        <f t="shared" si="128"/>
        <v>7680</v>
      </c>
      <c r="F396" s="226">
        <f t="shared" si="122"/>
        <v>0.97472490160179392</v>
      </c>
      <c r="G396" s="220">
        <f t="shared" si="123"/>
        <v>0.96479464827813466</v>
      </c>
      <c r="H396" s="225">
        <f t="shared" si="129"/>
        <v>91680</v>
      </c>
      <c r="I396" s="220">
        <f t="shared" si="118"/>
        <v>0.95804445959387441</v>
      </c>
      <c r="J396" s="225">
        <f t="shared" si="130"/>
        <v>1680</v>
      </c>
      <c r="K396" s="220">
        <f t="shared" si="119"/>
        <v>0.98763266745131029</v>
      </c>
      <c r="L396" s="225">
        <f t="shared" si="131"/>
        <v>1680</v>
      </c>
      <c r="M396" s="220">
        <f t="shared" si="120"/>
        <v>0.99972245549664929</v>
      </c>
      <c r="N396" s="225">
        <f t="shared" si="132"/>
        <v>1680</v>
      </c>
      <c r="O396" s="220">
        <f t="shared" si="133"/>
        <v>0.99982997814758556</v>
      </c>
      <c r="P396" s="225">
        <f t="shared" si="134"/>
        <v>1680</v>
      </c>
      <c r="Q396" s="220">
        <f t="shared" si="135"/>
        <v>0.99982997814758556</v>
      </c>
      <c r="R396" s="225">
        <f t="shared" si="139"/>
        <v>91680</v>
      </c>
      <c r="S396" s="220">
        <f t="shared" si="121"/>
        <v>0.9264940020499749</v>
      </c>
      <c r="T396" s="225">
        <f t="shared" si="139"/>
        <v>91680</v>
      </c>
      <c r="U396" s="220">
        <f t="shared" si="124"/>
        <v>0.35113822048855142</v>
      </c>
    </row>
    <row r="397" spans="1:21">
      <c r="A397" s="219">
        <f t="shared" si="125"/>
        <v>91920</v>
      </c>
      <c r="B397" s="220">
        <f t="shared" si="126"/>
        <v>0.8423159007415445</v>
      </c>
      <c r="C397" s="225">
        <f t="shared" si="127"/>
        <v>7920</v>
      </c>
      <c r="D397" s="226">
        <f t="shared" si="117"/>
        <v>0.98949556105310843</v>
      </c>
      <c r="E397" s="227">
        <f t="shared" si="128"/>
        <v>7920</v>
      </c>
      <c r="F397" s="226">
        <f t="shared" si="122"/>
        <v>0.97394543350932117</v>
      </c>
      <c r="G397" s="220">
        <f t="shared" si="123"/>
        <v>0.96371468316541864</v>
      </c>
      <c r="H397" s="225">
        <f t="shared" si="129"/>
        <v>91920</v>
      </c>
      <c r="I397" s="220">
        <f t="shared" si="118"/>
        <v>0.9578488407565775</v>
      </c>
      <c r="J397" s="225">
        <f t="shared" si="130"/>
        <v>1920</v>
      </c>
      <c r="K397" s="220">
        <f t="shared" si="119"/>
        <v>0.98587843582153201</v>
      </c>
      <c r="L397" s="225">
        <f t="shared" si="131"/>
        <v>1920</v>
      </c>
      <c r="M397" s="220">
        <f t="shared" si="120"/>
        <v>0.99963835926366262</v>
      </c>
      <c r="N397" s="225">
        <f t="shared" si="132"/>
        <v>1920</v>
      </c>
      <c r="O397" s="220">
        <f t="shared" si="133"/>
        <v>0.99977834565761714</v>
      </c>
      <c r="P397" s="225">
        <f t="shared" si="134"/>
        <v>1920</v>
      </c>
      <c r="Q397" s="220">
        <f t="shared" si="135"/>
        <v>0.99977834565761714</v>
      </c>
      <c r="R397" s="225">
        <f t="shared" si="139"/>
        <v>91920</v>
      </c>
      <c r="S397" s="220">
        <f t="shared" si="121"/>
        <v>0.92630884858297158</v>
      </c>
      <c r="T397" s="225">
        <f t="shared" si="139"/>
        <v>91920</v>
      </c>
      <c r="U397" s="220">
        <f t="shared" si="124"/>
        <v>0.35017751460305391</v>
      </c>
    </row>
    <row r="398" spans="1:21">
      <c r="A398" s="219">
        <f t="shared" si="125"/>
        <v>92160</v>
      </c>
      <c r="B398" s="220">
        <f t="shared" si="126"/>
        <v>0.83936121195839997</v>
      </c>
      <c r="C398" s="225">
        <f t="shared" si="127"/>
        <v>8160</v>
      </c>
      <c r="D398" s="226">
        <f t="shared" ref="D398:D461" si="140">IF($F$3="Series",EXP(-$D$3*$E$3*C398),1-(1-EXP(-$D$3*C398))^$E$3)</f>
        <v>0.98917897313034064</v>
      </c>
      <c r="E398" s="227">
        <f t="shared" si="128"/>
        <v>8160</v>
      </c>
      <c r="F398" s="226">
        <f t="shared" si="122"/>
        <v>0.97316658874195905</v>
      </c>
      <c r="G398" s="220">
        <f t="shared" si="123"/>
        <v>0.96263592693652755</v>
      </c>
      <c r="H398" s="225">
        <f t="shared" si="129"/>
        <v>92160</v>
      </c>
      <c r="I398" s="220">
        <f t="shared" ref="I398:I461" si="141">IF($F$5="Series",EXP(-$D$5*$E$5*H398),1-(1-EXP(-$D$5*H398))^$E$5)</f>
        <v>0.95765288468566512</v>
      </c>
      <c r="J398" s="225">
        <f t="shared" si="130"/>
        <v>2160</v>
      </c>
      <c r="K398" s="220">
        <f t="shared" ref="K398:K461" si="142">IF($F$6="Series",EXP(-$D$6*$E$6*J398),1-(1-EXP(-$D$6*J398))^$E$6)</f>
        <v>0.98412732005528514</v>
      </c>
      <c r="L398" s="225">
        <f t="shared" si="131"/>
        <v>2160</v>
      </c>
      <c r="M398" s="220">
        <f t="shared" ref="M398:M461" si="143">IF($F$7="Series",EXP(-$D$7*$E$7*L398),1-(1-EXP(-$D$7*L398))^$E$7)</f>
        <v>0.99954339188380192</v>
      </c>
      <c r="N398" s="225">
        <f t="shared" si="132"/>
        <v>2160</v>
      </c>
      <c r="O398" s="220">
        <f t="shared" si="133"/>
        <v>0.99971999283169533</v>
      </c>
      <c r="P398" s="225">
        <f t="shared" si="134"/>
        <v>2160</v>
      </c>
      <c r="Q398" s="220">
        <f t="shared" si="135"/>
        <v>0.99971999283169533</v>
      </c>
      <c r="R398" s="225">
        <f t="shared" si="139"/>
        <v>92160</v>
      </c>
      <c r="S398" s="220">
        <f t="shared" ref="S398:S461" si="144">IF($F$10="Series",EXP(-$D$10*$E$10*R398),1-(1-EXP(-$D$10*R398))^$E$10)</f>
        <v>0.92612373211761767</v>
      </c>
      <c r="T398" s="225">
        <f t="shared" si="139"/>
        <v>92160</v>
      </c>
      <c r="U398" s="220">
        <f t="shared" si="124"/>
        <v>0.34921943718618942</v>
      </c>
    </row>
    <row r="399" spans="1:21">
      <c r="A399" s="219">
        <f t="shared" si="125"/>
        <v>92400</v>
      </c>
      <c r="B399" s="220">
        <f t="shared" si="126"/>
        <v>0.83639633193342688</v>
      </c>
      <c r="C399" s="225">
        <f t="shared" si="127"/>
        <v>8400</v>
      </c>
      <c r="D399" s="226">
        <f t="shared" si="140"/>
        <v>0.98886248649950048</v>
      </c>
      <c r="E399" s="227">
        <f t="shared" si="128"/>
        <v>8400</v>
      </c>
      <c r="F399" s="226">
        <f t="shared" ref="F399:F462" si="145">IF($F$4="Series",EXP(-$D$4*$E$4*E399),1-(1-EXP(-$D$4*E399))^$E$4)</f>
        <v>0.97238836680124685</v>
      </c>
      <c r="G399" s="220">
        <f t="shared" ref="G399:G462" si="146">D399*F399</f>
        <v>0.96155837823826928</v>
      </c>
      <c r="H399" s="225">
        <f t="shared" si="129"/>
        <v>92400</v>
      </c>
      <c r="I399" s="220">
        <f t="shared" si="141"/>
        <v>0.95745659212857315</v>
      </c>
      <c r="J399" s="225">
        <f t="shared" si="130"/>
        <v>2400</v>
      </c>
      <c r="K399" s="220">
        <f t="shared" si="142"/>
        <v>0.98237931461817762</v>
      </c>
      <c r="L399" s="225">
        <f t="shared" si="131"/>
        <v>2400</v>
      </c>
      <c r="M399" s="220">
        <f t="shared" si="143"/>
        <v>0.99943763243831385</v>
      </c>
      <c r="N399" s="225">
        <f t="shared" si="132"/>
        <v>2400</v>
      </c>
      <c r="O399" s="220">
        <f t="shared" si="133"/>
        <v>0.99965495777473246</v>
      </c>
      <c r="P399" s="225">
        <f t="shared" si="134"/>
        <v>2400</v>
      </c>
      <c r="Q399" s="220">
        <f t="shared" si="135"/>
        <v>0.99965495777473246</v>
      </c>
      <c r="R399" s="225">
        <f t="shared" si="139"/>
        <v>92400</v>
      </c>
      <c r="S399" s="220">
        <f t="shared" si="144"/>
        <v>0.92593865264651887</v>
      </c>
      <c r="T399" s="225">
        <f t="shared" si="139"/>
        <v>92400</v>
      </c>
      <c r="U399" s="220">
        <f t="shared" ref="U399:U462" si="147">EXP(-1/87600*T399)</f>
        <v>0.34826398104653</v>
      </c>
    </row>
    <row r="400" spans="1:21">
      <c r="A400" s="219">
        <f t="shared" ref="A400:A463" si="148">A399+240</f>
        <v>92640</v>
      </c>
      <c r="B400" s="220">
        <f t="shared" ref="B400:B463" si="149">D400*F400*I400*K400*M400*O400*Q400*S400</f>
        <v>0.83342156640466247</v>
      </c>
      <c r="C400" s="225">
        <f t="shared" ref="C400:C463" si="150">C399+240</f>
        <v>8640</v>
      </c>
      <c r="D400" s="226">
        <f t="shared" si="140"/>
        <v>0.98854610112817987</v>
      </c>
      <c r="E400" s="227">
        <f t="shared" ref="E400:E463" si="151">E399+240</f>
        <v>8640</v>
      </c>
      <c r="F400" s="226">
        <f t="shared" si="145"/>
        <v>0.97161076718912276</v>
      </c>
      <c r="G400" s="220">
        <f t="shared" si="146"/>
        <v>0.96048203571896695</v>
      </c>
      <c r="H400" s="225">
        <f t="shared" ref="H400:H463" si="152">H399+240</f>
        <v>92640</v>
      </c>
      <c r="I400" s="220">
        <f t="shared" si="141"/>
        <v>0.95725996383163559</v>
      </c>
      <c r="J400" s="225">
        <f t="shared" ref="J400:J463" si="153">J399+240</f>
        <v>2640</v>
      </c>
      <c r="K400" s="220">
        <f t="shared" si="142"/>
        <v>0.98063441398564755</v>
      </c>
      <c r="L400" s="225">
        <f t="shared" ref="L400:L463" si="154">L399+240</f>
        <v>2640</v>
      </c>
      <c r="M400" s="220">
        <f t="shared" si="143"/>
        <v>0.9993211595649828</v>
      </c>
      <c r="N400" s="225">
        <f t="shared" ref="N400:N463" si="155">N399+240</f>
        <v>2640</v>
      </c>
      <c r="O400" s="220">
        <f t="shared" ref="O400:O463" si="156">IF($F$8="Series",EXP(-$D$8*$E$8*N400),1-(1-EXP(-$D$8*N400))^$E$8)</f>
        <v>0.9995832784247547</v>
      </c>
      <c r="P400" s="225">
        <f t="shared" ref="P400:P463" si="157">P399+240</f>
        <v>2640</v>
      </c>
      <c r="Q400" s="220">
        <f t="shared" ref="Q400:Q463" si="158">IF($F$9="Series",EXP(-$D$9*$E$9*P400),1-(1-EXP(-$D$9*P400))^$E$9)</f>
        <v>0.9995832784247547</v>
      </c>
      <c r="R400" s="225">
        <f t="shared" ref="R400:T415" si="159">R399+240</f>
        <v>92640</v>
      </c>
      <c r="S400" s="220">
        <f t="shared" si="144"/>
        <v>0.92575361016228186</v>
      </c>
      <c r="T400" s="225">
        <f t="shared" si="159"/>
        <v>92640</v>
      </c>
      <c r="U400" s="220">
        <f t="shared" si="147"/>
        <v>0.3473111390123228</v>
      </c>
    </row>
    <row r="401" spans="1:21">
      <c r="A401" s="219">
        <f t="shared" si="148"/>
        <v>92880</v>
      </c>
      <c r="B401" s="220">
        <f t="shared" si="149"/>
        <v>0.83043721831777095</v>
      </c>
      <c r="C401" s="225">
        <f t="shared" si="150"/>
        <v>8880</v>
      </c>
      <c r="D401" s="226">
        <f t="shared" si="140"/>
        <v>0.98822981698398094</v>
      </c>
      <c r="E401" s="227">
        <f t="shared" si="151"/>
        <v>8880</v>
      </c>
      <c r="F401" s="226">
        <f t="shared" si="145"/>
        <v>0.97083378940792275</v>
      </c>
      <c r="G401" s="220">
        <f t="shared" si="146"/>
        <v>0.95940689802845625</v>
      </c>
      <c r="H401" s="225">
        <f t="shared" si="152"/>
        <v>92880</v>
      </c>
      <c r="I401" s="220">
        <f t="shared" si="141"/>
        <v>0.95706300054008542</v>
      </c>
      <c r="J401" s="225">
        <f t="shared" si="153"/>
        <v>2880</v>
      </c>
      <c r="K401" s="220">
        <f t="shared" si="142"/>
        <v>0.97889261264294591</v>
      </c>
      <c r="L401" s="225">
        <f t="shared" si="154"/>
        <v>2880</v>
      </c>
      <c r="M401" s="220">
        <f t="shared" si="143"/>
        <v>0.99919405146040985</v>
      </c>
      <c r="N401" s="225">
        <f t="shared" si="155"/>
        <v>2880</v>
      </c>
      <c r="O401" s="220">
        <f t="shared" si="156"/>
        <v>0.99950499255357284</v>
      </c>
      <c r="P401" s="225">
        <f t="shared" si="157"/>
        <v>2880</v>
      </c>
      <c r="Q401" s="220">
        <f t="shared" si="158"/>
        <v>0.99950499255357284</v>
      </c>
      <c r="R401" s="225">
        <f t="shared" si="159"/>
        <v>92880</v>
      </c>
      <c r="S401" s="220">
        <f t="shared" si="144"/>
        <v>0.92556860465751534</v>
      </c>
      <c r="T401" s="225">
        <f t="shared" si="159"/>
        <v>92880</v>
      </c>
      <c r="U401" s="220">
        <f t="shared" si="147"/>
        <v>0.3463609039314372</v>
      </c>
    </row>
    <row r="402" spans="1:21">
      <c r="A402" s="219">
        <f t="shared" si="148"/>
        <v>93120</v>
      </c>
      <c r="B402" s="220">
        <f t="shared" si="149"/>
        <v>0.82744358782698701</v>
      </c>
      <c r="C402" s="225">
        <f t="shared" si="150"/>
        <v>9120</v>
      </c>
      <c r="D402" s="226">
        <f t="shared" si="140"/>
        <v>0.98791363403451604</v>
      </c>
      <c r="E402" s="227">
        <f t="shared" si="151"/>
        <v>9120</v>
      </c>
      <c r="F402" s="226">
        <f t="shared" si="145"/>
        <v>0.97005743296038105</v>
      </c>
      <c r="G402" s="220">
        <f t="shared" si="146"/>
        <v>0.95833296381808397</v>
      </c>
      <c r="H402" s="225">
        <f t="shared" si="152"/>
        <v>93120</v>
      </c>
      <c r="I402" s="220">
        <f t="shared" si="141"/>
        <v>0.95686570299805673</v>
      </c>
      <c r="J402" s="225">
        <f t="shared" si="153"/>
        <v>3120</v>
      </c>
      <c r="K402" s="220">
        <f t="shared" si="142"/>
        <v>0.9771539050851189</v>
      </c>
      <c r="L402" s="225">
        <f t="shared" si="154"/>
        <v>3120</v>
      </c>
      <c r="M402" s="220">
        <f t="shared" si="143"/>
        <v>0.9990563858822803</v>
      </c>
      <c r="N402" s="225">
        <f t="shared" si="155"/>
        <v>3120</v>
      </c>
      <c r="O402" s="220">
        <f t="shared" si="156"/>
        <v>0.99942013776744887</v>
      </c>
      <c r="P402" s="225">
        <f t="shared" si="157"/>
        <v>3120</v>
      </c>
      <c r="Q402" s="220">
        <f t="shared" si="158"/>
        <v>0.99942013776744887</v>
      </c>
      <c r="R402" s="225">
        <f t="shared" si="159"/>
        <v>93120</v>
      </c>
      <c r="S402" s="220">
        <f t="shared" si="144"/>
        <v>0.92538363612482899</v>
      </c>
      <c r="T402" s="225">
        <f t="shared" si="159"/>
        <v>93120</v>
      </c>
      <c r="U402" s="220">
        <f t="shared" si="147"/>
        <v>0.34541326867131028</v>
      </c>
    </row>
    <row r="403" spans="1:21">
      <c r="A403" s="219">
        <f t="shared" si="148"/>
        <v>93360</v>
      </c>
      <c r="B403" s="220">
        <f t="shared" si="149"/>
        <v>0.82444097229652402</v>
      </c>
      <c r="C403" s="225">
        <f t="shared" si="150"/>
        <v>9360</v>
      </c>
      <c r="D403" s="226">
        <f t="shared" si="140"/>
        <v>0.98759755224740819</v>
      </c>
      <c r="E403" s="227">
        <f t="shared" si="151"/>
        <v>9360</v>
      </c>
      <c r="F403" s="226">
        <f t="shared" si="145"/>
        <v>0.96928169734962966</v>
      </c>
      <c r="G403" s="220">
        <f t="shared" si="146"/>
        <v>0.9572602317407074</v>
      </c>
      <c r="H403" s="225">
        <f t="shared" si="152"/>
        <v>93360</v>
      </c>
      <c r="I403" s="220">
        <f t="shared" si="141"/>
        <v>0.9566680719485855</v>
      </c>
      <c r="J403" s="225">
        <f t="shared" si="153"/>
        <v>3360</v>
      </c>
      <c r="K403" s="220">
        <f t="shared" si="142"/>
        <v>0.9754182858169903</v>
      </c>
      <c r="L403" s="225">
        <f t="shared" si="154"/>
        <v>3360</v>
      </c>
      <c r="M403" s="220">
        <f t="shared" si="143"/>
        <v>0.99890824015161994</v>
      </c>
      <c r="N403" s="225">
        <f t="shared" si="155"/>
        <v>3360</v>
      </c>
      <c r="O403" s="220">
        <f t="shared" si="156"/>
        <v>0.99932875150776179</v>
      </c>
      <c r="P403" s="225">
        <f t="shared" si="157"/>
        <v>3360</v>
      </c>
      <c r="Q403" s="220">
        <f t="shared" si="158"/>
        <v>0.99932875150776179</v>
      </c>
      <c r="R403" s="225">
        <f t="shared" si="159"/>
        <v>93360</v>
      </c>
      <c r="S403" s="220">
        <f t="shared" si="144"/>
        <v>0.92519870455683439</v>
      </c>
      <c r="T403" s="225">
        <f t="shared" si="159"/>
        <v>93360</v>
      </c>
      <c r="U403" s="220">
        <f t="shared" si="147"/>
        <v>0.34446822611889388</v>
      </c>
    </row>
    <row r="404" spans="1:21">
      <c r="A404" s="219">
        <f t="shared" si="148"/>
        <v>93600</v>
      </c>
      <c r="B404" s="220">
        <f t="shared" si="149"/>
        <v>0.82142966630243441</v>
      </c>
      <c r="C404" s="225">
        <f t="shared" si="150"/>
        <v>9600</v>
      </c>
      <c r="D404" s="226">
        <f t="shared" si="140"/>
        <v>0.98728157159029051</v>
      </c>
      <c r="E404" s="227">
        <f t="shared" si="151"/>
        <v>9600</v>
      </c>
      <c r="F404" s="226">
        <f t="shared" si="145"/>
        <v>0.9685065820791976</v>
      </c>
      <c r="G404" s="220">
        <f t="shared" si="146"/>
        <v>0.95618870045069093</v>
      </c>
      <c r="H404" s="225">
        <f t="shared" si="152"/>
        <v>93600</v>
      </c>
      <c r="I404" s="220">
        <f t="shared" si="141"/>
        <v>0.95647010813361177</v>
      </c>
      <c r="J404" s="225">
        <f t="shared" si="153"/>
        <v>3600</v>
      </c>
      <c r="K404" s="220">
        <f t="shared" si="142"/>
        <v>0.973685749353145</v>
      </c>
      <c r="L404" s="225">
        <f t="shared" si="154"/>
        <v>3600</v>
      </c>
      <c r="M404" s="220">
        <f t="shared" si="143"/>
        <v>0.99874969115504031</v>
      </c>
      <c r="N404" s="225">
        <f t="shared" si="155"/>
        <v>3600</v>
      </c>
      <c r="O404" s="220">
        <f t="shared" si="156"/>
        <v>0.99923087105166919</v>
      </c>
      <c r="P404" s="225">
        <f t="shared" si="157"/>
        <v>3600</v>
      </c>
      <c r="Q404" s="220">
        <f t="shared" si="158"/>
        <v>0.99923087105166919</v>
      </c>
      <c r="R404" s="225">
        <f t="shared" si="159"/>
        <v>93600</v>
      </c>
      <c r="S404" s="220">
        <f t="shared" si="144"/>
        <v>0.92501380994614435</v>
      </c>
      <c r="T404" s="225">
        <f t="shared" si="159"/>
        <v>93600</v>
      </c>
      <c r="U404" s="220">
        <f t="shared" si="147"/>
        <v>0.34352576918060085</v>
      </c>
    </row>
    <row r="405" spans="1:21">
      <c r="A405" s="219">
        <f t="shared" si="148"/>
        <v>93840</v>
      </c>
      <c r="B405" s="220">
        <f t="shared" si="149"/>
        <v>0.81840996163491542</v>
      </c>
      <c r="C405" s="225">
        <f t="shared" si="150"/>
        <v>9840</v>
      </c>
      <c r="D405" s="226">
        <f t="shared" si="140"/>
        <v>0.98696569203080664</v>
      </c>
      <c r="E405" s="227">
        <f t="shared" si="151"/>
        <v>9840</v>
      </c>
      <c r="F405" s="226">
        <f t="shared" si="145"/>
        <v>0.96773208665301114</v>
      </c>
      <c r="G405" s="220">
        <f t="shared" si="146"/>
        <v>0.95511836860390564</v>
      </c>
      <c r="H405" s="225">
        <f t="shared" si="152"/>
        <v>93840</v>
      </c>
      <c r="I405" s="220">
        <f t="shared" si="141"/>
        <v>0.95627181229398017</v>
      </c>
      <c r="J405" s="225">
        <f t="shared" si="153"/>
        <v>3840</v>
      </c>
      <c r="K405" s="220">
        <f t="shared" si="142"/>
        <v>0.97195629021791052</v>
      </c>
      <c r="L405" s="225">
        <f t="shared" si="154"/>
        <v>3840</v>
      </c>
      <c r="M405" s="220">
        <f t="shared" si="143"/>
        <v>0.99858081534697252</v>
      </c>
      <c r="N405" s="225">
        <f t="shared" si="155"/>
        <v>3840</v>
      </c>
      <c r="O405" s="220">
        <f t="shared" si="156"/>
        <v>0.99912653351276759</v>
      </c>
      <c r="P405" s="225">
        <f t="shared" si="157"/>
        <v>3840</v>
      </c>
      <c r="Q405" s="220">
        <f t="shared" si="158"/>
        <v>0.99912653351276759</v>
      </c>
      <c r="R405" s="225">
        <f t="shared" si="159"/>
        <v>93840</v>
      </c>
      <c r="S405" s="220">
        <f t="shared" si="144"/>
        <v>0.9248289522853731</v>
      </c>
      <c r="T405" s="225">
        <f t="shared" si="159"/>
        <v>93840</v>
      </c>
      <c r="U405" s="220">
        <f t="shared" si="147"/>
        <v>0.34258589078225199</v>
      </c>
    </row>
    <row r="406" spans="1:21">
      <c r="A406" s="219">
        <f t="shared" si="148"/>
        <v>94080</v>
      </c>
      <c r="B406" s="220">
        <f t="shared" si="149"/>
        <v>0.81538214730104952</v>
      </c>
      <c r="C406" s="225">
        <f t="shared" si="150"/>
        <v>10080</v>
      </c>
      <c r="D406" s="226">
        <f t="shared" si="140"/>
        <v>0.98664991353661047</v>
      </c>
      <c r="E406" s="227">
        <f t="shared" si="151"/>
        <v>10080</v>
      </c>
      <c r="F406" s="226">
        <f t="shared" si="145"/>
        <v>0.96695821057539311</v>
      </c>
      <c r="G406" s="220">
        <f t="shared" si="146"/>
        <v>0.95404923485772719</v>
      </c>
      <c r="H406" s="225">
        <f t="shared" si="152"/>
        <v>94080</v>
      </c>
      <c r="I406" s="220">
        <f t="shared" si="141"/>
        <v>0.9560731851694424</v>
      </c>
      <c r="J406" s="225">
        <f t="shared" si="153"/>
        <v>4080</v>
      </c>
      <c r="K406" s="220">
        <f t="shared" si="142"/>
        <v>0.97022990294534073</v>
      </c>
      <c r="L406" s="225">
        <f t="shared" si="154"/>
        <v>4080</v>
      </c>
      <c r="M406" s="220">
        <f t="shared" si="143"/>
        <v>0.99840168875189006</v>
      </c>
      <c r="N406" s="225">
        <f t="shared" si="155"/>
        <v>4080</v>
      </c>
      <c r="O406" s="220">
        <f t="shared" si="156"/>
        <v>0.99901577584174961</v>
      </c>
      <c r="P406" s="225">
        <f t="shared" si="157"/>
        <v>4080</v>
      </c>
      <c r="Q406" s="220">
        <f t="shared" si="158"/>
        <v>0.99901577584174961</v>
      </c>
      <c r="R406" s="225">
        <f t="shared" si="159"/>
        <v>94080</v>
      </c>
      <c r="S406" s="220">
        <f t="shared" si="144"/>
        <v>0.92464413156713654</v>
      </c>
      <c r="T406" s="225">
        <f t="shared" si="159"/>
        <v>94080</v>
      </c>
      <c r="U406" s="220">
        <f t="shared" si="147"/>
        <v>0.34164858386902275</v>
      </c>
    </row>
    <row r="407" spans="1:21">
      <c r="A407" s="219">
        <f t="shared" si="148"/>
        <v>94320</v>
      </c>
      <c r="B407" s="220">
        <f t="shared" si="149"/>
        <v>0.81234650952796683</v>
      </c>
      <c r="C407" s="225">
        <f t="shared" si="150"/>
        <v>10320</v>
      </c>
      <c r="D407" s="226">
        <f t="shared" si="140"/>
        <v>0.98633423607536641</v>
      </c>
      <c r="E407" s="227">
        <f t="shared" si="151"/>
        <v>10320</v>
      </c>
      <c r="F407" s="226">
        <f t="shared" si="145"/>
        <v>0.96618495335106291</v>
      </c>
      <c r="G407" s="220">
        <f t="shared" si="146"/>
        <v>0.95298129787103414</v>
      </c>
      <c r="H407" s="225">
        <f t="shared" si="152"/>
        <v>94320</v>
      </c>
      <c r="I407" s="220">
        <f t="shared" si="141"/>
        <v>0.95587422749865747</v>
      </c>
      <c r="J407" s="225">
        <f t="shared" si="153"/>
        <v>4320</v>
      </c>
      <c r="K407" s="220">
        <f t="shared" si="142"/>
        <v>0.9685065820791976</v>
      </c>
      <c r="L407" s="225">
        <f t="shared" si="154"/>
        <v>4320</v>
      </c>
      <c r="M407" s="220">
        <f t="shared" si="143"/>
        <v>0.99821238696652115</v>
      </c>
      <c r="N407" s="225">
        <f t="shared" si="155"/>
        <v>4320</v>
      </c>
      <c r="O407" s="220">
        <f t="shared" si="156"/>
        <v>0.9988986348270581</v>
      </c>
      <c r="P407" s="225">
        <f t="shared" si="157"/>
        <v>4320</v>
      </c>
      <c r="Q407" s="220">
        <f t="shared" si="158"/>
        <v>0.9988986348270581</v>
      </c>
      <c r="R407" s="225">
        <f t="shared" si="159"/>
        <v>94320</v>
      </c>
      <c r="S407" s="220">
        <f t="shared" si="144"/>
        <v>0.92445934778405192</v>
      </c>
      <c r="T407" s="225">
        <f t="shared" si="159"/>
        <v>94320</v>
      </c>
      <c r="U407" s="220">
        <f t="shared" si="147"/>
        <v>0.34071384140539063</v>
      </c>
    </row>
    <row r="408" spans="1:21">
      <c r="A408" s="219">
        <f t="shared" si="148"/>
        <v>94560</v>
      </c>
      <c r="B408" s="220">
        <f t="shared" si="149"/>
        <v>0.80930333176642621</v>
      </c>
      <c r="C408" s="225">
        <f t="shared" si="150"/>
        <v>10560</v>
      </c>
      <c r="D408" s="226">
        <f t="shared" si="140"/>
        <v>0.98601865961474888</v>
      </c>
      <c r="E408" s="227">
        <f t="shared" si="151"/>
        <v>10560</v>
      </c>
      <c r="F408" s="226">
        <f t="shared" si="145"/>
        <v>0.96541231448513587</v>
      </c>
      <c r="G408" s="220">
        <f t="shared" si="146"/>
        <v>0.95191455630420607</v>
      </c>
      <c r="H408" s="225">
        <f t="shared" si="152"/>
        <v>94560</v>
      </c>
      <c r="I408" s="220">
        <f t="shared" si="141"/>
        <v>0.9556749400191944</v>
      </c>
      <c r="J408" s="225">
        <f t="shared" si="153"/>
        <v>4560</v>
      </c>
      <c r="K408" s="220">
        <f t="shared" si="142"/>
        <v>0.96678632217293492</v>
      </c>
      <c r="L408" s="225">
        <f t="shared" si="154"/>
        <v>4560</v>
      </c>
      <c r="M408" s="220">
        <f t="shared" si="143"/>
        <v>0.99801298516204917</v>
      </c>
      <c r="N408" s="225">
        <f t="shared" si="155"/>
        <v>4560</v>
      </c>
      <c r="O408" s="220">
        <f t="shared" si="156"/>
        <v>0.99877514709553905</v>
      </c>
      <c r="P408" s="225">
        <f t="shared" si="157"/>
        <v>4560</v>
      </c>
      <c r="Q408" s="220">
        <f t="shared" si="158"/>
        <v>0.99877514709553905</v>
      </c>
      <c r="R408" s="225">
        <f t="shared" si="159"/>
        <v>94560</v>
      </c>
      <c r="S408" s="220">
        <f t="shared" si="144"/>
        <v>0.92427460092873803</v>
      </c>
      <c r="T408" s="225">
        <f t="shared" si="159"/>
        <v>94560</v>
      </c>
      <c r="U408" s="220">
        <f t="shared" si="147"/>
        <v>0.33978165637508212</v>
      </c>
    </row>
    <row r="409" spans="1:21">
      <c r="A409" s="219">
        <f t="shared" si="148"/>
        <v>94800</v>
      </c>
      <c r="B409" s="220">
        <f t="shared" si="149"/>
        <v>0.80625289469479966</v>
      </c>
      <c r="C409" s="225">
        <f t="shared" si="150"/>
        <v>10800</v>
      </c>
      <c r="D409" s="226">
        <f t="shared" si="140"/>
        <v>0.98570318412244295</v>
      </c>
      <c r="E409" s="227">
        <f t="shared" si="151"/>
        <v>10800</v>
      </c>
      <c r="F409" s="226">
        <f t="shared" si="145"/>
        <v>0.96464029348312308</v>
      </c>
      <c r="G409" s="220">
        <f t="shared" si="146"/>
        <v>0.95084900881912227</v>
      </c>
      <c r="H409" s="225">
        <f t="shared" si="152"/>
        <v>94800</v>
      </c>
      <c r="I409" s="220">
        <f t="shared" si="141"/>
        <v>0.95547532346753261</v>
      </c>
      <c r="J409" s="225">
        <f t="shared" si="153"/>
        <v>4800</v>
      </c>
      <c r="K409" s="220">
        <f t="shared" si="142"/>
        <v>0.96506911778968041</v>
      </c>
      <c r="L409" s="225">
        <f t="shared" si="154"/>
        <v>4800</v>
      </c>
      <c r="M409" s="220">
        <f t="shared" si="143"/>
        <v>0.99780355808630339</v>
      </c>
      <c r="N409" s="225">
        <f t="shared" si="155"/>
        <v>4800</v>
      </c>
      <c r="O409" s="220">
        <f t="shared" si="156"/>
        <v>0.99864534911309066</v>
      </c>
      <c r="P409" s="225">
        <f t="shared" si="157"/>
        <v>4800</v>
      </c>
      <c r="Q409" s="220">
        <f t="shared" si="158"/>
        <v>0.99864534911309066</v>
      </c>
      <c r="R409" s="225">
        <f t="shared" si="159"/>
        <v>94800</v>
      </c>
      <c r="S409" s="220">
        <f t="shared" si="144"/>
        <v>0.92408989099381511</v>
      </c>
      <c r="T409" s="225">
        <f t="shared" si="159"/>
        <v>94800</v>
      </c>
      <c r="U409" s="220">
        <f t="shared" si="147"/>
        <v>0.33885202178101975</v>
      </c>
    </row>
    <row r="410" spans="1:21">
      <c r="A410" s="219">
        <f t="shared" si="148"/>
        <v>95040</v>
      </c>
      <c r="B410" s="220">
        <f t="shared" si="149"/>
        <v>0.803195476223453</v>
      </c>
      <c r="C410" s="225">
        <f t="shared" si="150"/>
        <v>11040</v>
      </c>
      <c r="D410" s="226">
        <f t="shared" si="140"/>
        <v>0.98538780956614402</v>
      </c>
      <c r="E410" s="227">
        <f t="shared" si="151"/>
        <v>11040</v>
      </c>
      <c r="F410" s="226">
        <f t="shared" si="145"/>
        <v>0.96386888985093089</v>
      </c>
      <c r="G410" s="220">
        <f t="shared" si="146"/>
        <v>0.94978465407915968</v>
      </c>
      <c r="H410" s="225">
        <f t="shared" si="152"/>
        <v>95040</v>
      </c>
      <c r="I410" s="220">
        <f t="shared" si="141"/>
        <v>0.95527537857906408</v>
      </c>
      <c r="J410" s="225">
        <f t="shared" si="153"/>
        <v>5040</v>
      </c>
      <c r="K410" s="220">
        <f t="shared" si="142"/>
        <v>0.96335496350221872</v>
      </c>
      <c r="L410" s="225">
        <f t="shared" si="154"/>
        <v>5040</v>
      </c>
      <c r="M410" s="220">
        <f t="shared" si="143"/>
        <v>0.9975841800659373</v>
      </c>
      <c r="N410" s="225">
        <f t="shared" si="155"/>
        <v>5040</v>
      </c>
      <c r="O410" s="220">
        <f t="shared" si="156"/>
        <v>0.99850927718531068</v>
      </c>
      <c r="P410" s="225">
        <f t="shared" si="157"/>
        <v>5040</v>
      </c>
      <c r="Q410" s="220">
        <f t="shared" si="158"/>
        <v>0.99850927718531068</v>
      </c>
      <c r="R410" s="225">
        <f t="shared" si="159"/>
        <v>95040</v>
      </c>
      <c r="S410" s="220">
        <f t="shared" si="144"/>
        <v>0.92390521797190484</v>
      </c>
      <c r="T410" s="225">
        <f t="shared" si="159"/>
        <v>95040</v>
      </c>
      <c r="U410" s="220">
        <f t="shared" si="147"/>
        <v>0.3379249306452704</v>
      </c>
    </row>
    <row r="411" spans="1:21">
      <c r="A411" s="219">
        <f t="shared" si="148"/>
        <v>95280</v>
      </c>
      <c r="B411" s="220">
        <f t="shared" si="149"/>
        <v>0.80013135149951775</v>
      </c>
      <c r="C411" s="225">
        <f t="shared" si="150"/>
        <v>11280</v>
      </c>
      <c r="D411" s="226">
        <f t="shared" si="140"/>
        <v>0.98507253591355759</v>
      </c>
      <c r="E411" s="227">
        <f t="shared" si="151"/>
        <v>11280</v>
      </c>
      <c r="F411" s="226">
        <f t="shared" si="145"/>
        <v>0.96309810309486121</v>
      </c>
      <c r="G411" s="220">
        <f t="shared" si="146"/>
        <v>0.94872149074919188</v>
      </c>
      <c r="H411" s="225">
        <f t="shared" si="152"/>
        <v>95280</v>
      </c>
      <c r="I411" s="220">
        <f t="shared" si="141"/>
        <v>0.95507510608809409</v>
      </c>
      <c r="J411" s="225">
        <f t="shared" si="153"/>
        <v>5280</v>
      </c>
      <c r="K411" s="220">
        <f t="shared" si="142"/>
        <v>0.96164385389297447</v>
      </c>
      <c r="L411" s="225">
        <f t="shared" si="154"/>
        <v>5280</v>
      </c>
      <c r="M411" s="220">
        <f t="shared" si="143"/>
        <v>0.99735492500859779</v>
      </c>
      <c r="N411" s="225">
        <f t="shared" si="155"/>
        <v>5280</v>
      </c>
      <c r="O411" s="220">
        <f t="shared" si="156"/>
        <v>0.99836696745814124</v>
      </c>
      <c r="P411" s="225">
        <f t="shared" si="157"/>
        <v>5280</v>
      </c>
      <c r="Q411" s="220">
        <f t="shared" si="158"/>
        <v>0.99836696745814124</v>
      </c>
      <c r="R411" s="225">
        <f t="shared" si="159"/>
        <v>95280</v>
      </c>
      <c r="S411" s="220">
        <f t="shared" si="144"/>
        <v>0.92372058185563044</v>
      </c>
      <c r="T411" s="225">
        <f t="shared" si="159"/>
        <v>95280</v>
      </c>
      <c r="U411" s="220">
        <f t="shared" si="147"/>
        <v>0.33700037600899196</v>
      </c>
    </row>
    <row r="412" spans="1:21">
      <c r="A412" s="219">
        <f t="shared" si="148"/>
        <v>95520</v>
      </c>
      <c r="B412" s="220">
        <f t="shared" si="149"/>
        <v>0.79706079291203513</v>
      </c>
      <c r="C412" s="225">
        <f t="shared" si="150"/>
        <v>11520</v>
      </c>
      <c r="D412" s="226">
        <f t="shared" si="140"/>
        <v>0.9847573631323997</v>
      </c>
      <c r="E412" s="227">
        <f t="shared" si="151"/>
        <v>11520</v>
      </c>
      <c r="F412" s="226">
        <f t="shared" si="145"/>
        <v>0.96232793272161044</v>
      </c>
      <c r="G412" s="220">
        <f t="shared" si="146"/>
        <v>0.94765951749558641</v>
      </c>
      <c r="H412" s="225">
        <f t="shared" si="152"/>
        <v>95520</v>
      </c>
      <c r="I412" s="220">
        <f t="shared" si="141"/>
        <v>0.95487450672784335</v>
      </c>
      <c r="J412" s="225">
        <f t="shared" si="153"/>
        <v>5520</v>
      </c>
      <c r="K412" s="220">
        <f t="shared" si="142"/>
        <v>0.95993578355399489</v>
      </c>
      <c r="L412" s="225">
        <f t="shared" si="154"/>
        <v>5520</v>
      </c>
      <c r="M412" s="220">
        <f t="shared" si="143"/>
        <v>0.99711586640508254</v>
      </c>
      <c r="N412" s="225">
        <f t="shared" si="155"/>
        <v>5520</v>
      </c>
      <c r="O412" s="220">
        <f t="shared" si="156"/>
        <v>0.99821845591851022</v>
      </c>
      <c r="P412" s="225">
        <f t="shared" si="157"/>
        <v>5520</v>
      </c>
      <c r="Q412" s="220">
        <f t="shared" si="158"/>
        <v>0.99821845591851022</v>
      </c>
      <c r="R412" s="225">
        <f t="shared" si="159"/>
        <v>95520</v>
      </c>
      <c r="S412" s="220">
        <f t="shared" si="144"/>
        <v>0.9235359826376166</v>
      </c>
      <c r="T412" s="225">
        <f t="shared" si="159"/>
        <v>95520</v>
      </c>
      <c r="U412" s="220">
        <f t="shared" si="147"/>
        <v>0.33607835093238186</v>
      </c>
    </row>
    <row r="413" spans="1:21">
      <c r="A413" s="219">
        <f t="shared" si="148"/>
        <v>95760</v>
      </c>
      <c r="B413" s="220">
        <f t="shared" si="149"/>
        <v>0.79398407009747529</v>
      </c>
      <c r="C413" s="225">
        <f t="shared" si="150"/>
        <v>11760</v>
      </c>
      <c r="D413" s="226">
        <f t="shared" si="140"/>
        <v>0.98444229119039672</v>
      </c>
      <c r="E413" s="227">
        <f t="shared" si="151"/>
        <v>11760</v>
      </c>
      <c r="F413" s="226">
        <f t="shared" si="145"/>
        <v>0.9615583782382694</v>
      </c>
      <c r="G413" s="220">
        <f t="shared" si="146"/>
        <v>0.94659873298620401</v>
      </c>
      <c r="H413" s="225">
        <f t="shared" si="152"/>
        <v>95760</v>
      </c>
      <c r="I413" s="220">
        <f t="shared" si="141"/>
        <v>0.95467358123044899</v>
      </c>
      <c r="J413" s="225">
        <f t="shared" si="153"/>
        <v>5760</v>
      </c>
      <c r="K413" s="220">
        <f t="shared" si="142"/>
        <v>0.95823074708693268</v>
      </c>
      <c r="L413" s="225">
        <f t="shared" si="154"/>
        <v>5760</v>
      </c>
      <c r="M413" s="220">
        <f t="shared" si="143"/>
        <v>0.99686707733148683</v>
      </c>
      <c r="N413" s="225">
        <f t="shared" si="155"/>
        <v>5760</v>
      </c>
      <c r="O413" s="220">
        <f t="shared" si="156"/>
        <v>0.99806377839497162</v>
      </c>
      <c r="P413" s="225">
        <f t="shared" si="157"/>
        <v>5760</v>
      </c>
      <c r="Q413" s="220">
        <f t="shared" si="158"/>
        <v>0.99806377839497162</v>
      </c>
      <c r="R413" s="225">
        <f t="shared" si="159"/>
        <v>95760</v>
      </c>
      <c r="S413" s="220">
        <f t="shared" si="144"/>
        <v>0.92335142031048945</v>
      </c>
      <c r="T413" s="225">
        <f t="shared" si="159"/>
        <v>95760</v>
      </c>
      <c r="U413" s="220">
        <f t="shared" si="147"/>
        <v>0.33515884849462441</v>
      </c>
    </row>
    <row r="414" spans="1:21">
      <c r="A414" s="219">
        <f t="shared" si="148"/>
        <v>96000</v>
      </c>
      <c r="B414" s="220">
        <f t="shared" si="149"/>
        <v>0.88113725742429683</v>
      </c>
      <c r="C414" s="225">
        <v>0</v>
      </c>
      <c r="D414" s="226">
        <f t="shared" si="140"/>
        <v>1</v>
      </c>
      <c r="E414" s="227">
        <v>0</v>
      </c>
      <c r="F414" s="226">
        <f t="shared" si="145"/>
        <v>1</v>
      </c>
      <c r="G414" s="220">
        <f t="shared" si="146"/>
        <v>1</v>
      </c>
      <c r="H414" s="225">
        <f t="shared" si="152"/>
        <v>96000</v>
      </c>
      <c r="I414" s="220">
        <f t="shared" si="141"/>
        <v>0.95447233032696599</v>
      </c>
      <c r="J414" s="225">
        <v>0</v>
      </c>
      <c r="K414" s="220">
        <f t="shared" si="142"/>
        <v>1</v>
      </c>
      <c r="L414" s="225">
        <v>0</v>
      </c>
      <c r="M414" s="220">
        <f t="shared" si="143"/>
        <v>1</v>
      </c>
      <c r="N414" s="225">
        <v>0</v>
      </c>
      <c r="O414" s="220">
        <f t="shared" si="156"/>
        <v>1</v>
      </c>
      <c r="P414" s="225">
        <v>0</v>
      </c>
      <c r="Q414" s="220">
        <f t="shared" si="158"/>
        <v>1</v>
      </c>
      <c r="R414" s="225">
        <f t="shared" si="159"/>
        <v>96000</v>
      </c>
      <c r="S414" s="220">
        <f t="shared" si="144"/>
        <v>0.92316689486687653</v>
      </c>
      <c r="T414" s="225">
        <f t="shared" si="159"/>
        <v>96000</v>
      </c>
      <c r="U414" s="220">
        <f t="shared" si="147"/>
        <v>0.3342418617938393</v>
      </c>
    </row>
    <row r="415" spans="1:21">
      <c r="A415" s="219">
        <f t="shared" si="148"/>
        <v>96240</v>
      </c>
      <c r="B415" s="220">
        <f t="shared" si="149"/>
        <v>0.87821531145166587</v>
      </c>
      <c r="C415" s="225">
        <f t="shared" si="150"/>
        <v>240</v>
      </c>
      <c r="D415" s="226">
        <f t="shared" si="140"/>
        <v>0.99968005119453907</v>
      </c>
      <c r="E415" s="227">
        <f t="shared" si="151"/>
        <v>240</v>
      </c>
      <c r="F415" s="226">
        <f t="shared" si="145"/>
        <v>0.99920031991468372</v>
      </c>
      <c r="G415" s="220">
        <f t="shared" si="146"/>
        <v>0.99888062696591084</v>
      </c>
      <c r="H415" s="225">
        <f t="shared" si="152"/>
        <v>96240</v>
      </c>
      <c r="I415" s="220">
        <f t="shared" si="141"/>
        <v>0.95427075474736878</v>
      </c>
      <c r="J415" s="225">
        <f t="shared" si="153"/>
        <v>240</v>
      </c>
      <c r="K415" s="220">
        <f t="shared" si="142"/>
        <v>0.99822380153310919</v>
      </c>
      <c r="L415" s="225">
        <f t="shared" si="154"/>
        <v>240</v>
      </c>
      <c r="M415" s="220">
        <f t="shared" si="143"/>
        <v>0.99999425380466633</v>
      </c>
      <c r="N415" s="225">
        <f t="shared" si="155"/>
        <v>240</v>
      </c>
      <c r="O415" s="220">
        <f t="shared" si="156"/>
        <v>0.99999649095959287</v>
      </c>
      <c r="P415" s="225">
        <f t="shared" si="157"/>
        <v>240</v>
      </c>
      <c r="Q415" s="220">
        <f t="shared" si="158"/>
        <v>0.99999649095959287</v>
      </c>
      <c r="R415" s="225">
        <f t="shared" si="159"/>
        <v>96240</v>
      </c>
      <c r="S415" s="220">
        <f t="shared" si="144"/>
        <v>0.92298240629940698</v>
      </c>
      <c r="T415" s="225">
        <f t="shared" si="159"/>
        <v>96240</v>
      </c>
      <c r="U415" s="220">
        <f t="shared" si="147"/>
        <v>0.33332738394702954</v>
      </c>
    </row>
    <row r="416" spans="1:21">
      <c r="A416" s="219">
        <f t="shared" si="148"/>
        <v>96480</v>
      </c>
      <c r="B416" s="220">
        <f t="shared" si="149"/>
        <v>0.87528046763275213</v>
      </c>
      <c r="C416" s="225">
        <f t="shared" si="150"/>
        <v>480</v>
      </c>
      <c r="D416" s="226">
        <f t="shared" si="140"/>
        <v>0.99936020475631637</v>
      </c>
      <c r="E416" s="227">
        <f t="shared" si="151"/>
        <v>480</v>
      </c>
      <c r="F416" s="226">
        <f t="shared" si="145"/>
        <v>0.99840127931760636</v>
      </c>
      <c r="G416" s="220">
        <f t="shared" si="146"/>
        <v>0.99776250692781132</v>
      </c>
      <c r="H416" s="225">
        <f t="shared" si="152"/>
        <v>96480</v>
      </c>
      <c r="I416" s="220">
        <f t="shared" si="141"/>
        <v>0.95406885522055274</v>
      </c>
      <c r="J416" s="225">
        <f t="shared" si="153"/>
        <v>480</v>
      </c>
      <c r="K416" s="220">
        <f t="shared" si="142"/>
        <v>0.99645075794721227</v>
      </c>
      <c r="L416" s="225">
        <f t="shared" si="154"/>
        <v>480</v>
      </c>
      <c r="M416" s="220">
        <f t="shared" si="143"/>
        <v>0.99997707028297833</v>
      </c>
      <c r="N416" s="225">
        <f t="shared" si="155"/>
        <v>480</v>
      </c>
      <c r="O416" s="220">
        <f t="shared" si="156"/>
        <v>0.99998599011920375</v>
      </c>
      <c r="P416" s="225">
        <f t="shared" si="157"/>
        <v>480</v>
      </c>
      <c r="Q416" s="220">
        <f t="shared" si="158"/>
        <v>0.99998599011920375</v>
      </c>
      <c r="R416" s="225">
        <f t="shared" ref="R416:T431" si="160">R415+240</f>
        <v>96480</v>
      </c>
      <c r="S416" s="220">
        <f t="shared" si="144"/>
        <v>0.92279795460071123</v>
      </c>
      <c r="T416" s="225">
        <f t="shared" si="160"/>
        <v>96480</v>
      </c>
      <c r="U416" s="220">
        <f t="shared" si="147"/>
        <v>0.33241540809002978</v>
      </c>
    </row>
    <row r="417" spans="1:21">
      <c r="A417" s="219">
        <f t="shared" si="148"/>
        <v>96720</v>
      </c>
      <c r="B417" s="220">
        <f t="shared" si="149"/>
        <v>0.87233306015452228</v>
      </c>
      <c r="C417" s="225">
        <f t="shared" si="150"/>
        <v>720</v>
      </c>
      <c r="D417" s="226">
        <f t="shared" si="140"/>
        <v>0.99904046065257934</v>
      </c>
      <c r="E417" s="227">
        <f t="shared" si="151"/>
        <v>720</v>
      </c>
      <c r="F417" s="226">
        <f t="shared" si="145"/>
        <v>0.99760287769738176</v>
      </c>
      <c r="G417" s="220">
        <f t="shared" si="146"/>
        <v>0.99664563848313104</v>
      </c>
      <c r="H417" s="225">
        <f t="shared" si="152"/>
        <v>96720</v>
      </c>
      <c r="I417" s="220">
        <f t="shared" si="141"/>
        <v>0.95386663247433501</v>
      </c>
      <c r="J417" s="225">
        <f t="shared" si="153"/>
        <v>720</v>
      </c>
      <c r="K417" s="220">
        <f t="shared" si="142"/>
        <v>0.9946808636386143</v>
      </c>
      <c r="L417" s="225">
        <f t="shared" si="154"/>
        <v>720</v>
      </c>
      <c r="M417" s="220">
        <f t="shared" si="143"/>
        <v>0.99994853168518372</v>
      </c>
      <c r="N417" s="225">
        <f t="shared" si="155"/>
        <v>720</v>
      </c>
      <c r="O417" s="220">
        <f t="shared" si="156"/>
        <v>0.99996853677092878</v>
      </c>
      <c r="P417" s="225">
        <f t="shared" si="157"/>
        <v>720</v>
      </c>
      <c r="Q417" s="220">
        <f t="shared" si="158"/>
        <v>0.99996853677092878</v>
      </c>
      <c r="R417" s="225">
        <f t="shared" si="160"/>
        <v>96720</v>
      </c>
      <c r="S417" s="220">
        <f t="shared" si="144"/>
        <v>0.92261353976342153</v>
      </c>
      <c r="T417" s="225">
        <f t="shared" si="160"/>
        <v>96720</v>
      </c>
      <c r="U417" s="220">
        <f t="shared" si="147"/>
        <v>0.3315059273774551</v>
      </c>
    </row>
    <row r="418" spans="1:21">
      <c r="A418" s="219">
        <f t="shared" si="148"/>
        <v>96960</v>
      </c>
      <c r="B418" s="220">
        <f t="shared" si="149"/>
        <v>0.86937342035827525</v>
      </c>
      <c r="C418" s="225">
        <f t="shared" si="150"/>
        <v>960</v>
      </c>
      <c r="D418" s="226">
        <f t="shared" si="140"/>
        <v>0.9987208188505865</v>
      </c>
      <c r="E418" s="227">
        <f t="shared" si="151"/>
        <v>960</v>
      </c>
      <c r="F418" s="226">
        <f t="shared" si="145"/>
        <v>0.99680511454303289</v>
      </c>
      <c r="G418" s="220">
        <f t="shared" si="146"/>
        <v>0.99553002023087045</v>
      </c>
      <c r="H418" s="225">
        <f t="shared" si="152"/>
        <v>96960</v>
      </c>
      <c r="I418" s="220">
        <f t="shared" si="141"/>
        <v>0.95366408723545693</v>
      </c>
      <c r="J418" s="225">
        <f t="shared" si="153"/>
        <v>960</v>
      </c>
      <c r="K418" s="220">
        <f t="shared" si="142"/>
        <v>0.9929141130135738</v>
      </c>
      <c r="L418" s="225">
        <f t="shared" si="154"/>
        <v>960</v>
      </c>
      <c r="M418" s="220">
        <f t="shared" si="143"/>
        <v>0.99990871980179552</v>
      </c>
      <c r="N418" s="225">
        <f t="shared" si="155"/>
        <v>960</v>
      </c>
      <c r="O418" s="220">
        <f t="shared" si="156"/>
        <v>0.99994417003521419</v>
      </c>
      <c r="P418" s="225">
        <f t="shared" si="157"/>
        <v>960</v>
      </c>
      <c r="Q418" s="220">
        <f t="shared" si="158"/>
        <v>0.99994417003521419</v>
      </c>
      <c r="R418" s="225">
        <f t="shared" si="160"/>
        <v>96960</v>
      </c>
      <c r="S418" s="220">
        <f t="shared" si="144"/>
        <v>0.9224291617801712</v>
      </c>
      <c r="T418" s="225">
        <f t="shared" si="160"/>
        <v>96960</v>
      </c>
      <c r="U418" s="220">
        <f t="shared" si="147"/>
        <v>0.33059893498264908</v>
      </c>
    </row>
    <row r="419" spans="1:21">
      <c r="A419" s="219">
        <f t="shared" si="148"/>
        <v>97200</v>
      </c>
      <c r="B419" s="220">
        <f t="shared" si="149"/>
        <v>0.86640187673662783</v>
      </c>
      <c r="C419" s="225">
        <f t="shared" si="150"/>
        <v>1200</v>
      </c>
      <c r="D419" s="226">
        <f t="shared" si="140"/>
        <v>0.99840127931760636</v>
      </c>
      <c r="E419" s="227">
        <f t="shared" si="151"/>
        <v>1200</v>
      </c>
      <c r="F419" s="226">
        <f t="shared" si="145"/>
        <v>0.99600798934399148</v>
      </c>
      <c r="G419" s="220">
        <f t="shared" si="146"/>
        <v>0.99441565077159799</v>
      </c>
      <c r="H419" s="225">
        <f t="shared" si="152"/>
        <v>97200</v>
      </c>
      <c r="I419" s="220">
        <f t="shared" si="141"/>
        <v>0.95346122022958424</v>
      </c>
      <c r="J419" s="225">
        <f t="shared" si="153"/>
        <v>1200</v>
      </c>
      <c r="K419" s="220">
        <f t="shared" si="142"/>
        <v>0.9911505004882849</v>
      </c>
      <c r="L419" s="225">
        <f t="shared" si="154"/>
        <v>1200</v>
      </c>
      <c r="M419" s="220">
        <f t="shared" si="143"/>
        <v>0.99985771596595174</v>
      </c>
      <c r="N419" s="225">
        <f t="shared" si="155"/>
        <v>1200</v>
      </c>
      <c r="O419" s="220">
        <f t="shared" si="156"/>
        <v>0.99991292886154481</v>
      </c>
      <c r="P419" s="225">
        <f t="shared" si="157"/>
        <v>1200</v>
      </c>
      <c r="Q419" s="220">
        <f t="shared" si="158"/>
        <v>0.99991292886154481</v>
      </c>
      <c r="R419" s="225">
        <f t="shared" si="160"/>
        <v>97200</v>
      </c>
      <c r="S419" s="220">
        <f t="shared" si="144"/>
        <v>0.92224482064359536</v>
      </c>
      <c r="T419" s="225">
        <f t="shared" si="160"/>
        <v>97200</v>
      </c>
      <c r="U419" s="220">
        <f t="shared" si="147"/>
        <v>0.32969442409763317</v>
      </c>
    </row>
    <row r="420" spans="1:21">
      <c r="A420" s="219">
        <f t="shared" si="148"/>
        <v>97440</v>
      </c>
      <c r="B420" s="220">
        <f t="shared" si="149"/>
        <v>0.86341875493105769</v>
      </c>
      <c r="C420" s="225">
        <f t="shared" si="150"/>
        <v>1440</v>
      </c>
      <c r="D420" s="226">
        <f t="shared" si="140"/>
        <v>0.99808184202091799</v>
      </c>
      <c r="E420" s="227">
        <f t="shared" si="151"/>
        <v>1440</v>
      </c>
      <c r="F420" s="226">
        <f t="shared" si="145"/>
        <v>0.99521150159009719</v>
      </c>
      <c r="G420" s="220">
        <f t="shared" si="146"/>
        <v>0.99330252870744795</v>
      </c>
      <c r="H420" s="225">
        <f t="shared" si="152"/>
        <v>97440</v>
      </c>
      <c r="I420" s="220">
        <f t="shared" si="141"/>
        <v>0.95325803218130967</v>
      </c>
      <c r="J420" s="225">
        <f t="shared" si="153"/>
        <v>1440</v>
      </c>
      <c r="K420" s="220">
        <f t="shared" si="142"/>
        <v>0.9893900204888596</v>
      </c>
      <c r="L420" s="225">
        <f t="shared" si="154"/>
        <v>1440</v>
      </c>
      <c r="M420" s="220">
        <f t="shared" si="143"/>
        <v>0.99979560105576326</v>
      </c>
      <c r="N420" s="225">
        <f t="shared" si="155"/>
        <v>1440</v>
      </c>
      <c r="O420" s="220">
        <f t="shared" si="156"/>
        <v>0.99987485202912973</v>
      </c>
      <c r="P420" s="225">
        <f t="shared" si="157"/>
        <v>1440</v>
      </c>
      <c r="Q420" s="220">
        <f t="shared" si="158"/>
        <v>0.99987485202912973</v>
      </c>
      <c r="R420" s="225">
        <f t="shared" si="160"/>
        <v>97440</v>
      </c>
      <c r="S420" s="220">
        <f t="shared" si="144"/>
        <v>0.92206051634633035</v>
      </c>
      <c r="T420" s="225">
        <f t="shared" si="160"/>
        <v>97440</v>
      </c>
      <c r="U420" s="220">
        <f t="shared" si="147"/>
        <v>0.32879238793305493</v>
      </c>
    </row>
    <row r="421" spans="1:21">
      <c r="A421" s="219">
        <f t="shared" si="148"/>
        <v>97680</v>
      </c>
      <c r="B421" s="220">
        <f t="shared" si="149"/>
        <v>0.86042437772999703</v>
      </c>
      <c r="C421" s="225">
        <f t="shared" si="150"/>
        <v>1680</v>
      </c>
      <c r="D421" s="226">
        <f t="shared" si="140"/>
        <v>0.99776250692781121</v>
      </c>
      <c r="E421" s="227">
        <f t="shared" si="151"/>
        <v>1680</v>
      </c>
      <c r="F421" s="226">
        <f t="shared" si="145"/>
        <v>0.99441565077159788</v>
      </c>
      <c r="G421" s="220">
        <f t="shared" si="146"/>
        <v>0.99219065264212036</v>
      </c>
      <c r="H421" s="225">
        <f t="shared" si="152"/>
        <v>97680</v>
      </c>
      <c r="I421" s="220">
        <f t="shared" si="141"/>
        <v>0.95305452381415345</v>
      </c>
      <c r="J421" s="225">
        <f t="shared" si="153"/>
        <v>1680</v>
      </c>
      <c r="K421" s="220">
        <f t="shared" si="142"/>
        <v>0.98763266745131029</v>
      </c>
      <c r="L421" s="225">
        <f t="shared" si="154"/>
        <v>1680</v>
      </c>
      <c r="M421" s="220">
        <f t="shared" si="143"/>
        <v>0.99972245549664929</v>
      </c>
      <c r="N421" s="225">
        <f t="shared" si="155"/>
        <v>1680</v>
      </c>
      <c r="O421" s="220">
        <f t="shared" si="156"/>
        <v>0.99982997814758556</v>
      </c>
      <c r="P421" s="225">
        <f t="shared" si="157"/>
        <v>1680</v>
      </c>
      <c r="Q421" s="220">
        <f t="shared" si="158"/>
        <v>0.99982997814758556</v>
      </c>
      <c r="R421" s="225">
        <f t="shared" si="160"/>
        <v>97680</v>
      </c>
      <c r="S421" s="220">
        <f t="shared" si="144"/>
        <v>0.92187624888101405</v>
      </c>
      <c r="T421" s="225">
        <f t="shared" si="160"/>
        <v>97680</v>
      </c>
      <c r="U421" s="220">
        <f t="shared" si="147"/>
        <v>0.32789281971813783</v>
      </c>
    </row>
    <row r="422" spans="1:21">
      <c r="A422" s="219">
        <f t="shared" si="148"/>
        <v>97920</v>
      </c>
      <c r="B422" s="220">
        <f t="shared" si="149"/>
        <v>0.85741906506745658</v>
      </c>
      <c r="C422" s="225">
        <f t="shared" si="150"/>
        <v>1920</v>
      </c>
      <c r="D422" s="226">
        <f t="shared" si="140"/>
        <v>0.99744327400558597</v>
      </c>
      <c r="E422" s="227">
        <f t="shared" si="151"/>
        <v>1920</v>
      </c>
      <c r="F422" s="226">
        <f t="shared" si="145"/>
        <v>0.99362043637914899</v>
      </c>
      <c r="G422" s="220">
        <f t="shared" si="146"/>
        <v>0.99108002118087735</v>
      </c>
      <c r="H422" s="225">
        <f t="shared" si="152"/>
        <v>97920</v>
      </c>
      <c r="I422" s="220">
        <f t="shared" si="141"/>
        <v>0.95285069585056525</v>
      </c>
      <c r="J422" s="225">
        <f t="shared" si="153"/>
        <v>1920</v>
      </c>
      <c r="K422" s="220">
        <f t="shared" si="142"/>
        <v>0.98587843582153201</v>
      </c>
      <c r="L422" s="225">
        <f t="shared" si="154"/>
        <v>1920</v>
      </c>
      <c r="M422" s="220">
        <f t="shared" si="143"/>
        <v>0.99963835926366262</v>
      </c>
      <c r="N422" s="225">
        <f t="shared" si="155"/>
        <v>1920</v>
      </c>
      <c r="O422" s="220">
        <f t="shared" si="156"/>
        <v>0.99977834565761714</v>
      </c>
      <c r="P422" s="225">
        <f t="shared" si="157"/>
        <v>1920</v>
      </c>
      <c r="Q422" s="220">
        <f t="shared" si="158"/>
        <v>0.99977834565761714</v>
      </c>
      <c r="R422" s="225">
        <f t="shared" si="160"/>
        <v>97920</v>
      </c>
      <c r="S422" s="220">
        <f t="shared" si="144"/>
        <v>0.92169201824028602</v>
      </c>
      <c r="T422" s="225">
        <f t="shared" si="160"/>
        <v>97920</v>
      </c>
      <c r="U422" s="220">
        <f t="shared" si="147"/>
        <v>0.32699571270062971</v>
      </c>
    </row>
    <row r="423" spans="1:21">
      <c r="A423" s="219">
        <f t="shared" si="148"/>
        <v>98160</v>
      </c>
      <c r="B423" s="220">
        <f t="shared" si="149"/>
        <v>0.85440313402217727</v>
      </c>
      <c r="C423" s="225">
        <f t="shared" si="150"/>
        <v>2160</v>
      </c>
      <c r="D423" s="226">
        <f t="shared" si="140"/>
        <v>0.99712414322155285</v>
      </c>
      <c r="E423" s="227">
        <f t="shared" si="151"/>
        <v>2160</v>
      </c>
      <c r="F423" s="226">
        <f t="shared" si="145"/>
        <v>0.99282585790381339</v>
      </c>
      <c r="G423" s="220">
        <f t="shared" si="146"/>
        <v>0.9899706329305431</v>
      </c>
      <c r="H423" s="225">
        <f t="shared" si="152"/>
        <v>98160</v>
      </c>
      <c r="I423" s="220">
        <f t="shared" si="141"/>
        <v>0.95264654901192525</v>
      </c>
      <c r="J423" s="225">
        <f t="shared" si="153"/>
        <v>2160</v>
      </c>
      <c r="K423" s="220">
        <f t="shared" si="142"/>
        <v>0.98412732005528514</v>
      </c>
      <c r="L423" s="225">
        <f t="shared" si="154"/>
        <v>2160</v>
      </c>
      <c r="M423" s="220">
        <f t="shared" si="143"/>
        <v>0.99954339188380192</v>
      </c>
      <c r="N423" s="225">
        <f t="shared" si="155"/>
        <v>2160</v>
      </c>
      <c r="O423" s="220">
        <f t="shared" si="156"/>
        <v>0.99971999283169533</v>
      </c>
      <c r="P423" s="225">
        <f t="shared" si="157"/>
        <v>2160</v>
      </c>
      <c r="Q423" s="220">
        <f t="shared" si="158"/>
        <v>0.99971999283169533</v>
      </c>
      <c r="R423" s="225">
        <f t="shared" si="160"/>
        <v>98160</v>
      </c>
      <c r="S423" s="220">
        <f t="shared" si="144"/>
        <v>0.92150782441678691</v>
      </c>
      <c r="T423" s="225">
        <f t="shared" si="160"/>
        <v>98160</v>
      </c>
      <c r="U423" s="220">
        <f t="shared" si="147"/>
        <v>0.32610106014675266</v>
      </c>
    </row>
    <row r="424" spans="1:21">
      <c r="A424" s="219">
        <f t="shared" si="148"/>
        <v>98400</v>
      </c>
      <c r="B424" s="220">
        <f t="shared" si="149"/>
        <v>0.85137689881729306</v>
      </c>
      <c r="C424" s="225">
        <f t="shared" si="150"/>
        <v>2400</v>
      </c>
      <c r="D424" s="226">
        <f t="shared" si="140"/>
        <v>0.99680511454303289</v>
      </c>
      <c r="E424" s="227">
        <f t="shared" si="151"/>
        <v>2400</v>
      </c>
      <c r="F424" s="226">
        <f t="shared" si="145"/>
        <v>0.99203191483706066</v>
      </c>
      <c r="G424" s="220">
        <f t="shared" si="146"/>
        <v>0.98886248649950048</v>
      </c>
      <c r="H424" s="225">
        <f t="shared" si="152"/>
        <v>98400</v>
      </c>
      <c r="I424" s="220">
        <f t="shared" si="141"/>
        <v>0.95244208401854591</v>
      </c>
      <c r="J424" s="225">
        <f t="shared" si="153"/>
        <v>2400</v>
      </c>
      <c r="K424" s="220">
        <f t="shared" si="142"/>
        <v>0.98237931461817762</v>
      </c>
      <c r="L424" s="225">
        <f t="shared" si="154"/>
        <v>2400</v>
      </c>
      <c r="M424" s="220">
        <f t="shared" si="143"/>
        <v>0.99943763243831385</v>
      </c>
      <c r="N424" s="225">
        <f t="shared" si="155"/>
        <v>2400</v>
      </c>
      <c r="O424" s="220">
        <f t="shared" si="156"/>
        <v>0.99965495777473246</v>
      </c>
      <c r="P424" s="225">
        <f t="shared" si="157"/>
        <v>2400</v>
      </c>
      <c r="Q424" s="220">
        <f t="shared" si="158"/>
        <v>0.99965495777473246</v>
      </c>
      <c r="R424" s="225">
        <f t="shared" si="160"/>
        <v>98400</v>
      </c>
      <c r="S424" s="220">
        <f t="shared" si="144"/>
        <v>0.92132366740315919</v>
      </c>
      <c r="T424" s="225">
        <f t="shared" si="160"/>
        <v>98400</v>
      </c>
      <c r="U424" s="220">
        <f t="shared" si="147"/>
        <v>0.3252088553411519</v>
      </c>
    </row>
    <row r="425" spans="1:21">
      <c r="A425" s="219">
        <f t="shared" si="148"/>
        <v>98640</v>
      </c>
      <c r="B425" s="220">
        <f t="shared" si="149"/>
        <v>0.84834067082049802</v>
      </c>
      <c r="C425" s="225">
        <f t="shared" si="150"/>
        <v>2640</v>
      </c>
      <c r="D425" s="226">
        <f t="shared" si="140"/>
        <v>0.99648618793735755</v>
      </c>
      <c r="E425" s="227">
        <f t="shared" si="151"/>
        <v>2640</v>
      </c>
      <c r="F425" s="226">
        <f t="shared" si="145"/>
        <v>0.99123860667076724</v>
      </c>
      <c r="G425" s="220">
        <f t="shared" si="146"/>
        <v>0.98775558049769063</v>
      </c>
      <c r="H425" s="225">
        <f t="shared" si="152"/>
        <v>98640</v>
      </c>
      <c r="I425" s="220">
        <f t="shared" si="141"/>
        <v>0.9522373015896729</v>
      </c>
      <c r="J425" s="225">
        <f t="shared" si="153"/>
        <v>2640</v>
      </c>
      <c r="K425" s="220">
        <f t="shared" si="142"/>
        <v>0.98063441398564755</v>
      </c>
      <c r="L425" s="225">
        <f t="shared" si="154"/>
        <v>2640</v>
      </c>
      <c r="M425" s="220">
        <f t="shared" si="143"/>
        <v>0.9993211595649828</v>
      </c>
      <c r="N425" s="225">
        <f t="shared" si="155"/>
        <v>2640</v>
      </c>
      <c r="O425" s="220">
        <f t="shared" si="156"/>
        <v>0.9995832784247547</v>
      </c>
      <c r="P425" s="225">
        <f t="shared" si="157"/>
        <v>2640</v>
      </c>
      <c r="Q425" s="220">
        <f t="shared" si="158"/>
        <v>0.9995832784247547</v>
      </c>
      <c r="R425" s="225">
        <f t="shared" si="160"/>
        <v>98640</v>
      </c>
      <c r="S425" s="220">
        <f t="shared" si="144"/>
        <v>0.92113954719204671</v>
      </c>
      <c r="T425" s="225">
        <f t="shared" si="160"/>
        <v>98640</v>
      </c>
      <c r="U425" s="220">
        <f t="shared" si="147"/>
        <v>0.32431909158684619</v>
      </c>
    </row>
    <row r="426" spans="1:21">
      <c r="A426" s="219">
        <f t="shared" si="148"/>
        <v>98880</v>
      </c>
      <c r="B426" s="220">
        <f t="shared" si="149"/>
        <v>0.84529475854470526</v>
      </c>
      <c r="C426" s="225">
        <f t="shared" si="150"/>
        <v>2880</v>
      </c>
      <c r="D426" s="226">
        <f t="shared" si="140"/>
        <v>0.99616736337186873</v>
      </c>
      <c r="E426" s="227">
        <f t="shared" si="151"/>
        <v>2880</v>
      </c>
      <c r="F426" s="226">
        <f t="shared" si="145"/>
        <v>0.99044593289721605</v>
      </c>
      <c r="G426" s="220">
        <f t="shared" si="146"/>
        <v>0.98664991353661058</v>
      </c>
      <c r="H426" s="225">
        <f t="shared" si="152"/>
        <v>98880</v>
      </c>
      <c r="I426" s="220">
        <f t="shared" si="141"/>
        <v>0.95203220244348685</v>
      </c>
      <c r="J426" s="225">
        <f t="shared" si="153"/>
        <v>2880</v>
      </c>
      <c r="K426" s="220">
        <f t="shared" si="142"/>
        <v>0.97889261264294591</v>
      </c>
      <c r="L426" s="225">
        <f t="shared" si="154"/>
        <v>2880</v>
      </c>
      <c r="M426" s="220">
        <f t="shared" si="143"/>
        <v>0.99919405146040985</v>
      </c>
      <c r="N426" s="225">
        <f t="shared" si="155"/>
        <v>2880</v>
      </c>
      <c r="O426" s="220">
        <f t="shared" si="156"/>
        <v>0.99950499255357284</v>
      </c>
      <c r="P426" s="225">
        <f t="shared" si="157"/>
        <v>2880</v>
      </c>
      <c r="Q426" s="220">
        <f t="shared" si="158"/>
        <v>0.99950499255357284</v>
      </c>
      <c r="R426" s="225">
        <f t="shared" si="160"/>
        <v>98880</v>
      </c>
      <c r="S426" s="220">
        <f t="shared" si="144"/>
        <v>0.9209554637760945</v>
      </c>
      <c r="T426" s="225">
        <f t="shared" si="160"/>
        <v>98880</v>
      </c>
      <c r="U426" s="220">
        <f t="shared" si="147"/>
        <v>0.3234317622051765</v>
      </c>
    </row>
    <row r="427" spans="1:21">
      <c r="A427" s="219">
        <f t="shared" si="148"/>
        <v>99120</v>
      </c>
      <c r="B427" s="220">
        <f t="shared" si="149"/>
        <v>0.84223946764918678</v>
      </c>
      <c r="C427" s="225">
        <f t="shared" si="150"/>
        <v>3120</v>
      </c>
      <c r="D427" s="226">
        <f t="shared" si="140"/>
        <v>0.99584864081391877</v>
      </c>
      <c r="E427" s="227">
        <f t="shared" si="151"/>
        <v>3120</v>
      </c>
      <c r="F427" s="226">
        <f t="shared" si="145"/>
        <v>0.98965389300909556</v>
      </c>
      <c r="G427" s="220">
        <f t="shared" si="146"/>
        <v>0.98554548422931121</v>
      </c>
      <c r="H427" s="225">
        <f t="shared" si="152"/>
        <v>99120</v>
      </c>
      <c r="I427" s="220">
        <f t="shared" si="141"/>
        <v>0.95182678729710501</v>
      </c>
      <c r="J427" s="225">
        <f t="shared" si="153"/>
        <v>3120</v>
      </c>
      <c r="K427" s="220">
        <f t="shared" si="142"/>
        <v>0.9771539050851189</v>
      </c>
      <c r="L427" s="225">
        <f t="shared" si="154"/>
        <v>3120</v>
      </c>
      <c r="M427" s="220">
        <f t="shared" si="143"/>
        <v>0.9990563858822803</v>
      </c>
      <c r="N427" s="225">
        <f t="shared" si="155"/>
        <v>3120</v>
      </c>
      <c r="O427" s="220">
        <f t="shared" si="156"/>
        <v>0.99942013776744887</v>
      </c>
      <c r="P427" s="225">
        <f t="shared" si="157"/>
        <v>3120</v>
      </c>
      <c r="Q427" s="220">
        <f t="shared" si="158"/>
        <v>0.99942013776744887</v>
      </c>
      <c r="R427" s="225">
        <f t="shared" si="160"/>
        <v>99120</v>
      </c>
      <c r="S427" s="220">
        <f t="shared" si="144"/>
        <v>0.92077141714794952</v>
      </c>
      <c r="T427" s="225">
        <f t="shared" si="160"/>
        <v>99120</v>
      </c>
      <c r="U427" s="220">
        <f t="shared" si="147"/>
        <v>0.32254686053575687</v>
      </c>
    </row>
    <row r="428" spans="1:21">
      <c r="A428" s="219">
        <f t="shared" si="148"/>
        <v>99360</v>
      </c>
      <c r="B428" s="220">
        <f t="shared" si="149"/>
        <v>0.83917510094118608</v>
      </c>
      <c r="C428" s="225">
        <f t="shared" si="150"/>
        <v>3360</v>
      </c>
      <c r="D428" s="226">
        <f t="shared" si="140"/>
        <v>0.99553002023087056</v>
      </c>
      <c r="E428" s="227">
        <f t="shared" si="151"/>
        <v>3360</v>
      </c>
      <c r="F428" s="226">
        <f t="shared" si="145"/>
        <v>0.98886248649950048</v>
      </c>
      <c r="G428" s="220">
        <f t="shared" si="146"/>
        <v>0.98444229119039672</v>
      </c>
      <c r="H428" s="225">
        <f t="shared" si="152"/>
        <v>99360</v>
      </c>
      <c r="I428" s="220">
        <f t="shared" si="141"/>
        <v>0.95162105686658172</v>
      </c>
      <c r="J428" s="225">
        <f t="shared" si="153"/>
        <v>3360</v>
      </c>
      <c r="K428" s="220">
        <f t="shared" si="142"/>
        <v>0.9754182858169903</v>
      </c>
      <c r="L428" s="225">
        <f t="shared" si="154"/>
        <v>3360</v>
      </c>
      <c r="M428" s="220">
        <f t="shared" si="143"/>
        <v>0.99890824015161994</v>
      </c>
      <c r="N428" s="225">
        <f t="shared" si="155"/>
        <v>3360</v>
      </c>
      <c r="O428" s="220">
        <f t="shared" si="156"/>
        <v>0.99932875150776179</v>
      </c>
      <c r="P428" s="225">
        <f t="shared" si="157"/>
        <v>3360</v>
      </c>
      <c r="Q428" s="220">
        <f t="shared" si="158"/>
        <v>0.99932875150776179</v>
      </c>
      <c r="R428" s="225">
        <f t="shared" si="160"/>
        <v>99360</v>
      </c>
      <c r="S428" s="220">
        <f t="shared" si="144"/>
        <v>0.9205874073002599</v>
      </c>
      <c r="T428" s="225">
        <f t="shared" si="160"/>
        <v>99360</v>
      </c>
      <c r="U428" s="220">
        <f t="shared" si="147"/>
        <v>0.32166437993642399</v>
      </c>
    </row>
    <row r="429" spans="1:21">
      <c r="A429" s="219">
        <f t="shared" si="148"/>
        <v>99600</v>
      </c>
      <c r="B429" s="220">
        <f t="shared" si="149"/>
        <v>0.83610195837798906</v>
      </c>
      <c r="C429" s="225">
        <f t="shared" si="150"/>
        <v>3600</v>
      </c>
      <c r="D429" s="226">
        <f t="shared" si="140"/>
        <v>0.99521150159009719</v>
      </c>
      <c r="E429" s="227">
        <f t="shared" si="151"/>
        <v>3600</v>
      </c>
      <c r="F429" s="226">
        <f t="shared" si="145"/>
        <v>0.98807171286193052</v>
      </c>
      <c r="G429" s="220">
        <f t="shared" si="146"/>
        <v>0.9833403330360212</v>
      </c>
      <c r="H429" s="225">
        <f t="shared" si="152"/>
        <v>99600</v>
      </c>
      <c r="I429" s="220">
        <f t="shared" si="141"/>
        <v>0.95141501186691058</v>
      </c>
      <c r="J429" s="225">
        <f t="shared" si="153"/>
        <v>3600</v>
      </c>
      <c r="K429" s="220">
        <f t="shared" si="142"/>
        <v>0.973685749353145</v>
      </c>
      <c r="L429" s="225">
        <f t="shared" si="154"/>
        <v>3600</v>
      </c>
      <c r="M429" s="220">
        <f t="shared" si="143"/>
        <v>0.99874969115504031</v>
      </c>
      <c r="N429" s="225">
        <f t="shared" si="155"/>
        <v>3600</v>
      </c>
      <c r="O429" s="220">
        <f t="shared" si="156"/>
        <v>0.99923087105166919</v>
      </c>
      <c r="P429" s="225">
        <f t="shared" si="157"/>
        <v>3600</v>
      </c>
      <c r="Q429" s="220">
        <f t="shared" si="158"/>
        <v>0.99923087105166919</v>
      </c>
      <c r="R429" s="225">
        <f t="shared" si="160"/>
        <v>99600</v>
      </c>
      <c r="S429" s="220">
        <f t="shared" si="144"/>
        <v>0.92040343422567528</v>
      </c>
      <c r="T429" s="225">
        <f t="shared" si="160"/>
        <v>99600</v>
      </c>
      <c r="U429" s="220">
        <f t="shared" si="147"/>
        <v>0.320784313783187</v>
      </c>
    </row>
    <row r="430" spans="1:21">
      <c r="A430" s="219">
        <f t="shared" si="148"/>
        <v>99840</v>
      </c>
      <c r="B430" s="220">
        <f t="shared" si="149"/>
        <v>0.83302033706945045</v>
      </c>
      <c r="C430" s="225">
        <f t="shared" si="150"/>
        <v>3840</v>
      </c>
      <c r="D430" s="226">
        <f t="shared" si="140"/>
        <v>0.99489308485898253</v>
      </c>
      <c r="E430" s="227">
        <f t="shared" si="151"/>
        <v>3840</v>
      </c>
      <c r="F430" s="226">
        <f t="shared" si="145"/>
        <v>0.98728157159029051</v>
      </c>
      <c r="G430" s="220">
        <f t="shared" si="146"/>
        <v>0.98223960838388857</v>
      </c>
      <c r="H430" s="225">
        <f t="shared" si="152"/>
        <v>99840</v>
      </c>
      <c r="I430" s="220">
        <f t="shared" si="141"/>
        <v>0.95120865301202595</v>
      </c>
      <c r="J430" s="225">
        <f t="shared" si="153"/>
        <v>3840</v>
      </c>
      <c r="K430" s="220">
        <f t="shared" si="142"/>
        <v>0.97195629021791052</v>
      </c>
      <c r="L430" s="225">
        <f t="shared" si="154"/>
        <v>3840</v>
      </c>
      <c r="M430" s="220">
        <f t="shared" si="143"/>
        <v>0.99858081534697252</v>
      </c>
      <c r="N430" s="225">
        <f t="shared" si="155"/>
        <v>3840</v>
      </c>
      <c r="O430" s="220">
        <f t="shared" si="156"/>
        <v>0.99912653351276759</v>
      </c>
      <c r="P430" s="225">
        <f t="shared" si="157"/>
        <v>3840</v>
      </c>
      <c r="Q430" s="220">
        <f t="shared" si="158"/>
        <v>0.99912653351276759</v>
      </c>
      <c r="R430" s="225">
        <f t="shared" si="160"/>
        <v>99840</v>
      </c>
      <c r="S430" s="220">
        <f t="shared" si="144"/>
        <v>0.92021949791684698</v>
      </c>
      <c r="T430" s="225">
        <f t="shared" si="160"/>
        <v>99840</v>
      </c>
      <c r="U430" s="220">
        <f t="shared" si="147"/>
        <v>0.31990665547017855</v>
      </c>
    </row>
    <row r="431" spans="1:21">
      <c r="A431" s="219">
        <f t="shared" si="148"/>
        <v>100080</v>
      </c>
      <c r="B431" s="220">
        <f t="shared" si="149"/>
        <v>0.82993053128095629</v>
      </c>
      <c r="C431" s="225">
        <f t="shared" si="150"/>
        <v>4080</v>
      </c>
      <c r="D431" s="226">
        <f t="shared" si="140"/>
        <v>0.99457477000492056</v>
      </c>
      <c r="E431" s="227">
        <f t="shared" si="151"/>
        <v>4080</v>
      </c>
      <c r="F431" s="226">
        <f t="shared" si="145"/>
        <v>0.98649206217888996</v>
      </c>
      <c r="G431" s="220">
        <f t="shared" si="146"/>
        <v>0.98114011585324923</v>
      </c>
      <c r="H431" s="225">
        <f t="shared" si="152"/>
        <v>100080</v>
      </c>
      <c r="I431" s="220">
        <f t="shared" si="141"/>
        <v>0.9510019810148036</v>
      </c>
      <c r="J431" s="225">
        <f t="shared" si="153"/>
        <v>4080</v>
      </c>
      <c r="K431" s="220">
        <f t="shared" si="142"/>
        <v>0.97022990294534073</v>
      </c>
      <c r="L431" s="225">
        <f t="shared" si="154"/>
        <v>4080</v>
      </c>
      <c r="M431" s="220">
        <f t="shared" si="143"/>
        <v>0.99840168875189006</v>
      </c>
      <c r="N431" s="225">
        <f t="shared" si="155"/>
        <v>4080</v>
      </c>
      <c r="O431" s="220">
        <f t="shared" si="156"/>
        <v>0.99901577584174961</v>
      </c>
      <c r="P431" s="225">
        <f t="shared" si="157"/>
        <v>4080</v>
      </c>
      <c r="Q431" s="220">
        <f t="shared" si="158"/>
        <v>0.99901577584174961</v>
      </c>
      <c r="R431" s="225">
        <f t="shared" si="160"/>
        <v>100080</v>
      </c>
      <c r="S431" s="220">
        <f t="shared" si="144"/>
        <v>0.92003559836642734</v>
      </c>
      <c r="T431" s="225">
        <f t="shared" si="160"/>
        <v>100080</v>
      </c>
      <c r="U431" s="220">
        <f t="shared" si="147"/>
        <v>0.31903139840960443</v>
      </c>
    </row>
    <row r="432" spans="1:21">
      <c r="A432" s="219">
        <f t="shared" si="148"/>
        <v>100320</v>
      </c>
      <c r="B432" s="220">
        <f t="shared" si="149"/>
        <v>0.82683283243682226</v>
      </c>
      <c r="C432" s="225">
        <f t="shared" si="150"/>
        <v>4320</v>
      </c>
      <c r="D432" s="226">
        <f t="shared" si="140"/>
        <v>0.9942565569953159</v>
      </c>
      <c r="E432" s="227">
        <f t="shared" si="151"/>
        <v>4320</v>
      </c>
      <c r="F432" s="226">
        <f t="shared" si="145"/>
        <v>0.98570318412244295</v>
      </c>
      <c r="G432" s="220">
        <f t="shared" si="146"/>
        <v>0.98004185406490008</v>
      </c>
      <c r="H432" s="225">
        <f t="shared" si="152"/>
        <v>100320</v>
      </c>
      <c r="I432" s="220">
        <f t="shared" si="141"/>
        <v>0.95079499658706301</v>
      </c>
      <c r="J432" s="225">
        <f t="shared" si="153"/>
        <v>4320</v>
      </c>
      <c r="K432" s="220">
        <f t="shared" si="142"/>
        <v>0.9685065820791976</v>
      </c>
      <c r="L432" s="225">
        <f t="shared" si="154"/>
        <v>4320</v>
      </c>
      <c r="M432" s="220">
        <f t="shared" si="143"/>
        <v>0.99821238696652115</v>
      </c>
      <c r="N432" s="225">
        <f t="shared" si="155"/>
        <v>4320</v>
      </c>
      <c r="O432" s="220">
        <f t="shared" si="156"/>
        <v>0.9988986348270581</v>
      </c>
      <c r="P432" s="225">
        <f t="shared" si="157"/>
        <v>4320</v>
      </c>
      <c r="Q432" s="220">
        <f t="shared" si="158"/>
        <v>0.9988986348270581</v>
      </c>
      <c r="R432" s="225">
        <f t="shared" ref="R432:T447" si="161">R431+240</f>
        <v>100320</v>
      </c>
      <c r="S432" s="220">
        <f t="shared" si="144"/>
        <v>0.91985173556707067</v>
      </c>
      <c r="T432" s="225">
        <f t="shared" si="161"/>
        <v>100320</v>
      </c>
      <c r="U432" s="220">
        <f t="shared" si="147"/>
        <v>0.31815853603169481</v>
      </c>
    </row>
    <row r="433" spans="1:21">
      <c r="A433" s="219">
        <f t="shared" si="148"/>
        <v>100560</v>
      </c>
      <c r="B433" s="220">
        <f t="shared" si="149"/>
        <v>0.8237275291241104</v>
      </c>
      <c r="C433" s="225">
        <f t="shared" si="150"/>
        <v>4560</v>
      </c>
      <c r="D433" s="226">
        <f t="shared" si="140"/>
        <v>0.99393844579758361</v>
      </c>
      <c r="E433" s="227">
        <f t="shared" si="151"/>
        <v>4560</v>
      </c>
      <c r="F433" s="226">
        <f t="shared" si="145"/>
        <v>0.98491493691606746</v>
      </c>
      <c r="G433" s="220">
        <f t="shared" si="146"/>
        <v>0.97894482164118124</v>
      </c>
      <c r="H433" s="225">
        <f t="shared" si="152"/>
        <v>100560</v>
      </c>
      <c r="I433" s="220">
        <f t="shared" si="141"/>
        <v>0.95058770043956764</v>
      </c>
      <c r="J433" s="225">
        <f t="shared" si="153"/>
        <v>4560</v>
      </c>
      <c r="K433" s="220">
        <f t="shared" si="142"/>
        <v>0.96678632217293492</v>
      </c>
      <c r="L433" s="225">
        <f t="shared" si="154"/>
        <v>4560</v>
      </c>
      <c r="M433" s="220">
        <f t="shared" si="143"/>
        <v>0.99801298516204917</v>
      </c>
      <c r="N433" s="225">
        <f t="shared" si="155"/>
        <v>4560</v>
      </c>
      <c r="O433" s="220">
        <f t="shared" si="156"/>
        <v>0.99877514709553905</v>
      </c>
      <c r="P433" s="225">
        <f t="shared" si="157"/>
        <v>4560</v>
      </c>
      <c r="Q433" s="220">
        <f t="shared" si="158"/>
        <v>0.99877514709553905</v>
      </c>
      <c r="R433" s="225">
        <f t="shared" si="161"/>
        <v>100560</v>
      </c>
      <c r="S433" s="220">
        <f t="shared" si="144"/>
        <v>0.91966790951143251</v>
      </c>
      <c r="T433" s="225">
        <f t="shared" si="161"/>
        <v>100560</v>
      </c>
      <c r="U433" s="220">
        <f t="shared" si="147"/>
        <v>0.3172880617846543</v>
      </c>
    </row>
    <row r="434" spans="1:21">
      <c r="A434" s="219">
        <f t="shared" si="148"/>
        <v>100800</v>
      </c>
      <c r="B434" s="220">
        <f t="shared" si="149"/>
        <v>0.82061490709685925</v>
      </c>
      <c r="C434" s="225">
        <f t="shared" si="150"/>
        <v>4800</v>
      </c>
      <c r="D434" s="226">
        <f t="shared" si="140"/>
        <v>0.99362043637914899</v>
      </c>
      <c r="E434" s="227">
        <f t="shared" si="151"/>
        <v>4800</v>
      </c>
      <c r="F434" s="226">
        <f t="shared" si="145"/>
        <v>0.98412732005528514</v>
      </c>
      <c r="G434" s="220">
        <f t="shared" si="146"/>
        <v>0.97784901720597484</v>
      </c>
      <c r="H434" s="225">
        <f t="shared" si="152"/>
        <v>100800</v>
      </c>
      <c r="I434" s="220">
        <f t="shared" si="141"/>
        <v>0.95038009328202755</v>
      </c>
      <c r="J434" s="225">
        <f t="shared" si="153"/>
        <v>4800</v>
      </c>
      <c r="K434" s="220">
        <f t="shared" si="142"/>
        <v>0.96506911778968041</v>
      </c>
      <c r="L434" s="225">
        <f t="shared" si="154"/>
        <v>4800</v>
      </c>
      <c r="M434" s="220">
        <f t="shared" si="143"/>
        <v>0.99780355808630339</v>
      </c>
      <c r="N434" s="225">
        <f t="shared" si="155"/>
        <v>4800</v>
      </c>
      <c r="O434" s="220">
        <f t="shared" si="156"/>
        <v>0.99864534911309066</v>
      </c>
      <c r="P434" s="225">
        <f t="shared" si="157"/>
        <v>4800</v>
      </c>
      <c r="Q434" s="220">
        <f t="shared" si="158"/>
        <v>0.99864534911309066</v>
      </c>
      <c r="R434" s="225">
        <f t="shared" si="161"/>
        <v>100800</v>
      </c>
      <c r="S434" s="220">
        <f t="shared" si="144"/>
        <v>0.91948412019216974</v>
      </c>
      <c r="T434" s="225">
        <f t="shared" si="161"/>
        <v>100800</v>
      </c>
      <c r="U434" s="220">
        <f t="shared" si="147"/>
        <v>0.31641996913461323</v>
      </c>
    </row>
    <row r="435" spans="1:21">
      <c r="A435" s="219">
        <f t="shared" si="148"/>
        <v>101040</v>
      </c>
      <c r="B435" s="220">
        <f t="shared" si="149"/>
        <v>0.81749524928071648</v>
      </c>
      <c r="C435" s="225">
        <f t="shared" si="150"/>
        <v>5040</v>
      </c>
      <c r="D435" s="226">
        <f t="shared" si="140"/>
        <v>0.99330252870744795</v>
      </c>
      <c r="E435" s="227">
        <f t="shared" si="151"/>
        <v>5040</v>
      </c>
      <c r="F435" s="226">
        <f t="shared" si="145"/>
        <v>0.9833403330360212</v>
      </c>
      <c r="G435" s="220">
        <f t="shared" si="146"/>
        <v>0.97675443938470385</v>
      </c>
      <c r="H435" s="225">
        <f t="shared" si="152"/>
        <v>101040</v>
      </c>
      <c r="I435" s="220">
        <f t="shared" si="141"/>
        <v>0.95017217582309998</v>
      </c>
      <c r="J435" s="225">
        <f t="shared" si="153"/>
        <v>5040</v>
      </c>
      <c r="K435" s="220">
        <f t="shared" si="142"/>
        <v>0.96335496350221872</v>
      </c>
      <c r="L435" s="225">
        <f t="shared" si="154"/>
        <v>5040</v>
      </c>
      <c r="M435" s="220">
        <f t="shared" si="143"/>
        <v>0.9975841800659373</v>
      </c>
      <c r="N435" s="225">
        <f t="shared" si="155"/>
        <v>5040</v>
      </c>
      <c r="O435" s="220">
        <f t="shared" si="156"/>
        <v>0.99850927718531068</v>
      </c>
      <c r="P435" s="225">
        <f t="shared" si="157"/>
        <v>5040</v>
      </c>
      <c r="Q435" s="220">
        <f t="shared" si="158"/>
        <v>0.99850927718531068</v>
      </c>
      <c r="R435" s="225">
        <f t="shared" si="161"/>
        <v>101040</v>
      </c>
      <c r="S435" s="220">
        <f t="shared" si="144"/>
        <v>0.91930036760194089</v>
      </c>
      <c r="T435" s="225">
        <f t="shared" si="161"/>
        <v>101040</v>
      </c>
      <c r="U435" s="220">
        <f t="shared" si="147"/>
        <v>0.31555425156557843</v>
      </c>
    </row>
    <row r="436" spans="1:21">
      <c r="A436" s="219">
        <f t="shared" si="148"/>
        <v>101280</v>
      </c>
      <c r="B436" s="220">
        <f t="shared" si="149"/>
        <v>0.81436883577796648</v>
      </c>
      <c r="C436" s="225">
        <f t="shared" si="150"/>
        <v>5280</v>
      </c>
      <c r="D436" s="226">
        <f t="shared" si="140"/>
        <v>0.99298472274992677</v>
      </c>
      <c r="E436" s="227">
        <f t="shared" si="151"/>
        <v>5280</v>
      </c>
      <c r="F436" s="226">
        <f t="shared" si="145"/>
        <v>0.98255397535460409</v>
      </c>
      <c r="G436" s="220">
        <f t="shared" si="146"/>
        <v>0.97566108680432995</v>
      </c>
      <c r="H436" s="225">
        <f t="shared" si="152"/>
        <v>101280</v>
      </c>
      <c r="I436" s="220">
        <f t="shared" si="141"/>
        <v>0.94996394877039103</v>
      </c>
      <c r="J436" s="225">
        <f t="shared" si="153"/>
        <v>5280</v>
      </c>
      <c r="K436" s="220">
        <f t="shared" si="142"/>
        <v>0.96164385389297447</v>
      </c>
      <c r="L436" s="225">
        <f t="shared" si="154"/>
        <v>5280</v>
      </c>
      <c r="M436" s="220">
        <f t="shared" si="143"/>
        <v>0.99735492500859779</v>
      </c>
      <c r="N436" s="225">
        <f t="shared" si="155"/>
        <v>5280</v>
      </c>
      <c r="O436" s="220">
        <f t="shared" si="156"/>
        <v>0.99836696745814124</v>
      </c>
      <c r="P436" s="225">
        <f t="shared" si="157"/>
        <v>5280</v>
      </c>
      <c r="Q436" s="220">
        <f t="shared" si="158"/>
        <v>0.99836696745814124</v>
      </c>
      <c r="R436" s="225">
        <f t="shared" si="161"/>
        <v>101280</v>
      </c>
      <c r="S436" s="220">
        <f t="shared" si="144"/>
        <v>0.91911665173340595</v>
      </c>
      <c r="T436" s="225">
        <f t="shared" si="161"/>
        <v>101280</v>
      </c>
      <c r="U436" s="220">
        <f t="shared" si="147"/>
        <v>0.3146909025793842</v>
      </c>
    </row>
    <row r="437" spans="1:21">
      <c r="A437" s="219">
        <f t="shared" si="148"/>
        <v>101520</v>
      </c>
      <c r="B437" s="220">
        <f t="shared" si="149"/>
        <v>0.8112359438729374</v>
      </c>
      <c r="C437" s="225">
        <f t="shared" si="150"/>
        <v>5520</v>
      </c>
      <c r="D437" s="226">
        <f t="shared" si="140"/>
        <v>0.99266701847404193</v>
      </c>
      <c r="E437" s="227">
        <f t="shared" si="151"/>
        <v>5520</v>
      </c>
      <c r="F437" s="226">
        <f t="shared" si="145"/>
        <v>0.98176824650776462</v>
      </c>
      <c r="G437" s="220">
        <f t="shared" si="146"/>
        <v>0.97456895809335098</v>
      </c>
      <c r="H437" s="225">
        <f t="shared" si="152"/>
        <v>101520</v>
      </c>
      <c r="I437" s="220">
        <f t="shared" si="141"/>
        <v>0.94975541283045661</v>
      </c>
      <c r="J437" s="225">
        <f t="shared" si="153"/>
        <v>5520</v>
      </c>
      <c r="K437" s="220">
        <f t="shared" si="142"/>
        <v>0.95993578355399489</v>
      </c>
      <c r="L437" s="225">
        <f t="shared" si="154"/>
        <v>5520</v>
      </c>
      <c r="M437" s="220">
        <f t="shared" si="143"/>
        <v>0.99711586640508254</v>
      </c>
      <c r="N437" s="225">
        <f t="shared" si="155"/>
        <v>5520</v>
      </c>
      <c r="O437" s="220">
        <f t="shared" si="156"/>
        <v>0.99821845591851022</v>
      </c>
      <c r="P437" s="225">
        <f t="shared" si="157"/>
        <v>5520</v>
      </c>
      <c r="Q437" s="220">
        <f t="shared" si="158"/>
        <v>0.99821845591851022</v>
      </c>
      <c r="R437" s="225">
        <f t="shared" si="161"/>
        <v>101520</v>
      </c>
      <c r="S437" s="220">
        <f t="shared" si="144"/>
        <v>0.91893297257922646</v>
      </c>
      <c r="T437" s="225">
        <f t="shared" si="161"/>
        <v>101520</v>
      </c>
      <c r="U437" s="220">
        <f t="shared" si="147"/>
        <v>0.313829915695644</v>
      </c>
    </row>
    <row r="438" spans="1:21">
      <c r="A438" s="219">
        <f t="shared" si="148"/>
        <v>101760</v>
      </c>
      <c r="B438" s="220">
        <f t="shared" si="149"/>
        <v>0.80809684803779003</v>
      </c>
      <c r="C438" s="225">
        <f t="shared" si="150"/>
        <v>5760</v>
      </c>
      <c r="D438" s="226">
        <f t="shared" si="140"/>
        <v>0.99234941584726077</v>
      </c>
      <c r="E438" s="227">
        <f t="shared" si="151"/>
        <v>5760</v>
      </c>
      <c r="F438" s="226">
        <f t="shared" si="145"/>
        <v>0.98098314599263647</v>
      </c>
      <c r="G438" s="220">
        <f t="shared" si="146"/>
        <v>0.97347805188180092</v>
      </c>
      <c r="H438" s="225">
        <f t="shared" si="152"/>
        <v>101760</v>
      </c>
      <c r="I438" s="220">
        <f t="shared" si="141"/>
        <v>0.94954656870880472</v>
      </c>
      <c r="J438" s="225">
        <f t="shared" si="153"/>
        <v>5760</v>
      </c>
      <c r="K438" s="220">
        <f t="shared" si="142"/>
        <v>0.95823074708693268</v>
      </c>
      <c r="L438" s="225">
        <f t="shared" si="154"/>
        <v>5760</v>
      </c>
      <c r="M438" s="220">
        <f t="shared" si="143"/>
        <v>0.99686707733148683</v>
      </c>
      <c r="N438" s="225">
        <f t="shared" si="155"/>
        <v>5760</v>
      </c>
      <c r="O438" s="220">
        <f t="shared" si="156"/>
        <v>0.99806377839497162</v>
      </c>
      <c r="P438" s="225">
        <f t="shared" si="157"/>
        <v>5760</v>
      </c>
      <c r="Q438" s="220">
        <f t="shared" si="158"/>
        <v>0.99806377839497162</v>
      </c>
      <c r="R438" s="225">
        <f t="shared" si="161"/>
        <v>101760</v>
      </c>
      <c r="S438" s="220">
        <f t="shared" si="144"/>
        <v>0.91874933013206506</v>
      </c>
      <c r="T438" s="225">
        <f t="shared" si="161"/>
        <v>101760</v>
      </c>
      <c r="U438" s="220">
        <f t="shared" si="147"/>
        <v>0.31297128445170103</v>
      </c>
    </row>
    <row r="439" spans="1:21">
      <c r="A439" s="219">
        <f t="shared" si="148"/>
        <v>102000</v>
      </c>
      <c r="B439" s="220">
        <f t="shared" si="149"/>
        <v>0.84795067253082324</v>
      </c>
      <c r="C439" s="225">
        <f t="shared" si="150"/>
        <v>6000</v>
      </c>
      <c r="D439" s="226">
        <f t="shared" si="140"/>
        <v>0.99203191483706066</v>
      </c>
      <c r="E439" s="227">
        <f t="shared" si="151"/>
        <v>6000</v>
      </c>
      <c r="F439" s="226">
        <f t="shared" si="145"/>
        <v>0.98019867330675525</v>
      </c>
      <c r="G439" s="220">
        <f t="shared" si="146"/>
        <v>0.97238836680124685</v>
      </c>
      <c r="H439" s="225">
        <f t="shared" si="152"/>
        <v>102000</v>
      </c>
      <c r="I439" s="220">
        <f t="shared" si="141"/>
        <v>0.94933741710989594</v>
      </c>
      <c r="J439" s="225">
        <v>0</v>
      </c>
      <c r="K439" s="220">
        <f t="shared" si="142"/>
        <v>1</v>
      </c>
      <c r="L439" s="225">
        <v>0</v>
      </c>
      <c r="M439" s="220">
        <f t="shared" si="143"/>
        <v>1</v>
      </c>
      <c r="N439" s="225">
        <v>0</v>
      </c>
      <c r="O439" s="220">
        <f t="shared" si="156"/>
        <v>1</v>
      </c>
      <c r="P439" s="225">
        <v>0</v>
      </c>
      <c r="Q439" s="220">
        <f t="shared" si="158"/>
        <v>1</v>
      </c>
      <c r="R439" s="225">
        <f t="shared" si="161"/>
        <v>102000</v>
      </c>
      <c r="S439" s="220">
        <f t="shared" si="144"/>
        <v>0.91856572438458628</v>
      </c>
      <c r="T439" s="225">
        <f t="shared" si="161"/>
        <v>102000</v>
      </c>
      <c r="U439" s="220">
        <f t="shared" si="147"/>
        <v>0.31211500240258061</v>
      </c>
    </row>
    <row r="440" spans="1:21">
      <c r="A440" s="219">
        <f t="shared" si="148"/>
        <v>102240</v>
      </c>
      <c r="B440" s="220">
        <f t="shared" si="149"/>
        <v>0.84513079215848574</v>
      </c>
      <c r="C440" s="225">
        <f t="shared" si="150"/>
        <v>6240</v>
      </c>
      <c r="D440" s="226">
        <f t="shared" si="140"/>
        <v>0.99171451541092948</v>
      </c>
      <c r="E440" s="227">
        <f t="shared" si="151"/>
        <v>6240</v>
      </c>
      <c r="F440" s="226">
        <f t="shared" si="145"/>
        <v>0.97941482794805845</v>
      </c>
      <c r="G440" s="220">
        <f t="shared" si="146"/>
        <v>0.97129990148478762</v>
      </c>
      <c r="H440" s="225">
        <f t="shared" si="152"/>
        <v>102240</v>
      </c>
      <c r="I440" s="220">
        <f t="shared" si="141"/>
        <v>0.94912795873714506</v>
      </c>
      <c r="J440" s="225">
        <f t="shared" si="153"/>
        <v>240</v>
      </c>
      <c r="K440" s="220">
        <f t="shared" si="142"/>
        <v>0.99822380153310919</v>
      </c>
      <c r="L440" s="225">
        <f t="shared" si="154"/>
        <v>240</v>
      </c>
      <c r="M440" s="220">
        <f t="shared" si="143"/>
        <v>0.99999425380466633</v>
      </c>
      <c r="N440" s="225">
        <f t="shared" si="155"/>
        <v>240</v>
      </c>
      <c r="O440" s="220">
        <f t="shared" si="156"/>
        <v>0.99999649095959287</v>
      </c>
      <c r="P440" s="225">
        <f t="shared" si="157"/>
        <v>240</v>
      </c>
      <c r="Q440" s="220">
        <f t="shared" si="158"/>
        <v>0.99999649095959287</v>
      </c>
      <c r="R440" s="225">
        <f t="shared" si="161"/>
        <v>102240</v>
      </c>
      <c r="S440" s="220">
        <f t="shared" si="144"/>
        <v>0.91838215532945588</v>
      </c>
      <c r="T440" s="225">
        <f t="shared" si="161"/>
        <v>102240</v>
      </c>
      <c r="U440" s="220">
        <f t="shared" si="147"/>
        <v>0.31126106312094087</v>
      </c>
    </row>
    <row r="441" spans="1:21">
      <c r="A441" s="219">
        <f t="shared" si="148"/>
        <v>102480</v>
      </c>
      <c r="B441" s="220">
        <f t="shared" si="149"/>
        <v>0.84229856403504844</v>
      </c>
      <c r="C441" s="225">
        <f t="shared" si="150"/>
        <v>6480</v>
      </c>
      <c r="D441" s="226">
        <f t="shared" si="140"/>
        <v>0.99139721753636545</v>
      </c>
      <c r="E441" s="227">
        <f t="shared" si="151"/>
        <v>6480</v>
      </c>
      <c r="F441" s="226">
        <f t="shared" si="145"/>
        <v>0.97863160941488492</v>
      </c>
      <c r="G441" s="220">
        <f t="shared" si="146"/>
        <v>0.97021265456705208</v>
      </c>
      <c r="H441" s="225">
        <f t="shared" si="152"/>
        <v>102480</v>
      </c>
      <c r="I441" s="220">
        <f t="shared" si="141"/>
        <v>0.9489181942929229</v>
      </c>
      <c r="J441" s="225">
        <f t="shared" si="153"/>
        <v>480</v>
      </c>
      <c r="K441" s="220">
        <f t="shared" si="142"/>
        <v>0.99645075794721227</v>
      </c>
      <c r="L441" s="225">
        <f t="shared" si="154"/>
        <v>480</v>
      </c>
      <c r="M441" s="220">
        <f t="shared" si="143"/>
        <v>0.99997707028297833</v>
      </c>
      <c r="N441" s="225">
        <f t="shared" si="155"/>
        <v>480</v>
      </c>
      <c r="O441" s="220">
        <f t="shared" si="156"/>
        <v>0.99998599011920375</v>
      </c>
      <c r="P441" s="225">
        <f t="shared" si="157"/>
        <v>480</v>
      </c>
      <c r="Q441" s="220">
        <f t="shared" si="158"/>
        <v>0.99998599011920375</v>
      </c>
      <c r="R441" s="225">
        <f t="shared" si="161"/>
        <v>102480</v>
      </c>
      <c r="S441" s="220">
        <f t="shared" si="144"/>
        <v>0.91819862295934118</v>
      </c>
      <c r="T441" s="225">
        <f t="shared" si="161"/>
        <v>102480</v>
      </c>
      <c r="U441" s="220">
        <f t="shared" si="147"/>
        <v>0.31040946019702553</v>
      </c>
    </row>
    <row r="442" spans="1:21">
      <c r="A442" s="219">
        <f t="shared" si="148"/>
        <v>102720</v>
      </c>
      <c r="B442" s="220">
        <f t="shared" si="149"/>
        <v>0.83945430997182546</v>
      </c>
      <c r="C442" s="225">
        <f t="shared" si="150"/>
        <v>6720</v>
      </c>
      <c r="D442" s="226">
        <f t="shared" si="140"/>
        <v>0.99108002118087746</v>
      </c>
      <c r="E442" s="227">
        <f t="shared" si="151"/>
        <v>6720</v>
      </c>
      <c r="F442" s="226">
        <f t="shared" si="145"/>
        <v>0.97784901720597484</v>
      </c>
      <c r="G442" s="220">
        <f t="shared" si="146"/>
        <v>0.96912662468419775</v>
      </c>
      <c r="H442" s="225">
        <f t="shared" si="152"/>
        <v>102720</v>
      </c>
      <c r="I442" s="220">
        <f t="shared" si="141"/>
        <v>0.94870812447855701</v>
      </c>
      <c r="J442" s="225">
        <f t="shared" si="153"/>
        <v>720</v>
      </c>
      <c r="K442" s="220">
        <f t="shared" si="142"/>
        <v>0.9946808636386143</v>
      </c>
      <c r="L442" s="225">
        <f t="shared" si="154"/>
        <v>720</v>
      </c>
      <c r="M442" s="220">
        <f t="shared" si="143"/>
        <v>0.99994853168518372</v>
      </c>
      <c r="N442" s="225">
        <f t="shared" si="155"/>
        <v>720</v>
      </c>
      <c r="O442" s="220">
        <f t="shared" si="156"/>
        <v>0.99996853677092878</v>
      </c>
      <c r="P442" s="225">
        <f t="shared" si="157"/>
        <v>720</v>
      </c>
      <c r="Q442" s="220">
        <f t="shared" si="158"/>
        <v>0.99996853677092878</v>
      </c>
      <c r="R442" s="225">
        <f t="shared" si="161"/>
        <v>102720</v>
      </c>
      <c r="S442" s="220">
        <f t="shared" si="144"/>
        <v>0.91801512726691092</v>
      </c>
      <c r="T442" s="225">
        <f t="shared" si="161"/>
        <v>102720</v>
      </c>
      <c r="U442" s="220">
        <f t="shared" si="147"/>
        <v>0.30956018723861478</v>
      </c>
    </row>
    <row r="443" spans="1:21">
      <c r="A443" s="219">
        <f t="shared" si="148"/>
        <v>102960</v>
      </c>
      <c r="B443" s="220">
        <f t="shared" si="149"/>
        <v>0.83659834902901109</v>
      </c>
      <c r="C443" s="225">
        <f t="shared" si="150"/>
        <v>6960</v>
      </c>
      <c r="D443" s="226">
        <f t="shared" si="140"/>
        <v>0.99076292631198448</v>
      </c>
      <c r="E443" s="227">
        <f t="shared" si="151"/>
        <v>6960</v>
      </c>
      <c r="F443" s="226">
        <f t="shared" si="145"/>
        <v>0.97706705082046919</v>
      </c>
      <c r="G443" s="220">
        <f t="shared" si="146"/>
        <v>0.96804181047390847</v>
      </c>
      <c r="H443" s="225">
        <f t="shared" si="152"/>
        <v>102960</v>
      </c>
      <c r="I443" s="220">
        <f t="shared" si="141"/>
        <v>0.94849774999433345</v>
      </c>
      <c r="J443" s="225">
        <f t="shared" si="153"/>
        <v>960</v>
      </c>
      <c r="K443" s="220">
        <f t="shared" si="142"/>
        <v>0.9929141130135738</v>
      </c>
      <c r="L443" s="225">
        <f t="shared" si="154"/>
        <v>960</v>
      </c>
      <c r="M443" s="220">
        <f t="shared" si="143"/>
        <v>0.99990871980179552</v>
      </c>
      <c r="N443" s="225">
        <f t="shared" si="155"/>
        <v>960</v>
      </c>
      <c r="O443" s="220">
        <f t="shared" si="156"/>
        <v>0.99994417003521419</v>
      </c>
      <c r="P443" s="225">
        <f t="shared" si="157"/>
        <v>960</v>
      </c>
      <c r="Q443" s="220">
        <f t="shared" si="158"/>
        <v>0.99994417003521419</v>
      </c>
      <c r="R443" s="225">
        <f t="shared" si="161"/>
        <v>102960</v>
      </c>
      <c r="S443" s="220">
        <f t="shared" si="144"/>
        <v>0.91783166824483531</v>
      </c>
      <c r="T443" s="225">
        <f t="shared" si="161"/>
        <v>102960</v>
      </c>
      <c r="U443" s="220">
        <f t="shared" si="147"/>
        <v>0.30871323787097815</v>
      </c>
    </row>
    <row r="444" spans="1:21">
      <c r="A444" s="219">
        <f t="shared" si="148"/>
        <v>103200</v>
      </c>
      <c r="B444" s="220">
        <f t="shared" si="149"/>
        <v>0.83373099751295321</v>
      </c>
      <c r="C444" s="225">
        <f t="shared" si="150"/>
        <v>7200</v>
      </c>
      <c r="D444" s="226">
        <f t="shared" si="140"/>
        <v>0.99044593289721605</v>
      </c>
      <c r="E444" s="227">
        <f t="shared" si="151"/>
        <v>7200</v>
      </c>
      <c r="F444" s="226">
        <f t="shared" si="145"/>
        <v>0.97628570975790929</v>
      </c>
      <c r="G444" s="220">
        <f t="shared" si="146"/>
        <v>0.96695821057539322</v>
      </c>
      <c r="H444" s="225">
        <f t="shared" si="152"/>
        <v>103200</v>
      </c>
      <c r="I444" s="220">
        <f t="shared" si="141"/>
        <v>0.94828707153949809</v>
      </c>
      <c r="J444" s="225">
        <f t="shared" si="153"/>
        <v>1200</v>
      </c>
      <c r="K444" s="220">
        <f t="shared" si="142"/>
        <v>0.9911505004882849</v>
      </c>
      <c r="L444" s="225">
        <f t="shared" si="154"/>
        <v>1200</v>
      </c>
      <c r="M444" s="220">
        <f t="shared" si="143"/>
        <v>0.99985771596595174</v>
      </c>
      <c r="N444" s="225">
        <f t="shared" si="155"/>
        <v>1200</v>
      </c>
      <c r="O444" s="220">
        <f t="shared" si="156"/>
        <v>0.99991292886154481</v>
      </c>
      <c r="P444" s="225">
        <f t="shared" si="157"/>
        <v>1200</v>
      </c>
      <c r="Q444" s="220">
        <f t="shared" si="158"/>
        <v>0.99991292886154481</v>
      </c>
      <c r="R444" s="225">
        <f t="shared" si="161"/>
        <v>103200</v>
      </c>
      <c r="S444" s="220">
        <f t="shared" si="144"/>
        <v>0.91764824588578597</v>
      </c>
      <c r="T444" s="225">
        <f t="shared" si="161"/>
        <v>103200</v>
      </c>
      <c r="U444" s="220">
        <f t="shared" si="147"/>
        <v>0.30786860573682601</v>
      </c>
    </row>
    <row r="445" spans="1:21">
      <c r="A445" s="219">
        <f t="shared" si="148"/>
        <v>103440</v>
      </c>
      <c r="B445" s="220">
        <f t="shared" si="149"/>
        <v>0.83085256897396087</v>
      </c>
      <c r="C445" s="225">
        <f t="shared" si="150"/>
        <v>7440</v>
      </c>
      <c r="D445" s="226">
        <f t="shared" si="140"/>
        <v>0.99012904090411191</v>
      </c>
      <c r="E445" s="227">
        <f t="shared" si="151"/>
        <v>7440</v>
      </c>
      <c r="F445" s="226">
        <f t="shared" si="145"/>
        <v>0.97550499351823705</v>
      </c>
      <c r="G445" s="220">
        <f t="shared" si="146"/>
        <v>0.96587582362938396</v>
      </c>
      <c r="H445" s="225">
        <f t="shared" si="152"/>
        <v>103440</v>
      </c>
      <c r="I445" s="220">
        <f t="shared" si="141"/>
        <v>0.94807608981225788</v>
      </c>
      <c r="J445" s="225">
        <f t="shared" si="153"/>
        <v>1440</v>
      </c>
      <c r="K445" s="220">
        <f t="shared" si="142"/>
        <v>0.9893900204888596</v>
      </c>
      <c r="L445" s="225">
        <f t="shared" si="154"/>
        <v>1440</v>
      </c>
      <c r="M445" s="220">
        <f t="shared" si="143"/>
        <v>0.99979560105576326</v>
      </c>
      <c r="N445" s="225">
        <f t="shared" si="155"/>
        <v>1440</v>
      </c>
      <c r="O445" s="220">
        <f t="shared" si="156"/>
        <v>0.99987485202912973</v>
      </c>
      <c r="P445" s="225">
        <f t="shared" si="157"/>
        <v>1440</v>
      </c>
      <c r="Q445" s="220">
        <f t="shared" si="158"/>
        <v>0.99987485202912973</v>
      </c>
      <c r="R445" s="225">
        <f t="shared" si="161"/>
        <v>103440</v>
      </c>
      <c r="S445" s="220">
        <f t="shared" si="144"/>
        <v>0.91746486018243623</v>
      </c>
      <c r="T445" s="225">
        <f t="shared" si="161"/>
        <v>103440</v>
      </c>
      <c r="U445" s="220">
        <f t="shared" si="147"/>
        <v>0.30702628449626224</v>
      </c>
    </row>
    <row r="446" spans="1:21">
      <c r="A446" s="219">
        <f t="shared" si="148"/>
        <v>103680</v>
      </c>
      <c r="B446" s="220">
        <f t="shared" si="149"/>
        <v>0.82796337420463839</v>
      </c>
      <c r="C446" s="225">
        <f t="shared" si="150"/>
        <v>7680</v>
      </c>
      <c r="D446" s="226">
        <f t="shared" si="140"/>
        <v>0.98981225030022257</v>
      </c>
      <c r="E446" s="227">
        <f t="shared" si="151"/>
        <v>7680</v>
      </c>
      <c r="F446" s="226">
        <f t="shared" si="145"/>
        <v>0.97472490160179392</v>
      </c>
      <c r="G446" s="220">
        <f t="shared" si="146"/>
        <v>0.96479464827813466</v>
      </c>
      <c r="H446" s="225">
        <f t="shared" si="152"/>
        <v>103680</v>
      </c>
      <c r="I446" s="220">
        <f t="shared" si="141"/>
        <v>0.94786480550978247</v>
      </c>
      <c r="J446" s="225">
        <f t="shared" si="153"/>
        <v>1680</v>
      </c>
      <c r="K446" s="220">
        <f t="shared" si="142"/>
        <v>0.98763266745131029</v>
      </c>
      <c r="L446" s="225">
        <f t="shared" si="154"/>
        <v>1680</v>
      </c>
      <c r="M446" s="220">
        <f t="shared" si="143"/>
        <v>0.99972245549664929</v>
      </c>
      <c r="N446" s="225">
        <f t="shared" si="155"/>
        <v>1680</v>
      </c>
      <c r="O446" s="220">
        <f t="shared" si="156"/>
        <v>0.99982997814758556</v>
      </c>
      <c r="P446" s="225">
        <f t="shared" si="157"/>
        <v>1680</v>
      </c>
      <c r="Q446" s="220">
        <f t="shared" si="158"/>
        <v>0.99982997814758556</v>
      </c>
      <c r="R446" s="225">
        <f t="shared" si="161"/>
        <v>103680</v>
      </c>
      <c r="S446" s="220">
        <f t="shared" si="144"/>
        <v>0.91728151112746048</v>
      </c>
      <c r="T446" s="225">
        <f t="shared" si="161"/>
        <v>103680</v>
      </c>
      <c r="U446" s="220">
        <f t="shared" si="147"/>
        <v>0.30618626782673647</v>
      </c>
    </row>
    <row r="447" spans="1:21">
      <c r="A447" s="219">
        <f t="shared" si="148"/>
        <v>103920</v>
      </c>
      <c r="B447" s="220">
        <f t="shared" si="149"/>
        <v>0.82506372123873406</v>
      </c>
      <c r="C447" s="225">
        <f t="shared" si="150"/>
        <v>7920</v>
      </c>
      <c r="D447" s="226">
        <f t="shared" si="140"/>
        <v>0.98949556105310843</v>
      </c>
      <c r="E447" s="227">
        <f t="shared" si="151"/>
        <v>7920</v>
      </c>
      <c r="F447" s="226">
        <f t="shared" si="145"/>
        <v>0.97394543350932117</v>
      </c>
      <c r="G447" s="220">
        <f t="shared" si="146"/>
        <v>0.96371468316541864</v>
      </c>
      <c r="H447" s="225">
        <f t="shared" si="152"/>
        <v>103920</v>
      </c>
      <c r="I447" s="220">
        <f t="shared" si="141"/>
        <v>0.94765321932820523</v>
      </c>
      <c r="J447" s="225">
        <f t="shared" si="153"/>
        <v>1920</v>
      </c>
      <c r="K447" s="220">
        <f t="shared" si="142"/>
        <v>0.98587843582153201</v>
      </c>
      <c r="L447" s="225">
        <f t="shared" si="154"/>
        <v>1920</v>
      </c>
      <c r="M447" s="220">
        <f t="shared" si="143"/>
        <v>0.99963835926366262</v>
      </c>
      <c r="N447" s="225">
        <f t="shared" si="155"/>
        <v>1920</v>
      </c>
      <c r="O447" s="220">
        <f t="shared" si="156"/>
        <v>0.99977834565761714</v>
      </c>
      <c r="P447" s="225">
        <f t="shared" si="157"/>
        <v>1920</v>
      </c>
      <c r="Q447" s="220">
        <f t="shared" si="158"/>
        <v>0.99977834565761714</v>
      </c>
      <c r="R447" s="225">
        <f t="shared" si="161"/>
        <v>103920</v>
      </c>
      <c r="S447" s="220">
        <f t="shared" si="144"/>
        <v>0.91709819871353482</v>
      </c>
      <c r="T447" s="225">
        <f t="shared" si="161"/>
        <v>103920</v>
      </c>
      <c r="U447" s="220">
        <f t="shared" si="147"/>
        <v>0.30534854942299677</v>
      </c>
    </row>
    <row r="448" spans="1:21">
      <c r="A448" s="219">
        <f t="shared" si="148"/>
        <v>104160</v>
      </c>
      <c r="B448" s="220">
        <f t="shared" si="149"/>
        <v>0.82215391535049331</v>
      </c>
      <c r="C448" s="225">
        <f t="shared" si="150"/>
        <v>8160</v>
      </c>
      <c r="D448" s="226">
        <f t="shared" si="140"/>
        <v>0.98917897313034064</v>
      </c>
      <c r="E448" s="227">
        <f t="shared" si="151"/>
        <v>8160</v>
      </c>
      <c r="F448" s="226">
        <f t="shared" si="145"/>
        <v>0.97316658874195905</v>
      </c>
      <c r="G448" s="220">
        <f t="shared" si="146"/>
        <v>0.96263592693652755</v>
      </c>
      <c r="H448" s="225">
        <f t="shared" si="152"/>
        <v>104160</v>
      </c>
      <c r="I448" s="220">
        <f t="shared" si="141"/>
        <v>0.9474413319626247</v>
      </c>
      <c r="J448" s="225">
        <f t="shared" si="153"/>
        <v>2160</v>
      </c>
      <c r="K448" s="220">
        <f t="shared" si="142"/>
        <v>0.98412732005528514</v>
      </c>
      <c r="L448" s="225">
        <f t="shared" si="154"/>
        <v>2160</v>
      </c>
      <c r="M448" s="220">
        <f t="shared" si="143"/>
        <v>0.99954339188380192</v>
      </c>
      <c r="N448" s="225">
        <f t="shared" si="155"/>
        <v>2160</v>
      </c>
      <c r="O448" s="220">
        <f t="shared" si="156"/>
        <v>0.99971999283169533</v>
      </c>
      <c r="P448" s="225">
        <f t="shared" si="157"/>
        <v>2160</v>
      </c>
      <c r="Q448" s="220">
        <f t="shared" si="158"/>
        <v>0.99971999283169533</v>
      </c>
      <c r="R448" s="225">
        <f t="shared" ref="R448:T463" si="162">R447+240</f>
        <v>104160</v>
      </c>
      <c r="S448" s="220">
        <f t="shared" si="144"/>
        <v>0.91691492293333698</v>
      </c>
      <c r="T448" s="225">
        <f t="shared" si="162"/>
        <v>104160</v>
      </c>
      <c r="U448" s="220">
        <f t="shared" si="147"/>
        <v>0.30451312299704225</v>
      </c>
    </row>
    <row r="449" spans="1:21">
      <c r="A449" s="219">
        <f t="shared" si="148"/>
        <v>104400</v>
      </c>
      <c r="B449" s="220">
        <f t="shared" si="149"/>
        <v>0.81923425905450264</v>
      </c>
      <c r="C449" s="225">
        <f t="shared" si="150"/>
        <v>8400</v>
      </c>
      <c r="D449" s="226">
        <f t="shared" si="140"/>
        <v>0.98886248649950048</v>
      </c>
      <c r="E449" s="227">
        <f t="shared" si="151"/>
        <v>8400</v>
      </c>
      <c r="F449" s="226">
        <f t="shared" si="145"/>
        <v>0.97238836680124685</v>
      </c>
      <c r="G449" s="220">
        <f t="shared" si="146"/>
        <v>0.96155837823826928</v>
      </c>
      <c r="H449" s="225">
        <f t="shared" si="152"/>
        <v>104400</v>
      </c>
      <c r="I449" s="220">
        <f t="shared" si="141"/>
        <v>0.94722914410710624</v>
      </c>
      <c r="J449" s="225">
        <f t="shared" si="153"/>
        <v>2400</v>
      </c>
      <c r="K449" s="220">
        <f t="shared" si="142"/>
        <v>0.98237931461817762</v>
      </c>
      <c r="L449" s="225">
        <f t="shared" si="154"/>
        <v>2400</v>
      </c>
      <c r="M449" s="220">
        <f t="shared" si="143"/>
        <v>0.99943763243831385</v>
      </c>
      <c r="N449" s="225">
        <f t="shared" si="155"/>
        <v>2400</v>
      </c>
      <c r="O449" s="220">
        <f t="shared" si="156"/>
        <v>0.99965495777473246</v>
      </c>
      <c r="P449" s="225">
        <f t="shared" si="157"/>
        <v>2400</v>
      </c>
      <c r="Q449" s="220">
        <f t="shared" si="158"/>
        <v>0.99965495777473246</v>
      </c>
      <c r="R449" s="225">
        <f t="shared" si="162"/>
        <v>104400</v>
      </c>
      <c r="S449" s="220">
        <f t="shared" si="144"/>
        <v>0.91673168377954573</v>
      </c>
      <c r="T449" s="225">
        <f t="shared" si="162"/>
        <v>104400</v>
      </c>
      <c r="U449" s="220">
        <f t="shared" si="147"/>
        <v>0.30367998227807558</v>
      </c>
    </row>
    <row r="450" spans="1:21">
      <c r="A450" s="219">
        <f t="shared" si="148"/>
        <v>104640</v>
      </c>
      <c r="B450" s="220">
        <f t="shared" si="149"/>
        <v>0.81630505210602033</v>
      </c>
      <c r="C450" s="225">
        <f t="shared" si="150"/>
        <v>8640</v>
      </c>
      <c r="D450" s="226">
        <f t="shared" si="140"/>
        <v>0.98854610112817987</v>
      </c>
      <c r="E450" s="227">
        <f t="shared" si="151"/>
        <v>8640</v>
      </c>
      <c r="F450" s="226">
        <f t="shared" si="145"/>
        <v>0.97161076718912276</v>
      </c>
      <c r="G450" s="220">
        <f t="shared" si="146"/>
        <v>0.96048203571896695</v>
      </c>
      <c r="H450" s="225">
        <f t="shared" si="152"/>
        <v>104640</v>
      </c>
      <c r="I450" s="220">
        <f t="shared" si="141"/>
        <v>0.94701665645468303</v>
      </c>
      <c r="J450" s="225">
        <f t="shared" si="153"/>
        <v>2640</v>
      </c>
      <c r="K450" s="220">
        <f t="shared" si="142"/>
        <v>0.98063441398564755</v>
      </c>
      <c r="L450" s="225">
        <f t="shared" si="154"/>
        <v>2640</v>
      </c>
      <c r="M450" s="220">
        <f t="shared" si="143"/>
        <v>0.9993211595649828</v>
      </c>
      <c r="N450" s="225">
        <f t="shared" si="155"/>
        <v>2640</v>
      </c>
      <c r="O450" s="220">
        <f t="shared" si="156"/>
        <v>0.9995832784247547</v>
      </c>
      <c r="P450" s="225">
        <f t="shared" si="157"/>
        <v>2640</v>
      </c>
      <c r="Q450" s="220">
        <f t="shared" si="158"/>
        <v>0.9995832784247547</v>
      </c>
      <c r="R450" s="225">
        <f t="shared" si="162"/>
        <v>104640</v>
      </c>
      <c r="S450" s="220">
        <f t="shared" si="144"/>
        <v>0.91654848124484178</v>
      </c>
      <c r="T450" s="225">
        <f t="shared" si="162"/>
        <v>104640</v>
      </c>
      <c r="U450" s="220">
        <f t="shared" si="147"/>
        <v>0.30284912101245665</v>
      </c>
    </row>
    <row r="451" spans="1:21">
      <c r="A451" s="219">
        <f t="shared" si="148"/>
        <v>104880</v>
      </c>
      <c r="B451" s="220">
        <f t="shared" si="149"/>
        <v>0.81336659150177715</v>
      </c>
      <c r="C451" s="225">
        <f t="shared" si="150"/>
        <v>8880</v>
      </c>
      <c r="D451" s="226">
        <f t="shared" si="140"/>
        <v>0.98822981698398094</v>
      </c>
      <c r="E451" s="227">
        <f t="shared" si="151"/>
        <v>8880</v>
      </c>
      <c r="F451" s="226">
        <f t="shared" si="145"/>
        <v>0.97083378940792275</v>
      </c>
      <c r="G451" s="220">
        <f t="shared" si="146"/>
        <v>0.95940689802845625</v>
      </c>
      <c r="H451" s="225">
        <f t="shared" si="152"/>
        <v>104880</v>
      </c>
      <c r="I451" s="220">
        <f t="shared" si="141"/>
        <v>0.94680386969735764</v>
      </c>
      <c r="J451" s="225">
        <f t="shared" si="153"/>
        <v>2880</v>
      </c>
      <c r="K451" s="220">
        <f t="shared" si="142"/>
        <v>0.97889261264294591</v>
      </c>
      <c r="L451" s="225">
        <f t="shared" si="154"/>
        <v>2880</v>
      </c>
      <c r="M451" s="220">
        <f t="shared" si="143"/>
        <v>0.99919405146040985</v>
      </c>
      <c r="N451" s="225">
        <f t="shared" si="155"/>
        <v>2880</v>
      </c>
      <c r="O451" s="220">
        <f t="shared" si="156"/>
        <v>0.99950499255357284</v>
      </c>
      <c r="P451" s="225">
        <f t="shared" si="157"/>
        <v>2880</v>
      </c>
      <c r="Q451" s="220">
        <f t="shared" si="158"/>
        <v>0.99950499255357284</v>
      </c>
      <c r="R451" s="225">
        <f t="shared" si="162"/>
        <v>104880</v>
      </c>
      <c r="S451" s="220">
        <f t="shared" si="144"/>
        <v>0.91636531532190679</v>
      </c>
      <c r="T451" s="225">
        <f t="shared" si="162"/>
        <v>104880</v>
      </c>
      <c r="U451" s="220">
        <f t="shared" si="147"/>
        <v>0.30202053296365461</v>
      </c>
    </row>
    <row r="452" spans="1:21">
      <c r="A452" s="219">
        <f t="shared" si="148"/>
        <v>105120</v>
      </c>
      <c r="B452" s="220">
        <f t="shared" si="149"/>
        <v>0.81041917148124054</v>
      </c>
      <c r="C452" s="225">
        <f t="shared" si="150"/>
        <v>9120</v>
      </c>
      <c r="D452" s="226">
        <f t="shared" si="140"/>
        <v>0.98791363403451604</v>
      </c>
      <c r="E452" s="227">
        <f t="shared" si="151"/>
        <v>9120</v>
      </c>
      <c r="F452" s="226">
        <f t="shared" si="145"/>
        <v>0.97005743296038105</v>
      </c>
      <c r="G452" s="220">
        <f t="shared" si="146"/>
        <v>0.95833296381808397</v>
      </c>
      <c r="H452" s="225">
        <f t="shared" si="152"/>
        <v>105120</v>
      </c>
      <c r="I452" s="220">
        <f t="shared" si="141"/>
        <v>0.94659078452610323</v>
      </c>
      <c r="J452" s="225">
        <f t="shared" si="153"/>
        <v>3120</v>
      </c>
      <c r="K452" s="220">
        <f t="shared" si="142"/>
        <v>0.9771539050851189</v>
      </c>
      <c r="L452" s="225">
        <f t="shared" si="154"/>
        <v>3120</v>
      </c>
      <c r="M452" s="220">
        <f t="shared" si="143"/>
        <v>0.9990563858822803</v>
      </c>
      <c r="N452" s="225">
        <f t="shared" si="155"/>
        <v>3120</v>
      </c>
      <c r="O452" s="220">
        <f t="shared" si="156"/>
        <v>0.99942013776744887</v>
      </c>
      <c r="P452" s="225">
        <f t="shared" si="157"/>
        <v>3120</v>
      </c>
      <c r="Q452" s="220">
        <f t="shared" si="158"/>
        <v>0.99942013776744887</v>
      </c>
      <c r="R452" s="225">
        <f t="shared" si="162"/>
        <v>105120</v>
      </c>
      <c r="S452" s="220">
        <f t="shared" si="144"/>
        <v>0.91618218600342438</v>
      </c>
      <c r="T452" s="225">
        <f t="shared" si="162"/>
        <v>105120</v>
      </c>
      <c r="U452" s="220">
        <f t="shared" si="147"/>
        <v>0.30119421191220214</v>
      </c>
    </row>
    <row r="453" spans="1:21">
      <c r="A453" s="219">
        <f t="shared" si="148"/>
        <v>105360</v>
      </c>
      <c r="B453" s="220">
        <f t="shared" si="149"/>
        <v>0.80746308352833274</v>
      </c>
      <c r="C453" s="225">
        <f t="shared" si="150"/>
        <v>9360</v>
      </c>
      <c r="D453" s="226">
        <f t="shared" si="140"/>
        <v>0.98759755224740819</v>
      </c>
      <c r="E453" s="227">
        <f t="shared" si="151"/>
        <v>9360</v>
      </c>
      <c r="F453" s="226">
        <f t="shared" si="145"/>
        <v>0.96928169734962966</v>
      </c>
      <c r="G453" s="220">
        <f t="shared" si="146"/>
        <v>0.9572602317407074</v>
      </c>
      <c r="H453" s="225">
        <f t="shared" si="152"/>
        <v>105360</v>
      </c>
      <c r="I453" s="220">
        <f t="shared" si="141"/>
        <v>0.94637740163086514</v>
      </c>
      <c r="J453" s="225">
        <f t="shared" si="153"/>
        <v>3360</v>
      </c>
      <c r="K453" s="220">
        <f t="shared" si="142"/>
        <v>0.9754182858169903</v>
      </c>
      <c r="L453" s="225">
        <f t="shared" si="154"/>
        <v>3360</v>
      </c>
      <c r="M453" s="220">
        <f t="shared" si="143"/>
        <v>0.99890824015161994</v>
      </c>
      <c r="N453" s="225">
        <f t="shared" si="155"/>
        <v>3360</v>
      </c>
      <c r="O453" s="220">
        <f t="shared" si="156"/>
        <v>0.99932875150776179</v>
      </c>
      <c r="P453" s="225">
        <f t="shared" si="157"/>
        <v>3360</v>
      </c>
      <c r="Q453" s="220">
        <f t="shared" si="158"/>
        <v>0.99932875150776179</v>
      </c>
      <c r="R453" s="225">
        <f t="shared" si="162"/>
        <v>105360</v>
      </c>
      <c r="S453" s="220">
        <f t="shared" si="144"/>
        <v>0.91599909328207918</v>
      </c>
      <c r="T453" s="225">
        <f t="shared" si="162"/>
        <v>105360</v>
      </c>
      <c r="U453" s="220">
        <f t="shared" si="147"/>
        <v>0.30037015165564773</v>
      </c>
    </row>
    <row r="454" spans="1:21">
      <c r="A454" s="219">
        <f t="shared" si="148"/>
        <v>105600</v>
      </c>
      <c r="B454" s="220">
        <f t="shared" si="149"/>
        <v>0.80449861637358977</v>
      </c>
      <c r="C454" s="225">
        <f t="shared" si="150"/>
        <v>9600</v>
      </c>
      <c r="D454" s="226">
        <f t="shared" si="140"/>
        <v>0.98728157159029051</v>
      </c>
      <c r="E454" s="227">
        <f t="shared" si="151"/>
        <v>9600</v>
      </c>
      <c r="F454" s="226">
        <f t="shared" si="145"/>
        <v>0.9685065820791976</v>
      </c>
      <c r="G454" s="220">
        <f t="shared" si="146"/>
        <v>0.95618870045069093</v>
      </c>
      <c r="H454" s="225">
        <f t="shared" si="152"/>
        <v>105600</v>
      </c>
      <c r="I454" s="220">
        <f t="shared" si="141"/>
        <v>0.94616372170056184</v>
      </c>
      <c r="J454" s="225">
        <f t="shared" si="153"/>
        <v>3600</v>
      </c>
      <c r="K454" s="220">
        <f t="shared" si="142"/>
        <v>0.973685749353145</v>
      </c>
      <c r="L454" s="225">
        <f t="shared" si="154"/>
        <v>3600</v>
      </c>
      <c r="M454" s="220">
        <f t="shared" si="143"/>
        <v>0.99874969115504031</v>
      </c>
      <c r="N454" s="225">
        <f t="shared" si="155"/>
        <v>3600</v>
      </c>
      <c r="O454" s="220">
        <f t="shared" si="156"/>
        <v>0.99923087105166919</v>
      </c>
      <c r="P454" s="225">
        <f t="shared" si="157"/>
        <v>3600</v>
      </c>
      <c r="Q454" s="220">
        <f t="shared" si="158"/>
        <v>0.99923087105166919</v>
      </c>
      <c r="R454" s="225">
        <f t="shared" si="162"/>
        <v>105600</v>
      </c>
      <c r="S454" s="220">
        <f t="shared" si="144"/>
        <v>0.9158160371505577</v>
      </c>
      <c r="T454" s="225">
        <f t="shared" si="162"/>
        <v>105600</v>
      </c>
      <c r="U454" s="220">
        <f t="shared" si="147"/>
        <v>0.2995483460085101</v>
      </c>
    </row>
    <row r="455" spans="1:21">
      <c r="A455" s="219">
        <f t="shared" si="148"/>
        <v>105840</v>
      </c>
      <c r="B455" s="220">
        <f t="shared" si="149"/>
        <v>0.80152605599675597</v>
      </c>
      <c r="C455" s="225">
        <f t="shared" si="150"/>
        <v>9840</v>
      </c>
      <c r="D455" s="226">
        <f t="shared" si="140"/>
        <v>0.98696569203080664</v>
      </c>
      <c r="E455" s="227">
        <f t="shared" si="151"/>
        <v>9840</v>
      </c>
      <c r="F455" s="226">
        <f t="shared" si="145"/>
        <v>0.96773208665301114</v>
      </c>
      <c r="G455" s="220">
        <f t="shared" si="146"/>
        <v>0.95511836860390564</v>
      </c>
      <c r="H455" s="225">
        <f t="shared" si="152"/>
        <v>105840</v>
      </c>
      <c r="I455" s="220">
        <f t="shared" si="141"/>
        <v>0.94594974542308696</v>
      </c>
      <c r="J455" s="225">
        <f t="shared" si="153"/>
        <v>3840</v>
      </c>
      <c r="K455" s="220">
        <f t="shared" si="142"/>
        <v>0.97195629021791052</v>
      </c>
      <c r="L455" s="225">
        <f t="shared" si="154"/>
        <v>3840</v>
      </c>
      <c r="M455" s="220">
        <f t="shared" si="143"/>
        <v>0.99858081534697252</v>
      </c>
      <c r="N455" s="225">
        <f t="shared" si="155"/>
        <v>3840</v>
      </c>
      <c r="O455" s="220">
        <f t="shared" si="156"/>
        <v>0.99912653351276759</v>
      </c>
      <c r="P455" s="225">
        <f t="shared" si="157"/>
        <v>3840</v>
      </c>
      <c r="Q455" s="220">
        <f t="shared" si="158"/>
        <v>0.99912653351276759</v>
      </c>
      <c r="R455" s="225">
        <f t="shared" si="162"/>
        <v>105840</v>
      </c>
      <c r="S455" s="220">
        <f t="shared" si="144"/>
        <v>0.91563301760154769</v>
      </c>
      <c r="T455" s="225">
        <f t="shared" si="162"/>
        <v>105840</v>
      </c>
      <c r="U455" s="220">
        <f t="shared" si="147"/>
        <v>0.29872878880223097</v>
      </c>
    </row>
    <row r="456" spans="1:21">
      <c r="A456" s="219">
        <f t="shared" si="148"/>
        <v>106080</v>
      </c>
      <c r="B456" s="220">
        <f t="shared" si="149"/>
        <v>0.79854568562980088</v>
      </c>
      <c r="C456" s="225">
        <f t="shared" si="150"/>
        <v>10080</v>
      </c>
      <c r="D456" s="226">
        <f t="shared" si="140"/>
        <v>0.98664991353661047</v>
      </c>
      <c r="E456" s="227">
        <f t="shared" si="151"/>
        <v>10080</v>
      </c>
      <c r="F456" s="226">
        <f t="shared" si="145"/>
        <v>0.96695821057539311</v>
      </c>
      <c r="G456" s="220">
        <f t="shared" si="146"/>
        <v>0.95404923485772719</v>
      </c>
      <c r="H456" s="225">
        <f t="shared" si="152"/>
        <v>106080</v>
      </c>
      <c r="I456" s="220">
        <f t="shared" si="141"/>
        <v>0.94573547348530962</v>
      </c>
      <c r="J456" s="225">
        <f t="shared" si="153"/>
        <v>4080</v>
      </c>
      <c r="K456" s="220">
        <f t="shared" si="142"/>
        <v>0.97022990294534073</v>
      </c>
      <c r="L456" s="225">
        <f t="shared" si="154"/>
        <v>4080</v>
      </c>
      <c r="M456" s="220">
        <f t="shared" si="143"/>
        <v>0.99840168875189006</v>
      </c>
      <c r="N456" s="225">
        <f t="shared" si="155"/>
        <v>4080</v>
      </c>
      <c r="O456" s="220">
        <f t="shared" si="156"/>
        <v>0.99901577584174961</v>
      </c>
      <c r="P456" s="225">
        <f t="shared" si="157"/>
        <v>4080</v>
      </c>
      <c r="Q456" s="220">
        <f t="shared" si="158"/>
        <v>0.99901577584174961</v>
      </c>
      <c r="R456" s="225">
        <f t="shared" si="162"/>
        <v>106080</v>
      </c>
      <c r="S456" s="220">
        <f t="shared" si="144"/>
        <v>0.91545003462773822</v>
      </c>
      <c r="T456" s="225">
        <f t="shared" si="162"/>
        <v>106080</v>
      </c>
      <c r="U456" s="220">
        <f t="shared" si="147"/>
        <v>0.29791147388512923</v>
      </c>
    </row>
    <row r="457" spans="1:21">
      <c r="A457" s="219">
        <f t="shared" si="148"/>
        <v>106320</v>
      </c>
      <c r="B457" s="220">
        <f t="shared" si="149"/>
        <v>0.79555778576034875</v>
      </c>
      <c r="C457" s="225">
        <f t="shared" si="150"/>
        <v>10320</v>
      </c>
      <c r="D457" s="226">
        <f t="shared" si="140"/>
        <v>0.98633423607536641</v>
      </c>
      <c r="E457" s="227">
        <f t="shared" si="151"/>
        <v>10320</v>
      </c>
      <c r="F457" s="226">
        <f t="shared" si="145"/>
        <v>0.96618495335106291</v>
      </c>
      <c r="G457" s="220">
        <f t="shared" si="146"/>
        <v>0.95298129787103414</v>
      </c>
      <c r="H457" s="225">
        <f t="shared" si="152"/>
        <v>106320</v>
      </c>
      <c r="I457" s="220">
        <f t="shared" si="141"/>
        <v>0.94552090657307697</v>
      </c>
      <c r="J457" s="225">
        <f t="shared" si="153"/>
        <v>4320</v>
      </c>
      <c r="K457" s="220">
        <f t="shared" si="142"/>
        <v>0.9685065820791976</v>
      </c>
      <c r="L457" s="225">
        <f t="shared" si="154"/>
        <v>4320</v>
      </c>
      <c r="M457" s="220">
        <f t="shared" si="143"/>
        <v>0.99821238696652115</v>
      </c>
      <c r="N457" s="225">
        <f t="shared" si="155"/>
        <v>4320</v>
      </c>
      <c r="O457" s="220">
        <f t="shared" si="156"/>
        <v>0.9988986348270581</v>
      </c>
      <c r="P457" s="225">
        <f t="shared" si="157"/>
        <v>4320</v>
      </c>
      <c r="Q457" s="220">
        <f t="shared" si="158"/>
        <v>0.9988986348270581</v>
      </c>
      <c r="R457" s="225">
        <f t="shared" si="162"/>
        <v>106320</v>
      </c>
      <c r="S457" s="220">
        <f t="shared" si="144"/>
        <v>0.91526708822182012</v>
      </c>
      <c r="T457" s="225">
        <f t="shared" si="162"/>
        <v>106320</v>
      </c>
      <c r="U457" s="220">
        <f t="shared" si="147"/>
        <v>0.2970963951223547</v>
      </c>
    </row>
    <row r="458" spans="1:21">
      <c r="A458" s="219">
        <f t="shared" si="148"/>
        <v>106560</v>
      </c>
      <c r="B458" s="220">
        <f t="shared" si="149"/>
        <v>0.79256263413551675</v>
      </c>
      <c r="C458" s="225">
        <f t="shared" si="150"/>
        <v>10560</v>
      </c>
      <c r="D458" s="226">
        <f t="shared" si="140"/>
        <v>0.98601865961474888</v>
      </c>
      <c r="E458" s="227">
        <f t="shared" si="151"/>
        <v>10560</v>
      </c>
      <c r="F458" s="226">
        <f t="shared" si="145"/>
        <v>0.96541231448513587</v>
      </c>
      <c r="G458" s="220">
        <f t="shared" si="146"/>
        <v>0.95191455630420607</v>
      </c>
      <c r="H458" s="225">
        <f t="shared" si="152"/>
        <v>106560</v>
      </c>
      <c r="I458" s="220">
        <f t="shared" si="141"/>
        <v>0.94530604537121454</v>
      </c>
      <c r="J458" s="225">
        <f t="shared" si="153"/>
        <v>4560</v>
      </c>
      <c r="K458" s="220">
        <f t="shared" si="142"/>
        <v>0.96678632217293492</v>
      </c>
      <c r="L458" s="225">
        <f t="shared" si="154"/>
        <v>4560</v>
      </c>
      <c r="M458" s="220">
        <f t="shared" si="143"/>
        <v>0.99801298516204917</v>
      </c>
      <c r="N458" s="225">
        <f t="shared" si="155"/>
        <v>4560</v>
      </c>
      <c r="O458" s="220">
        <f t="shared" si="156"/>
        <v>0.99877514709553905</v>
      </c>
      <c r="P458" s="225">
        <f t="shared" si="157"/>
        <v>4560</v>
      </c>
      <c r="Q458" s="220">
        <f t="shared" si="158"/>
        <v>0.99877514709553905</v>
      </c>
      <c r="R458" s="225">
        <f t="shared" si="162"/>
        <v>106560</v>
      </c>
      <c r="S458" s="220">
        <f t="shared" si="144"/>
        <v>0.91508417837648559</v>
      </c>
      <c r="T458" s="225">
        <f t="shared" si="162"/>
        <v>106560</v>
      </c>
      <c r="U458" s="220">
        <f t="shared" si="147"/>
        <v>0.2962835463958417</v>
      </c>
    </row>
    <row r="459" spans="1:21">
      <c r="A459" s="219">
        <f t="shared" si="148"/>
        <v>106800</v>
      </c>
      <c r="B459" s="220">
        <f t="shared" si="149"/>
        <v>0.78956050576614567</v>
      </c>
      <c r="C459" s="225">
        <f t="shared" si="150"/>
        <v>10800</v>
      </c>
      <c r="D459" s="226">
        <f t="shared" si="140"/>
        <v>0.98570318412244295</v>
      </c>
      <c r="E459" s="227">
        <f t="shared" si="151"/>
        <v>10800</v>
      </c>
      <c r="F459" s="226">
        <f t="shared" si="145"/>
        <v>0.96464029348312308</v>
      </c>
      <c r="G459" s="220">
        <f t="shared" si="146"/>
        <v>0.95084900881912227</v>
      </c>
      <c r="H459" s="225">
        <f t="shared" si="152"/>
        <v>106800</v>
      </c>
      <c r="I459" s="220">
        <f t="shared" si="141"/>
        <v>0.94509089056352824</v>
      </c>
      <c r="J459" s="225">
        <f t="shared" si="153"/>
        <v>4800</v>
      </c>
      <c r="K459" s="220">
        <f t="shared" si="142"/>
        <v>0.96506911778968041</v>
      </c>
      <c r="L459" s="225">
        <f t="shared" si="154"/>
        <v>4800</v>
      </c>
      <c r="M459" s="220">
        <f t="shared" si="143"/>
        <v>0.99780355808630339</v>
      </c>
      <c r="N459" s="225">
        <f t="shared" si="155"/>
        <v>4800</v>
      </c>
      <c r="O459" s="220">
        <f t="shared" si="156"/>
        <v>0.99864534911309066</v>
      </c>
      <c r="P459" s="225">
        <f t="shared" si="157"/>
        <v>4800</v>
      </c>
      <c r="Q459" s="220">
        <f t="shared" si="158"/>
        <v>0.99864534911309066</v>
      </c>
      <c r="R459" s="225">
        <f t="shared" si="162"/>
        <v>106800</v>
      </c>
      <c r="S459" s="220">
        <f t="shared" si="144"/>
        <v>0.91490130508442813</v>
      </c>
      <c r="T459" s="225">
        <f t="shared" si="162"/>
        <v>106800</v>
      </c>
      <c r="U459" s="220">
        <f t="shared" si="147"/>
        <v>0.29547292160426392</v>
      </c>
    </row>
    <row r="460" spans="1:21">
      <c r="A460" s="219">
        <f t="shared" si="148"/>
        <v>107040</v>
      </c>
      <c r="B460" s="220">
        <f t="shared" si="149"/>
        <v>0.78655167293141726</v>
      </c>
      <c r="C460" s="225">
        <f t="shared" si="150"/>
        <v>11040</v>
      </c>
      <c r="D460" s="226">
        <f t="shared" si="140"/>
        <v>0.98538780956614402</v>
      </c>
      <c r="E460" s="227">
        <f t="shared" si="151"/>
        <v>11040</v>
      </c>
      <c r="F460" s="226">
        <f t="shared" si="145"/>
        <v>0.96386888985093089</v>
      </c>
      <c r="G460" s="220">
        <f t="shared" si="146"/>
        <v>0.94978465407915968</v>
      </c>
      <c r="H460" s="225">
        <f t="shared" si="152"/>
        <v>107040</v>
      </c>
      <c r="I460" s="220">
        <f t="shared" si="141"/>
        <v>0.94487544283280522</v>
      </c>
      <c r="J460" s="225">
        <f t="shared" si="153"/>
        <v>5040</v>
      </c>
      <c r="K460" s="220">
        <f t="shared" si="142"/>
        <v>0.96335496350221872</v>
      </c>
      <c r="L460" s="225">
        <f t="shared" si="154"/>
        <v>5040</v>
      </c>
      <c r="M460" s="220">
        <f t="shared" si="143"/>
        <v>0.9975841800659373</v>
      </c>
      <c r="N460" s="225">
        <f t="shared" si="155"/>
        <v>5040</v>
      </c>
      <c r="O460" s="220">
        <f t="shared" si="156"/>
        <v>0.99850927718531068</v>
      </c>
      <c r="P460" s="225">
        <f t="shared" si="157"/>
        <v>5040</v>
      </c>
      <c r="Q460" s="220">
        <f t="shared" si="158"/>
        <v>0.99850927718531068</v>
      </c>
      <c r="R460" s="225">
        <f t="shared" si="162"/>
        <v>107040</v>
      </c>
      <c r="S460" s="220">
        <f t="shared" si="144"/>
        <v>0.91471846833834292</v>
      </c>
      <c r="T460" s="225">
        <f t="shared" si="162"/>
        <v>107040</v>
      </c>
      <c r="U460" s="220">
        <f t="shared" si="147"/>
        <v>0.29466451466298754</v>
      </c>
    </row>
    <row r="461" spans="1:21">
      <c r="A461" s="219">
        <f t="shared" si="148"/>
        <v>107280</v>
      </c>
      <c r="B461" s="220">
        <f t="shared" si="149"/>
        <v>0.78353640518385259</v>
      </c>
      <c r="C461" s="225">
        <f t="shared" si="150"/>
        <v>11280</v>
      </c>
      <c r="D461" s="226">
        <f t="shared" si="140"/>
        <v>0.98507253591355759</v>
      </c>
      <c r="E461" s="227">
        <f t="shared" si="151"/>
        <v>11280</v>
      </c>
      <c r="F461" s="226">
        <f t="shared" si="145"/>
        <v>0.96309810309486121</v>
      </c>
      <c r="G461" s="220">
        <f t="shared" si="146"/>
        <v>0.94872149074919188</v>
      </c>
      <c r="H461" s="225">
        <f t="shared" si="152"/>
        <v>107280</v>
      </c>
      <c r="I461" s="220">
        <f t="shared" si="141"/>
        <v>0.94465970286081535</v>
      </c>
      <c r="J461" s="225">
        <f t="shared" si="153"/>
        <v>5280</v>
      </c>
      <c r="K461" s="220">
        <f t="shared" si="142"/>
        <v>0.96164385389297447</v>
      </c>
      <c r="L461" s="225">
        <f t="shared" si="154"/>
        <v>5280</v>
      </c>
      <c r="M461" s="220">
        <f t="shared" si="143"/>
        <v>0.99735492500859779</v>
      </c>
      <c r="N461" s="225">
        <f t="shared" si="155"/>
        <v>5280</v>
      </c>
      <c r="O461" s="220">
        <f t="shared" si="156"/>
        <v>0.99836696745814124</v>
      </c>
      <c r="P461" s="225">
        <f t="shared" si="157"/>
        <v>5280</v>
      </c>
      <c r="Q461" s="220">
        <f t="shared" si="158"/>
        <v>0.99836696745814124</v>
      </c>
      <c r="R461" s="225">
        <f t="shared" si="162"/>
        <v>107280</v>
      </c>
      <c r="S461" s="220">
        <f t="shared" si="144"/>
        <v>0.91453566813092646</v>
      </c>
      <c r="T461" s="225">
        <f t="shared" si="162"/>
        <v>107280</v>
      </c>
      <c r="U461" s="220">
        <f t="shared" si="147"/>
        <v>0.29385831950402674</v>
      </c>
    </row>
    <row r="462" spans="1:21">
      <c r="A462" s="219">
        <f t="shared" si="148"/>
        <v>107520</v>
      </c>
      <c r="B462" s="220">
        <f t="shared" si="149"/>
        <v>0.78051496935467313</v>
      </c>
      <c r="C462" s="225">
        <f t="shared" si="150"/>
        <v>11520</v>
      </c>
      <c r="D462" s="226">
        <f t="shared" ref="D462:D502" si="163">IF($F$3="Series",EXP(-$D$3*$E$3*C462),1-(1-EXP(-$D$3*C462))^$E$3)</f>
        <v>0.9847573631323997</v>
      </c>
      <c r="E462" s="227">
        <f t="shared" si="151"/>
        <v>11520</v>
      </c>
      <c r="F462" s="226">
        <f t="shared" si="145"/>
        <v>0.96232793272161044</v>
      </c>
      <c r="G462" s="220">
        <f t="shared" si="146"/>
        <v>0.94765951749558641</v>
      </c>
      <c r="H462" s="225">
        <f t="shared" si="152"/>
        <v>107520</v>
      </c>
      <c r="I462" s="220">
        <f t="shared" ref="I462:I502" si="164">IF($F$5="Series",EXP(-$D$5*$E$5*H462),1-(1-EXP(-$D$5*H462))^$E$5)</f>
        <v>0.94444367132831308</v>
      </c>
      <c r="J462" s="225">
        <f t="shared" si="153"/>
        <v>5520</v>
      </c>
      <c r="K462" s="220">
        <f t="shared" ref="K462:K502" si="165">IF($F$6="Series",EXP(-$D$6*$E$6*J462),1-(1-EXP(-$D$6*J462))^$E$6)</f>
        <v>0.95993578355399489</v>
      </c>
      <c r="L462" s="225">
        <f t="shared" si="154"/>
        <v>5520</v>
      </c>
      <c r="M462" s="220">
        <f t="shared" ref="M462:M502" si="166">IF($F$7="Series",EXP(-$D$7*$E$7*L462),1-(1-EXP(-$D$7*L462))^$E$7)</f>
        <v>0.99711586640508254</v>
      </c>
      <c r="N462" s="225">
        <f t="shared" si="155"/>
        <v>5520</v>
      </c>
      <c r="O462" s="220">
        <f t="shared" si="156"/>
        <v>0.99821845591851022</v>
      </c>
      <c r="P462" s="225">
        <f t="shared" si="157"/>
        <v>5520</v>
      </c>
      <c r="Q462" s="220">
        <f t="shared" si="158"/>
        <v>0.99821845591851022</v>
      </c>
      <c r="R462" s="225">
        <f t="shared" si="162"/>
        <v>107520</v>
      </c>
      <c r="S462" s="220">
        <f t="shared" ref="S462:S502" si="167">IF($F$10="Series",EXP(-$D$10*$E$10*R462),1-(1-EXP(-$D$10*R462))^$E$10)</f>
        <v>0.91435290445487671</v>
      </c>
      <c r="T462" s="225">
        <f t="shared" si="162"/>
        <v>107520</v>
      </c>
      <c r="U462" s="220">
        <f t="shared" si="147"/>
        <v>0.29305433007599713</v>
      </c>
    </row>
    <row r="463" spans="1:21">
      <c r="A463" s="219">
        <f t="shared" si="148"/>
        <v>107760</v>
      </c>
      <c r="B463" s="220">
        <f t="shared" si="149"/>
        <v>0.77748762955952788</v>
      </c>
      <c r="C463" s="225">
        <f t="shared" si="150"/>
        <v>11760</v>
      </c>
      <c r="D463" s="226">
        <f t="shared" si="163"/>
        <v>0.98444229119039672</v>
      </c>
      <c r="E463" s="227">
        <f t="shared" si="151"/>
        <v>11760</v>
      </c>
      <c r="F463" s="226">
        <f t="shared" ref="F463:F502" si="168">IF($F$4="Series",EXP(-$D$4*$E$4*E463),1-(1-EXP(-$D$4*E463))^$E$4)</f>
        <v>0.9615583782382694</v>
      </c>
      <c r="G463" s="220">
        <f t="shared" ref="G463:G502" si="169">D463*F463</f>
        <v>0.94659873298620401</v>
      </c>
      <c r="H463" s="225">
        <f t="shared" si="152"/>
        <v>107760</v>
      </c>
      <c r="I463" s="220">
        <f t="shared" si="164"/>
        <v>0.94422734891503812</v>
      </c>
      <c r="J463" s="225">
        <f t="shared" si="153"/>
        <v>5760</v>
      </c>
      <c r="K463" s="220">
        <f t="shared" si="165"/>
        <v>0.95823074708693268</v>
      </c>
      <c r="L463" s="225">
        <f t="shared" si="154"/>
        <v>5760</v>
      </c>
      <c r="M463" s="220">
        <f t="shared" si="166"/>
        <v>0.99686707733148683</v>
      </c>
      <c r="N463" s="225">
        <f t="shared" si="155"/>
        <v>5760</v>
      </c>
      <c r="O463" s="220">
        <f t="shared" si="156"/>
        <v>0.99806377839497162</v>
      </c>
      <c r="P463" s="225">
        <f t="shared" si="157"/>
        <v>5760</v>
      </c>
      <c r="Q463" s="220">
        <f t="shared" si="158"/>
        <v>0.99806377839497162</v>
      </c>
      <c r="R463" s="225">
        <f t="shared" si="162"/>
        <v>107760</v>
      </c>
      <c r="S463" s="220">
        <f t="shared" si="167"/>
        <v>0.91417017730289307</v>
      </c>
      <c r="T463" s="225">
        <f t="shared" si="162"/>
        <v>107760</v>
      </c>
      <c r="U463" s="220">
        <f t="shared" ref="U463:U502" si="170">EXP(-1/87600*T463)</f>
        <v>0.292252540344071</v>
      </c>
    </row>
    <row r="464" spans="1:21">
      <c r="A464" s="219">
        <f t="shared" ref="A464:A502" si="171">A463+240</f>
        <v>108000</v>
      </c>
      <c r="B464" s="220">
        <f t="shared" ref="B464:B502" si="172">D464*F464*I464*K464*M464*O464*Q464*S464</f>
        <v>0.81582440423797287</v>
      </c>
      <c r="C464" s="225">
        <f t="shared" ref="C464:C502" si="173">C463+240</f>
        <v>12000</v>
      </c>
      <c r="D464" s="226">
        <f t="shared" si="163"/>
        <v>0.98412732005528514</v>
      </c>
      <c r="E464" s="227">
        <f t="shared" ref="E464:E502" si="174">E463+240</f>
        <v>12000</v>
      </c>
      <c r="F464" s="226">
        <f t="shared" si="168"/>
        <v>0.96078943915232318</v>
      </c>
      <c r="G464" s="220">
        <f t="shared" si="169"/>
        <v>0.94553913589039629</v>
      </c>
      <c r="H464" s="225">
        <f t="shared" ref="H464:H502" si="175">H463+240</f>
        <v>108000</v>
      </c>
      <c r="I464" s="220">
        <f t="shared" si="164"/>
        <v>0.94401073629971666</v>
      </c>
      <c r="J464" s="225">
        <v>0</v>
      </c>
      <c r="K464" s="220">
        <f t="shared" si="165"/>
        <v>1</v>
      </c>
      <c r="L464" s="225">
        <v>0</v>
      </c>
      <c r="M464" s="220">
        <f t="shared" si="166"/>
        <v>1</v>
      </c>
      <c r="N464" s="225">
        <v>0</v>
      </c>
      <c r="O464" s="220">
        <f t="shared" ref="O464:O502" si="176">IF($F$8="Series",EXP(-$D$8*$E$8*N464),1-(1-EXP(-$D$8*N464))^$E$8)</f>
        <v>1</v>
      </c>
      <c r="P464" s="225">
        <v>0</v>
      </c>
      <c r="Q464" s="220">
        <f t="shared" ref="Q464:Q502" si="177">IF($F$9="Series",EXP(-$D$9*$E$9*P464),1-(1-EXP(-$D$9*P464))^$E$9)</f>
        <v>1</v>
      </c>
      <c r="R464" s="225">
        <f t="shared" ref="R464" si="178">R463+240</f>
        <v>108000</v>
      </c>
      <c r="S464" s="220">
        <f t="shared" si="167"/>
        <v>0.91398748666767671</v>
      </c>
      <c r="T464" s="225">
        <f t="shared" ref="R464:T479" si="179">T463+240</f>
        <v>108000</v>
      </c>
      <c r="U464" s="220">
        <f t="shared" si="170"/>
        <v>0.29145294428993168</v>
      </c>
    </row>
    <row r="465" spans="1:21">
      <c r="A465" s="219">
        <f t="shared" si="171"/>
        <v>108240</v>
      </c>
      <c r="B465" s="220">
        <f t="shared" si="172"/>
        <v>0.81310393501953027</v>
      </c>
      <c r="C465" s="225">
        <f t="shared" si="173"/>
        <v>12240</v>
      </c>
      <c r="D465" s="226">
        <f t="shared" si="163"/>
        <v>0.98381244969481196</v>
      </c>
      <c r="E465" s="227">
        <f t="shared" si="174"/>
        <v>12240</v>
      </c>
      <c r="F465" s="226">
        <f t="shared" si="168"/>
        <v>0.96002111497165088</v>
      </c>
      <c r="G465" s="220">
        <f t="shared" si="169"/>
        <v>0.94448072487900459</v>
      </c>
      <c r="H465" s="225">
        <f t="shared" si="175"/>
        <v>108240</v>
      </c>
      <c r="I465" s="220">
        <f t="shared" si="164"/>
        <v>0.94379383416006357</v>
      </c>
      <c r="J465" s="225">
        <f t="shared" ref="J465:J502" si="180">J464+240</f>
        <v>240</v>
      </c>
      <c r="K465" s="220">
        <f t="shared" si="165"/>
        <v>0.99822380153310919</v>
      </c>
      <c r="L465" s="225">
        <f t="shared" ref="L465:L502" si="181">L464+240</f>
        <v>240</v>
      </c>
      <c r="M465" s="220">
        <f t="shared" si="166"/>
        <v>0.99999425380466633</v>
      </c>
      <c r="N465" s="225">
        <f t="shared" ref="N465:N502" si="182">N464+240</f>
        <v>240</v>
      </c>
      <c r="O465" s="220">
        <f t="shared" si="176"/>
        <v>0.99999649095959287</v>
      </c>
      <c r="P465" s="225">
        <f t="shared" ref="P465:P502" si="183">P464+240</f>
        <v>240</v>
      </c>
      <c r="Q465" s="220">
        <f t="shared" si="177"/>
        <v>0.99999649095959287</v>
      </c>
      <c r="R465" s="225">
        <f t="shared" si="179"/>
        <v>108240</v>
      </c>
      <c r="S465" s="220">
        <f t="shared" si="167"/>
        <v>0.91380483254192968</v>
      </c>
      <c r="T465" s="225">
        <f t="shared" si="179"/>
        <v>108240</v>
      </c>
      <c r="U465" s="220">
        <f t="shared" si="170"/>
        <v>0.29065553591172849</v>
      </c>
    </row>
    <row r="466" spans="1:21">
      <c r="A466" s="219">
        <f t="shared" si="171"/>
        <v>108480</v>
      </c>
      <c r="B466" s="220">
        <f t="shared" si="172"/>
        <v>0.81037164568347764</v>
      </c>
      <c r="C466" s="225">
        <f t="shared" si="173"/>
        <v>12480</v>
      </c>
      <c r="D466" s="226">
        <f t="shared" si="163"/>
        <v>0.98349768007673455</v>
      </c>
      <c r="E466" s="227">
        <f t="shared" si="174"/>
        <v>12480</v>
      </c>
      <c r="F466" s="226">
        <f t="shared" si="168"/>
        <v>0.95925340520452496</v>
      </c>
      <c r="G466" s="220">
        <f t="shared" si="169"/>
        <v>0.94342349862435815</v>
      </c>
      <c r="H466" s="225">
        <f t="shared" si="175"/>
        <v>108480</v>
      </c>
      <c r="I466" s="220">
        <f t="shared" si="164"/>
        <v>0.94357664317278289</v>
      </c>
      <c r="J466" s="225">
        <f t="shared" si="180"/>
        <v>480</v>
      </c>
      <c r="K466" s="220">
        <f t="shared" si="165"/>
        <v>0.99645075794721227</v>
      </c>
      <c r="L466" s="225">
        <f t="shared" si="181"/>
        <v>480</v>
      </c>
      <c r="M466" s="220">
        <f t="shared" si="166"/>
        <v>0.99997707028297833</v>
      </c>
      <c r="N466" s="225">
        <f t="shared" si="182"/>
        <v>480</v>
      </c>
      <c r="O466" s="220">
        <f t="shared" si="176"/>
        <v>0.99998599011920375</v>
      </c>
      <c r="P466" s="225">
        <f t="shared" si="183"/>
        <v>480</v>
      </c>
      <c r="Q466" s="220">
        <f t="shared" si="177"/>
        <v>0.99998599011920375</v>
      </c>
      <c r="R466" s="225">
        <f t="shared" si="179"/>
        <v>108480</v>
      </c>
      <c r="S466" s="220">
        <f t="shared" si="167"/>
        <v>0.91362221491835605</v>
      </c>
      <c r="T466" s="225">
        <f t="shared" si="179"/>
        <v>108480</v>
      </c>
      <c r="U466" s="220">
        <f t="shared" si="170"/>
        <v>0.28986030922403183</v>
      </c>
    </row>
    <row r="467" spans="1:21">
      <c r="A467" s="219">
        <f t="shared" si="171"/>
        <v>108720</v>
      </c>
      <c r="B467" s="220">
        <f t="shared" si="172"/>
        <v>0.80762784604485427</v>
      </c>
      <c r="C467" s="225">
        <f t="shared" si="173"/>
        <v>12720</v>
      </c>
      <c r="D467" s="226">
        <f t="shared" si="163"/>
        <v>0.98318301116882045</v>
      </c>
      <c r="E467" s="227">
        <f t="shared" si="174"/>
        <v>12720</v>
      </c>
      <c r="F467" s="226">
        <f t="shared" si="168"/>
        <v>0.9584863093596111</v>
      </c>
      <c r="G467" s="220">
        <f t="shared" si="169"/>
        <v>0.94236745580027204</v>
      </c>
      <c r="H467" s="225">
        <f t="shared" si="175"/>
        <v>108720</v>
      </c>
      <c r="I467" s="220">
        <f t="shared" si="164"/>
        <v>0.94335916401356945</v>
      </c>
      <c r="J467" s="225">
        <f t="shared" si="180"/>
        <v>720</v>
      </c>
      <c r="K467" s="220">
        <f t="shared" si="165"/>
        <v>0.9946808636386143</v>
      </c>
      <c r="L467" s="225">
        <f t="shared" si="181"/>
        <v>720</v>
      </c>
      <c r="M467" s="220">
        <f t="shared" si="166"/>
        <v>0.99994853168518372</v>
      </c>
      <c r="N467" s="225">
        <f t="shared" si="182"/>
        <v>720</v>
      </c>
      <c r="O467" s="220">
        <f t="shared" si="176"/>
        <v>0.99996853677092878</v>
      </c>
      <c r="P467" s="225">
        <f t="shared" si="183"/>
        <v>720</v>
      </c>
      <c r="Q467" s="220">
        <f t="shared" si="177"/>
        <v>0.99996853677092878</v>
      </c>
      <c r="R467" s="225">
        <f t="shared" si="179"/>
        <v>108720</v>
      </c>
      <c r="S467" s="220">
        <f t="shared" si="167"/>
        <v>0.91343963378966109</v>
      </c>
      <c r="T467" s="225">
        <f t="shared" si="179"/>
        <v>108720</v>
      </c>
      <c r="U467" s="220">
        <f t="shared" si="170"/>
        <v>0.28906725825778778</v>
      </c>
    </row>
    <row r="468" spans="1:21">
      <c r="A468" s="219">
        <f t="shared" si="171"/>
        <v>108960</v>
      </c>
      <c r="B468" s="220">
        <f t="shared" si="172"/>
        <v>0.80487284326006925</v>
      </c>
      <c r="C468" s="225">
        <f t="shared" si="173"/>
        <v>12960</v>
      </c>
      <c r="D468" s="226">
        <f t="shared" si="163"/>
        <v>0.98286844293884756</v>
      </c>
      <c r="E468" s="227">
        <f t="shared" si="174"/>
        <v>12960</v>
      </c>
      <c r="F468" s="226">
        <f t="shared" si="168"/>
        <v>0.95771982694596791</v>
      </c>
      <c r="G468" s="220">
        <f t="shared" si="169"/>
        <v>0.94131259508204601</v>
      </c>
      <c r="H468" s="225">
        <f t="shared" si="175"/>
        <v>108960</v>
      </c>
      <c r="I468" s="220">
        <f t="shared" si="164"/>
        <v>0.94314139735711056</v>
      </c>
      <c r="J468" s="225">
        <f t="shared" si="180"/>
        <v>960</v>
      </c>
      <c r="K468" s="220">
        <f t="shared" si="165"/>
        <v>0.9929141130135738</v>
      </c>
      <c r="L468" s="225">
        <f t="shared" si="181"/>
        <v>960</v>
      </c>
      <c r="M468" s="220">
        <f t="shared" si="166"/>
        <v>0.99990871980179552</v>
      </c>
      <c r="N468" s="225">
        <f t="shared" si="182"/>
        <v>960</v>
      </c>
      <c r="O468" s="220">
        <f t="shared" si="176"/>
        <v>0.99994417003521419</v>
      </c>
      <c r="P468" s="225">
        <f t="shared" si="183"/>
        <v>960</v>
      </c>
      <c r="Q468" s="220">
        <f t="shared" si="177"/>
        <v>0.99994417003521419</v>
      </c>
      <c r="R468" s="225">
        <f t="shared" si="179"/>
        <v>108960</v>
      </c>
      <c r="S468" s="220">
        <f t="shared" si="167"/>
        <v>0.91325708914855142</v>
      </c>
      <c r="T468" s="225">
        <f t="shared" si="179"/>
        <v>108960</v>
      </c>
      <c r="U468" s="220">
        <f t="shared" si="170"/>
        <v>0.28827637706027393</v>
      </c>
    </row>
    <row r="469" spans="1:21">
      <c r="A469" s="219">
        <f t="shared" si="171"/>
        <v>109200</v>
      </c>
      <c r="B469" s="220">
        <f t="shared" si="172"/>
        <v>0.80210694182443465</v>
      </c>
      <c r="C469" s="225">
        <f t="shared" si="173"/>
        <v>13200</v>
      </c>
      <c r="D469" s="226">
        <f t="shared" si="163"/>
        <v>0.98255397535460409</v>
      </c>
      <c r="E469" s="227">
        <f t="shared" si="174"/>
        <v>13200</v>
      </c>
      <c r="F469" s="226">
        <f t="shared" si="168"/>
        <v>0.95695395747304668</v>
      </c>
      <c r="G469" s="220">
        <f t="shared" si="169"/>
        <v>0.94025891514646276</v>
      </c>
      <c r="H469" s="225">
        <f t="shared" si="175"/>
        <v>109200</v>
      </c>
      <c r="I469" s="220">
        <f t="shared" si="164"/>
        <v>0.94292334387708654</v>
      </c>
      <c r="J469" s="225">
        <f t="shared" si="180"/>
        <v>1200</v>
      </c>
      <c r="K469" s="220">
        <f t="shared" si="165"/>
        <v>0.9911505004882849</v>
      </c>
      <c r="L469" s="225">
        <f t="shared" si="181"/>
        <v>1200</v>
      </c>
      <c r="M469" s="220">
        <f t="shared" si="166"/>
        <v>0.99985771596595174</v>
      </c>
      <c r="N469" s="225">
        <f t="shared" si="182"/>
        <v>1200</v>
      </c>
      <c r="O469" s="220">
        <f t="shared" si="176"/>
        <v>0.99991292886154481</v>
      </c>
      <c r="P469" s="225">
        <f t="shared" si="183"/>
        <v>1200</v>
      </c>
      <c r="Q469" s="220">
        <f t="shared" si="177"/>
        <v>0.99991292886154481</v>
      </c>
      <c r="R469" s="225">
        <f t="shared" si="179"/>
        <v>109200</v>
      </c>
      <c r="S469" s="220">
        <f t="shared" si="167"/>
        <v>0.91307458098773531</v>
      </c>
      <c r="T469" s="225">
        <f t="shared" si="179"/>
        <v>109200</v>
      </c>
      <c r="U469" s="220">
        <f t="shared" si="170"/>
        <v>0.28748765969505408</v>
      </c>
    </row>
    <row r="470" spans="1:21">
      <c r="A470" s="219">
        <f t="shared" si="171"/>
        <v>109440</v>
      </c>
      <c r="B470" s="220">
        <f t="shared" si="172"/>
        <v>0.79933044357021854</v>
      </c>
      <c r="C470" s="225">
        <f t="shared" si="173"/>
        <v>13440</v>
      </c>
      <c r="D470" s="226">
        <f t="shared" si="163"/>
        <v>0.98223960838388846</v>
      </c>
      <c r="E470" s="227">
        <f t="shared" si="174"/>
        <v>13440</v>
      </c>
      <c r="F470" s="226">
        <f t="shared" si="168"/>
        <v>0.95618870045069093</v>
      </c>
      <c r="G470" s="220">
        <f t="shared" si="169"/>
        <v>0.93920641467178589</v>
      </c>
      <c r="H470" s="225">
        <f t="shared" si="175"/>
        <v>109440</v>
      </c>
      <c r="I470" s="220">
        <f t="shared" si="164"/>
        <v>0.94270500424617276</v>
      </c>
      <c r="J470" s="225">
        <f t="shared" si="180"/>
        <v>1440</v>
      </c>
      <c r="K470" s="220">
        <f t="shared" si="165"/>
        <v>0.9893900204888596</v>
      </c>
      <c r="L470" s="225">
        <f t="shared" si="181"/>
        <v>1440</v>
      </c>
      <c r="M470" s="220">
        <f t="shared" si="166"/>
        <v>0.99979560105576326</v>
      </c>
      <c r="N470" s="225">
        <f t="shared" si="182"/>
        <v>1440</v>
      </c>
      <c r="O470" s="220">
        <f t="shared" si="176"/>
        <v>0.99987485202912973</v>
      </c>
      <c r="P470" s="225">
        <f t="shared" si="183"/>
        <v>1440</v>
      </c>
      <c r="Q470" s="220">
        <f t="shared" si="177"/>
        <v>0.99987485202912973</v>
      </c>
      <c r="R470" s="225">
        <f t="shared" si="179"/>
        <v>109440</v>
      </c>
      <c r="S470" s="220">
        <f t="shared" si="167"/>
        <v>0.91289210929992248</v>
      </c>
      <c r="T470" s="225">
        <f t="shared" si="179"/>
        <v>109440</v>
      </c>
      <c r="U470" s="220">
        <f t="shared" si="170"/>
        <v>0.28670110024193429</v>
      </c>
    </row>
    <row r="471" spans="1:21">
      <c r="A471" s="219">
        <f t="shared" si="171"/>
        <v>109680</v>
      </c>
      <c r="B471" s="220">
        <f t="shared" si="172"/>
        <v>0.79654364766520058</v>
      </c>
      <c r="C471" s="225">
        <f t="shared" si="173"/>
        <v>13680</v>
      </c>
      <c r="D471" s="226">
        <f t="shared" si="163"/>
        <v>0.98192534199450965</v>
      </c>
      <c r="E471" s="227">
        <f t="shared" si="174"/>
        <v>13680</v>
      </c>
      <c r="F471" s="226">
        <f t="shared" si="168"/>
        <v>0.955424055389136</v>
      </c>
      <c r="G471" s="220">
        <f t="shared" si="169"/>
        <v>0.93815509233775873</v>
      </c>
      <c r="H471" s="225">
        <f t="shared" si="175"/>
        <v>109680</v>
      </c>
      <c r="I471" s="220">
        <f t="shared" si="164"/>
        <v>0.94248637913604061</v>
      </c>
      <c r="J471" s="225">
        <f t="shared" si="180"/>
        <v>1680</v>
      </c>
      <c r="K471" s="220">
        <f t="shared" si="165"/>
        <v>0.98763266745131029</v>
      </c>
      <c r="L471" s="225">
        <f t="shared" si="181"/>
        <v>1680</v>
      </c>
      <c r="M471" s="220">
        <f t="shared" si="166"/>
        <v>0.99972245549664929</v>
      </c>
      <c r="N471" s="225">
        <f t="shared" si="182"/>
        <v>1680</v>
      </c>
      <c r="O471" s="220">
        <f t="shared" si="176"/>
        <v>0.99982997814758556</v>
      </c>
      <c r="P471" s="225">
        <f t="shared" si="183"/>
        <v>1680</v>
      </c>
      <c r="Q471" s="220">
        <f t="shared" si="177"/>
        <v>0.99982997814758556</v>
      </c>
      <c r="R471" s="225">
        <f t="shared" si="179"/>
        <v>109680</v>
      </c>
      <c r="S471" s="220">
        <f t="shared" si="167"/>
        <v>0.912709674077824</v>
      </c>
      <c r="T471" s="225">
        <f t="shared" si="179"/>
        <v>109680</v>
      </c>
      <c r="U471" s="220">
        <f t="shared" si="170"/>
        <v>0.28591669279691789</v>
      </c>
    </row>
    <row r="472" spans="1:21">
      <c r="A472" s="219">
        <f t="shared" si="171"/>
        <v>109920</v>
      </c>
      <c r="B472" s="220">
        <f t="shared" si="172"/>
        <v>0.79374685061172334</v>
      </c>
      <c r="C472" s="225">
        <f t="shared" si="173"/>
        <v>13920</v>
      </c>
      <c r="D472" s="226">
        <f t="shared" si="163"/>
        <v>0.98161117615428672</v>
      </c>
      <c r="E472" s="227">
        <f t="shared" si="174"/>
        <v>13920</v>
      </c>
      <c r="F472" s="226">
        <f t="shared" si="168"/>
        <v>0.95466002179900922</v>
      </c>
      <c r="G472" s="220">
        <f t="shared" si="169"/>
        <v>0.93710494682560241</v>
      </c>
      <c r="H472" s="225">
        <f t="shared" si="175"/>
        <v>109920</v>
      </c>
      <c r="I472" s="220">
        <f t="shared" si="164"/>
        <v>0.94226746921735904</v>
      </c>
      <c r="J472" s="225">
        <f t="shared" si="180"/>
        <v>1920</v>
      </c>
      <c r="K472" s="220">
        <f t="shared" si="165"/>
        <v>0.98587843582153201</v>
      </c>
      <c r="L472" s="225">
        <f t="shared" si="181"/>
        <v>1920</v>
      </c>
      <c r="M472" s="220">
        <f t="shared" si="166"/>
        <v>0.99963835926366262</v>
      </c>
      <c r="N472" s="225">
        <f t="shared" si="182"/>
        <v>1920</v>
      </c>
      <c r="O472" s="220">
        <f t="shared" si="176"/>
        <v>0.99977834565761714</v>
      </c>
      <c r="P472" s="225">
        <f t="shared" si="183"/>
        <v>1920</v>
      </c>
      <c r="Q472" s="220">
        <f t="shared" si="177"/>
        <v>0.99977834565761714</v>
      </c>
      <c r="R472" s="225">
        <f t="shared" si="179"/>
        <v>109920</v>
      </c>
      <c r="S472" s="220">
        <f t="shared" si="167"/>
        <v>0.91252727531415245</v>
      </c>
      <c r="T472" s="225">
        <f t="shared" si="179"/>
        <v>109920</v>
      </c>
      <c r="U472" s="220">
        <f t="shared" si="170"/>
        <v>0.2851344314721615</v>
      </c>
    </row>
    <row r="473" spans="1:21">
      <c r="A473" s="219">
        <f t="shared" si="171"/>
        <v>110160</v>
      </c>
      <c r="B473" s="220">
        <f t="shared" si="172"/>
        <v>0.79094034624622667</v>
      </c>
      <c r="C473" s="225">
        <f t="shared" si="173"/>
        <v>14160</v>
      </c>
      <c r="D473" s="226">
        <f t="shared" si="163"/>
        <v>0.98129711083104909</v>
      </c>
      <c r="E473" s="227">
        <f t="shared" si="174"/>
        <v>14160</v>
      </c>
      <c r="F473" s="226">
        <f t="shared" si="168"/>
        <v>0.95389659919132896</v>
      </c>
      <c r="G473" s="220">
        <f t="shared" si="169"/>
        <v>0.93605597681801433</v>
      </c>
      <c r="H473" s="225">
        <f t="shared" si="175"/>
        <v>110160</v>
      </c>
      <c r="I473" s="220">
        <f t="shared" si="164"/>
        <v>0.94204827515979561</v>
      </c>
      <c r="J473" s="225">
        <f t="shared" si="180"/>
        <v>2160</v>
      </c>
      <c r="K473" s="220">
        <f t="shared" si="165"/>
        <v>0.98412732005528514</v>
      </c>
      <c r="L473" s="225">
        <f t="shared" si="181"/>
        <v>2160</v>
      </c>
      <c r="M473" s="220">
        <f t="shared" si="166"/>
        <v>0.99954339188380192</v>
      </c>
      <c r="N473" s="225">
        <f t="shared" si="182"/>
        <v>2160</v>
      </c>
      <c r="O473" s="220">
        <f t="shared" si="176"/>
        <v>0.99971999283169533</v>
      </c>
      <c r="P473" s="225">
        <f t="shared" si="183"/>
        <v>2160</v>
      </c>
      <c r="Q473" s="220">
        <f t="shared" si="177"/>
        <v>0.99971999283169533</v>
      </c>
      <c r="R473" s="225">
        <f t="shared" si="179"/>
        <v>110160</v>
      </c>
      <c r="S473" s="220">
        <f t="shared" si="167"/>
        <v>0.91234491300162179</v>
      </c>
      <c r="T473" s="225">
        <f t="shared" si="179"/>
        <v>110160</v>
      </c>
      <c r="U473" s="220">
        <f t="shared" si="170"/>
        <v>0.28435431039593068</v>
      </c>
    </row>
    <row r="474" spans="1:21">
      <c r="A474" s="219">
        <f t="shared" si="171"/>
        <v>110400</v>
      </c>
      <c r="B474" s="220">
        <f t="shared" si="172"/>
        <v>0.78812442573925767</v>
      </c>
      <c r="C474" s="225">
        <f t="shared" si="173"/>
        <v>14400</v>
      </c>
      <c r="D474" s="226">
        <f t="shared" si="163"/>
        <v>0.98098314599263647</v>
      </c>
      <c r="E474" s="227">
        <f t="shared" si="174"/>
        <v>14400</v>
      </c>
      <c r="F474" s="226">
        <f t="shared" si="168"/>
        <v>0.95313378707750473</v>
      </c>
      <c r="G474" s="220">
        <f t="shared" si="169"/>
        <v>0.93500818099916627</v>
      </c>
      <c r="H474" s="225">
        <f t="shared" si="175"/>
        <v>110400</v>
      </c>
      <c r="I474" s="220">
        <f t="shared" si="164"/>
        <v>0.94182879763201821</v>
      </c>
      <c r="J474" s="225">
        <f t="shared" si="180"/>
        <v>2400</v>
      </c>
      <c r="K474" s="220">
        <f t="shared" si="165"/>
        <v>0.98237931461817762</v>
      </c>
      <c r="L474" s="225">
        <f t="shared" si="181"/>
        <v>2400</v>
      </c>
      <c r="M474" s="220">
        <f t="shared" si="166"/>
        <v>0.99943763243831385</v>
      </c>
      <c r="N474" s="225">
        <f t="shared" si="182"/>
        <v>2400</v>
      </c>
      <c r="O474" s="220">
        <f t="shared" si="176"/>
        <v>0.99965495777473246</v>
      </c>
      <c r="P474" s="225">
        <f t="shared" si="183"/>
        <v>2400</v>
      </c>
      <c r="Q474" s="220">
        <f t="shared" si="177"/>
        <v>0.99965495777473246</v>
      </c>
      <c r="R474" s="225">
        <f t="shared" si="179"/>
        <v>110400</v>
      </c>
      <c r="S474" s="220">
        <f t="shared" si="167"/>
        <v>0.91216258713294762</v>
      </c>
      <c r="T474" s="225">
        <f t="shared" si="179"/>
        <v>110400</v>
      </c>
      <c r="U474" s="220">
        <f t="shared" si="170"/>
        <v>0.28357632371255609</v>
      </c>
    </row>
    <row r="475" spans="1:21">
      <c r="A475" s="219">
        <f t="shared" si="171"/>
        <v>110640</v>
      </c>
      <c r="B475" s="220">
        <f t="shared" si="172"/>
        <v>0.78529937759594248</v>
      </c>
      <c r="C475" s="225">
        <f t="shared" si="173"/>
        <v>14640</v>
      </c>
      <c r="D475" s="226">
        <f t="shared" si="163"/>
        <v>0.98066928160689892</v>
      </c>
      <c r="E475" s="227">
        <f t="shared" si="174"/>
        <v>14640</v>
      </c>
      <c r="F475" s="226">
        <f t="shared" si="168"/>
        <v>0.95237158496933683</v>
      </c>
      <c r="G475" s="220">
        <f t="shared" si="169"/>
        <v>0.93396155805470327</v>
      </c>
      <c r="H475" s="225">
        <f t="shared" si="175"/>
        <v>110640</v>
      </c>
      <c r="I475" s="220">
        <f t="shared" si="164"/>
        <v>0.94160903730169587</v>
      </c>
      <c r="J475" s="225">
        <f t="shared" si="180"/>
        <v>2640</v>
      </c>
      <c r="K475" s="220">
        <f t="shared" si="165"/>
        <v>0.98063441398564755</v>
      </c>
      <c r="L475" s="225">
        <f t="shared" si="181"/>
        <v>2640</v>
      </c>
      <c r="M475" s="220">
        <f t="shared" si="166"/>
        <v>0.9993211595649828</v>
      </c>
      <c r="N475" s="225">
        <f t="shared" si="182"/>
        <v>2640</v>
      </c>
      <c r="O475" s="220">
        <f t="shared" si="176"/>
        <v>0.9995832784247547</v>
      </c>
      <c r="P475" s="225">
        <f t="shared" si="183"/>
        <v>2640</v>
      </c>
      <c r="Q475" s="220">
        <f t="shared" si="177"/>
        <v>0.9995832784247547</v>
      </c>
      <c r="R475" s="225">
        <f t="shared" si="179"/>
        <v>110640</v>
      </c>
      <c r="S475" s="220">
        <f t="shared" si="167"/>
        <v>0.91198029770084688</v>
      </c>
      <c r="T475" s="225">
        <f t="shared" si="179"/>
        <v>110640</v>
      </c>
      <c r="U475" s="220">
        <f t="shared" si="170"/>
        <v>0.28280046558238914</v>
      </c>
    </row>
    <row r="476" spans="1:21">
      <c r="A476" s="219">
        <f t="shared" si="171"/>
        <v>110880</v>
      </c>
      <c r="B476" s="220">
        <f t="shared" si="172"/>
        <v>0.7824654876569147</v>
      </c>
      <c r="C476" s="225">
        <f t="shared" si="173"/>
        <v>14880</v>
      </c>
      <c r="D476" s="226">
        <f t="shared" si="163"/>
        <v>0.98035551764169659</v>
      </c>
      <c r="E476" s="227">
        <f t="shared" si="174"/>
        <v>14880</v>
      </c>
      <c r="F476" s="226">
        <f t="shared" si="168"/>
        <v>0.95160999237901567</v>
      </c>
      <c r="G476" s="220">
        <f t="shared" si="169"/>
        <v>0.93291610667174085</v>
      </c>
      <c r="H476" s="225">
        <f t="shared" si="175"/>
        <v>110880</v>
      </c>
      <c r="I476" s="220">
        <f t="shared" si="164"/>
        <v>0.94138899483550031</v>
      </c>
      <c r="J476" s="225">
        <f t="shared" si="180"/>
        <v>2880</v>
      </c>
      <c r="K476" s="220">
        <f t="shared" si="165"/>
        <v>0.97889261264294591</v>
      </c>
      <c r="L476" s="225">
        <f t="shared" si="181"/>
        <v>2880</v>
      </c>
      <c r="M476" s="220">
        <f t="shared" si="166"/>
        <v>0.99919405146040985</v>
      </c>
      <c r="N476" s="225">
        <f t="shared" si="182"/>
        <v>2880</v>
      </c>
      <c r="O476" s="220">
        <f t="shared" si="176"/>
        <v>0.99950499255357284</v>
      </c>
      <c r="P476" s="225">
        <f t="shared" si="183"/>
        <v>2880</v>
      </c>
      <c r="Q476" s="220">
        <f t="shared" si="177"/>
        <v>0.99950499255357284</v>
      </c>
      <c r="R476" s="225">
        <f t="shared" si="179"/>
        <v>110880</v>
      </c>
      <c r="S476" s="220">
        <f t="shared" si="167"/>
        <v>0.91179804469803793</v>
      </c>
      <c r="T476" s="225">
        <f t="shared" si="179"/>
        <v>110880</v>
      </c>
      <c r="U476" s="220">
        <f t="shared" si="170"/>
        <v>0.2820267301817585</v>
      </c>
    </row>
    <row r="477" spans="1:21">
      <c r="A477" s="219">
        <f t="shared" si="171"/>
        <v>111120</v>
      </c>
      <c r="B477" s="220">
        <f t="shared" si="172"/>
        <v>0.77962303909968678</v>
      </c>
      <c r="C477" s="225">
        <f t="shared" si="173"/>
        <v>15120</v>
      </c>
      <c r="D477" s="226">
        <f t="shared" si="163"/>
        <v>0.98004185406490008</v>
      </c>
      <c r="E477" s="227">
        <f t="shared" si="174"/>
        <v>15120</v>
      </c>
      <c r="F477" s="226">
        <f t="shared" si="168"/>
        <v>0.95084900881912227</v>
      </c>
      <c r="G477" s="220">
        <f t="shared" si="169"/>
        <v>0.93187182553886516</v>
      </c>
      <c r="H477" s="225">
        <f t="shared" si="175"/>
        <v>111120</v>
      </c>
      <c r="I477" s="220">
        <f t="shared" si="164"/>
        <v>0.94116867089910761</v>
      </c>
      <c r="J477" s="225">
        <f t="shared" si="180"/>
        <v>3120</v>
      </c>
      <c r="K477" s="220">
        <f t="shared" si="165"/>
        <v>0.9771539050851189</v>
      </c>
      <c r="L477" s="225">
        <f t="shared" si="181"/>
        <v>3120</v>
      </c>
      <c r="M477" s="220">
        <f t="shared" si="166"/>
        <v>0.9990563858822803</v>
      </c>
      <c r="N477" s="225">
        <f t="shared" si="182"/>
        <v>3120</v>
      </c>
      <c r="O477" s="220">
        <f t="shared" si="176"/>
        <v>0.99942013776744887</v>
      </c>
      <c r="P477" s="225">
        <f t="shared" si="183"/>
        <v>3120</v>
      </c>
      <c r="Q477" s="220">
        <f t="shared" si="177"/>
        <v>0.99942013776744887</v>
      </c>
      <c r="R477" s="225">
        <f t="shared" si="179"/>
        <v>111120</v>
      </c>
      <c r="S477" s="220">
        <f t="shared" si="167"/>
        <v>0.91161582811724062</v>
      </c>
      <c r="T477" s="225">
        <f t="shared" si="179"/>
        <v>111120</v>
      </c>
      <c r="U477" s="220">
        <f t="shared" si="170"/>
        <v>0.28125511170292627</v>
      </c>
    </row>
    <row r="478" spans="1:21">
      <c r="A478" s="219">
        <f t="shared" si="171"/>
        <v>111360</v>
      </c>
      <c r="B478" s="220">
        <f t="shared" si="172"/>
        <v>0.77677231244045664</v>
      </c>
      <c r="C478" s="225">
        <f t="shared" si="173"/>
        <v>15360</v>
      </c>
      <c r="D478" s="226">
        <f t="shared" si="163"/>
        <v>0.97972829084439039</v>
      </c>
      <c r="E478" s="227">
        <f t="shared" si="174"/>
        <v>15360</v>
      </c>
      <c r="F478" s="226">
        <f t="shared" si="168"/>
        <v>0.95008863380262687</v>
      </c>
      <c r="G478" s="220">
        <f t="shared" si="169"/>
        <v>0.93082871334612949</v>
      </c>
      <c r="H478" s="225">
        <f t="shared" si="175"/>
        <v>111360</v>
      </c>
      <c r="I478" s="220">
        <f t="shared" si="164"/>
        <v>0.94094806615719861</v>
      </c>
      <c r="J478" s="225">
        <f t="shared" si="180"/>
        <v>3360</v>
      </c>
      <c r="K478" s="220">
        <f t="shared" si="165"/>
        <v>0.9754182858169903</v>
      </c>
      <c r="L478" s="225">
        <f t="shared" si="181"/>
        <v>3360</v>
      </c>
      <c r="M478" s="220">
        <f t="shared" si="166"/>
        <v>0.99890824015161994</v>
      </c>
      <c r="N478" s="225">
        <f t="shared" si="182"/>
        <v>3360</v>
      </c>
      <c r="O478" s="220">
        <f t="shared" si="176"/>
        <v>0.99932875150776179</v>
      </c>
      <c r="P478" s="225">
        <f t="shared" si="183"/>
        <v>3360</v>
      </c>
      <c r="Q478" s="220">
        <f t="shared" si="177"/>
        <v>0.99932875150776179</v>
      </c>
      <c r="R478" s="225">
        <f t="shared" si="179"/>
        <v>111360</v>
      </c>
      <c r="S478" s="220">
        <f t="shared" si="167"/>
        <v>0.91143364795117632</v>
      </c>
      <c r="T478" s="225">
        <f t="shared" si="179"/>
        <v>111360</v>
      </c>
      <c r="U478" s="220">
        <f t="shared" si="170"/>
        <v>0.28048560435404435</v>
      </c>
    </row>
    <row r="479" spans="1:21">
      <c r="A479" s="219">
        <f t="shared" si="171"/>
        <v>111600</v>
      </c>
      <c r="B479" s="220">
        <f t="shared" si="172"/>
        <v>0.77391358553634038</v>
      </c>
      <c r="C479" s="225">
        <f t="shared" si="173"/>
        <v>15600</v>
      </c>
      <c r="D479" s="226">
        <f t="shared" si="163"/>
        <v>0.97941482794805845</v>
      </c>
      <c r="E479" s="227">
        <f t="shared" si="174"/>
        <v>15600</v>
      </c>
      <c r="F479" s="226">
        <f t="shared" si="168"/>
        <v>0.94932886684288953</v>
      </c>
      <c r="G479" s="220">
        <f t="shared" si="169"/>
        <v>0.92978676878505395</v>
      </c>
      <c r="H479" s="225">
        <f t="shared" si="175"/>
        <v>111600</v>
      </c>
      <c r="I479" s="220">
        <f t="shared" si="164"/>
        <v>0.94072718127346155</v>
      </c>
      <c r="J479" s="225">
        <f t="shared" si="180"/>
        <v>3600</v>
      </c>
      <c r="K479" s="220">
        <f t="shared" si="165"/>
        <v>0.973685749353145</v>
      </c>
      <c r="L479" s="225">
        <f t="shared" si="181"/>
        <v>3600</v>
      </c>
      <c r="M479" s="220">
        <f t="shared" si="166"/>
        <v>0.99874969115504031</v>
      </c>
      <c r="N479" s="225">
        <f t="shared" si="182"/>
        <v>3600</v>
      </c>
      <c r="O479" s="220">
        <f t="shared" si="176"/>
        <v>0.99923087105166919</v>
      </c>
      <c r="P479" s="225">
        <f t="shared" si="183"/>
        <v>3600</v>
      </c>
      <c r="Q479" s="220">
        <f t="shared" si="177"/>
        <v>0.99923087105166919</v>
      </c>
      <c r="R479" s="225">
        <f t="shared" si="179"/>
        <v>111600</v>
      </c>
      <c r="S479" s="220">
        <f t="shared" si="167"/>
        <v>0.91125150419256773</v>
      </c>
      <c r="T479" s="225">
        <f t="shared" si="179"/>
        <v>111600</v>
      </c>
      <c r="U479" s="220">
        <f t="shared" si="170"/>
        <v>0.27971820235911105</v>
      </c>
    </row>
    <row r="480" spans="1:21">
      <c r="A480" s="219">
        <f t="shared" si="171"/>
        <v>111840</v>
      </c>
      <c r="B480" s="220">
        <f t="shared" si="172"/>
        <v>0.77104713358801957</v>
      </c>
      <c r="C480" s="225">
        <f t="shared" si="173"/>
        <v>15840</v>
      </c>
      <c r="D480" s="226">
        <f t="shared" si="163"/>
        <v>0.97910146534380582</v>
      </c>
      <c r="E480" s="227">
        <f t="shared" si="174"/>
        <v>15840</v>
      </c>
      <c r="F480" s="226">
        <f t="shared" si="168"/>
        <v>0.94856970745365943</v>
      </c>
      <c r="G480" s="220">
        <f t="shared" si="169"/>
        <v>0.92874599054862317</v>
      </c>
      <c r="H480" s="225">
        <f t="shared" si="175"/>
        <v>111840</v>
      </c>
      <c r="I480" s="220">
        <f t="shared" si="164"/>
        <v>0.94050601691059188</v>
      </c>
      <c r="J480" s="225">
        <f t="shared" si="180"/>
        <v>3840</v>
      </c>
      <c r="K480" s="220">
        <f t="shared" si="165"/>
        <v>0.97195629021791052</v>
      </c>
      <c r="L480" s="225">
        <f t="shared" si="181"/>
        <v>3840</v>
      </c>
      <c r="M480" s="220">
        <f t="shared" si="166"/>
        <v>0.99858081534697252</v>
      </c>
      <c r="N480" s="225">
        <f t="shared" si="182"/>
        <v>3840</v>
      </c>
      <c r="O480" s="220">
        <f t="shared" si="176"/>
        <v>0.99912653351276759</v>
      </c>
      <c r="P480" s="225">
        <f t="shared" si="183"/>
        <v>3840</v>
      </c>
      <c r="Q480" s="220">
        <f t="shared" si="177"/>
        <v>0.99912653351276759</v>
      </c>
      <c r="R480" s="225">
        <f t="shared" ref="R480:T495" si="184">R479+240</f>
        <v>111840</v>
      </c>
      <c r="S480" s="220">
        <f t="shared" si="167"/>
        <v>0.91106939683413912</v>
      </c>
      <c r="T480" s="225">
        <f t="shared" si="184"/>
        <v>111840</v>
      </c>
      <c r="U480" s="220">
        <f t="shared" si="170"/>
        <v>0.27895289995792755</v>
      </c>
    </row>
    <row r="481" spans="1:21">
      <c r="A481" s="219">
        <f t="shared" si="171"/>
        <v>112080</v>
      </c>
      <c r="B481" s="220">
        <f t="shared" si="172"/>
        <v>0.76817322914279673</v>
      </c>
      <c r="C481" s="225">
        <f t="shared" si="173"/>
        <v>16080</v>
      </c>
      <c r="D481" s="226">
        <f t="shared" si="163"/>
        <v>0.97878820299954405</v>
      </c>
      <c r="E481" s="227">
        <f t="shared" si="174"/>
        <v>16080</v>
      </c>
      <c r="F481" s="226">
        <f t="shared" si="168"/>
        <v>0.94781115514907444</v>
      </c>
      <c r="G481" s="220">
        <f t="shared" si="169"/>
        <v>0.92770637733128458</v>
      </c>
      <c r="H481" s="225">
        <f t="shared" si="175"/>
        <v>112080</v>
      </c>
      <c r="I481" s="220">
        <f t="shared" si="164"/>
        <v>0.94028457373029484</v>
      </c>
      <c r="J481" s="225">
        <f t="shared" si="180"/>
        <v>4080</v>
      </c>
      <c r="K481" s="220">
        <f t="shared" si="165"/>
        <v>0.97022990294534073</v>
      </c>
      <c r="L481" s="225">
        <f t="shared" si="181"/>
        <v>4080</v>
      </c>
      <c r="M481" s="220">
        <f t="shared" si="166"/>
        <v>0.99840168875189006</v>
      </c>
      <c r="N481" s="225">
        <f t="shared" si="182"/>
        <v>4080</v>
      </c>
      <c r="O481" s="220">
        <f t="shared" si="176"/>
        <v>0.99901577584174961</v>
      </c>
      <c r="P481" s="225">
        <f t="shared" si="183"/>
        <v>4080</v>
      </c>
      <c r="Q481" s="220">
        <f t="shared" si="177"/>
        <v>0.99901577584174961</v>
      </c>
      <c r="R481" s="225">
        <f t="shared" si="184"/>
        <v>112080</v>
      </c>
      <c r="S481" s="220">
        <f t="shared" si="167"/>
        <v>0.91088732586861609</v>
      </c>
      <c r="T481" s="225">
        <f t="shared" si="184"/>
        <v>112080</v>
      </c>
      <c r="U481" s="220">
        <f t="shared" si="170"/>
        <v>0.27818969140605504</v>
      </c>
    </row>
    <row r="482" spans="1:21">
      <c r="A482" s="219">
        <f t="shared" si="171"/>
        <v>112320</v>
      </c>
      <c r="B482" s="220">
        <f t="shared" si="172"/>
        <v>0.76529214209804819</v>
      </c>
      <c r="C482" s="225">
        <f t="shared" si="173"/>
        <v>16320</v>
      </c>
      <c r="D482" s="226">
        <f t="shared" si="163"/>
        <v>0.97847504088319515</v>
      </c>
      <c r="E482" s="227">
        <f t="shared" si="174"/>
        <v>16320</v>
      </c>
      <c r="F482" s="226">
        <f t="shared" si="168"/>
        <v>0.94705320944366123</v>
      </c>
      <c r="G482" s="220">
        <f t="shared" si="169"/>
        <v>0.92666792782894758</v>
      </c>
      <c r="H482" s="225">
        <f t="shared" si="175"/>
        <v>112320</v>
      </c>
      <c r="I482" s="220">
        <f t="shared" si="164"/>
        <v>0.94006285239328591</v>
      </c>
      <c r="J482" s="225">
        <f t="shared" si="180"/>
        <v>4320</v>
      </c>
      <c r="K482" s="220">
        <f t="shared" si="165"/>
        <v>0.9685065820791976</v>
      </c>
      <c r="L482" s="225">
        <f t="shared" si="181"/>
        <v>4320</v>
      </c>
      <c r="M482" s="220">
        <f t="shared" si="166"/>
        <v>0.99821238696652115</v>
      </c>
      <c r="N482" s="225">
        <f t="shared" si="182"/>
        <v>4320</v>
      </c>
      <c r="O482" s="220">
        <f t="shared" si="176"/>
        <v>0.9988986348270581</v>
      </c>
      <c r="P482" s="225">
        <f t="shared" si="183"/>
        <v>4320</v>
      </c>
      <c r="Q482" s="220">
        <f t="shared" si="177"/>
        <v>0.9988986348270581</v>
      </c>
      <c r="R482" s="225">
        <f t="shared" si="184"/>
        <v>112320</v>
      </c>
      <c r="S482" s="220">
        <f t="shared" si="167"/>
        <v>0.91070529128872579</v>
      </c>
      <c r="T482" s="225">
        <f t="shared" si="184"/>
        <v>112320</v>
      </c>
      <c r="U482" s="220">
        <f t="shared" si="170"/>
        <v>0.27742857097477103</v>
      </c>
    </row>
    <row r="483" spans="1:21">
      <c r="A483" s="219">
        <f t="shared" si="171"/>
        <v>112560</v>
      </c>
      <c r="B483" s="220">
        <f t="shared" si="172"/>
        <v>0.7624041397050646</v>
      </c>
      <c r="C483" s="225">
        <f t="shared" si="173"/>
        <v>16560</v>
      </c>
      <c r="D483" s="226">
        <f t="shared" si="163"/>
        <v>0.97816197896269119</v>
      </c>
      <c r="E483" s="227">
        <f t="shared" si="174"/>
        <v>16560</v>
      </c>
      <c r="F483" s="226">
        <f t="shared" si="168"/>
        <v>0.94629586985233427</v>
      </c>
      <c r="G483" s="220">
        <f t="shared" si="169"/>
        <v>0.9256306407389806</v>
      </c>
      <c r="H483" s="225">
        <f t="shared" si="175"/>
        <v>112560</v>
      </c>
      <c r="I483" s="220">
        <f t="shared" si="164"/>
        <v>0.93984085355929281</v>
      </c>
      <c r="J483" s="225">
        <f t="shared" si="180"/>
        <v>4560</v>
      </c>
      <c r="K483" s="220">
        <f t="shared" si="165"/>
        <v>0.96678632217293492</v>
      </c>
      <c r="L483" s="225">
        <f t="shared" si="181"/>
        <v>4560</v>
      </c>
      <c r="M483" s="220">
        <f t="shared" si="166"/>
        <v>0.99801298516204917</v>
      </c>
      <c r="N483" s="225">
        <f t="shared" si="182"/>
        <v>4560</v>
      </c>
      <c r="O483" s="220">
        <f t="shared" si="176"/>
        <v>0.99877514709553905</v>
      </c>
      <c r="P483" s="225">
        <f t="shared" si="183"/>
        <v>4560</v>
      </c>
      <c r="Q483" s="220">
        <f t="shared" si="177"/>
        <v>0.99877514709553905</v>
      </c>
      <c r="R483" s="225">
        <f t="shared" si="184"/>
        <v>112560</v>
      </c>
      <c r="S483" s="220">
        <f t="shared" si="167"/>
        <v>0.91052329308719693</v>
      </c>
      <c r="T483" s="225">
        <f t="shared" si="184"/>
        <v>112560</v>
      </c>
      <c r="U483" s="220">
        <f t="shared" si="170"/>
        <v>0.27666953295102703</v>
      </c>
    </row>
    <row r="484" spans="1:21">
      <c r="A484" s="219">
        <f t="shared" si="171"/>
        <v>112800</v>
      </c>
      <c r="B484" s="220">
        <f t="shared" si="172"/>
        <v>0.759509486573272</v>
      </c>
      <c r="C484" s="225">
        <f t="shared" si="173"/>
        <v>16800</v>
      </c>
      <c r="D484" s="226">
        <f t="shared" si="163"/>
        <v>0.97784901720597484</v>
      </c>
      <c r="E484" s="227">
        <f t="shared" si="174"/>
        <v>16800</v>
      </c>
      <c r="F484" s="226">
        <f t="shared" si="168"/>
        <v>0.94553913589039629</v>
      </c>
      <c r="G484" s="220">
        <f t="shared" si="169"/>
        <v>0.92459451476021071</v>
      </c>
      <c r="H484" s="225">
        <f t="shared" si="175"/>
        <v>112800</v>
      </c>
      <c r="I484" s="220">
        <f t="shared" si="164"/>
        <v>0.93961857788705616</v>
      </c>
      <c r="J484" s="225">
        <f t="shared" si="180"/>
        <v>4800</v>
      </c>
      <c r="K484" s="220">
        <f t="shared" si="165"/>
        <v>0.96506911778968041</v>
      </c>
      <c r="L484" s="225">
        <f t="shared" si="181"/>
        <v>4800</v>
      </c>
      <c r="M484" s="220">
        <f t="shared" si="166"/>
        <v>0.99780355808630339</v>
      </c>
      <c r="N484" s="225">
        <f t="shared" si="182"/>
        <v>4800</v>
      </c>
      <c r="O484" s="220">
        <f t="shared" si="176"/>
        <v>0.99864534911309066</v>
      </c>
      <c r="P484" s="225">
        <f t="shared" si="183"/>
        <v>4800</v>
      </c>
      <c r="Q484" s="220">
        <f t="shared" si="177"/>
        <v>0.99864534911309066</v>
      </c>
      <c r="R484" s="225">
        <f t="shared" si="184"/>
        <v>112800</v>
      </c>
      <c r="S484" s="220">
        <f t="shared" si="167"/>
        <v>0.91034133125675931</v>
      </c>
      <c r="T484" s="225">
        <f t="shared" si="184"/>
        <v>112800</v>
      </c>
      <c r="U484" s="220">
        <f t="shared" si="170"/>
        <v>0.27591257163740507</v>
      </c>
    </row>
    <row r="485" spans="1:21">
      <c r="A485" s="219">
        <f t="shared" si="171"/>
        <v>113040</v>
      </c>
      <c r="B485" s="220">
        <f t="shared" si="172"/>
        <v>0.7566084446748248</v>
      </c>
      <c r="C485" s="225">
        <f t="shared" si="173"/>
        <v>17040</v>
      </c>
      <c r="D485" s="226">
        <f t="shared" si="163"/>
        <v>0.97753615558099871</v>
      </c>
      <c r="E485" s="227">
        <f t="shared" si="174"/>
        <v>17040</v>
      </c>
      <c r="F485" s="226">
        <f t="shared" si="168"/>
        <v>0.94478300707353757</v>
      </c>
      <c r="G485" s="220">
        <f t="shared" si="169"/>
        <v>0.92355954859292144</v>
      </c>
      <c r="H485" s="225">
        <f t="shared" si="175"/>
        <v>113040</v>
      </c>
      <c r="I485" s="220">
        <f t="shared" si="164"/>
        <v>0.93939602603433092</v>
      </c>
      <c r="J485" s="225">
        <f t="shared" si="180"/>
        <v>5040</v>
      </c>
      <c r="K485" s="220">
        <f t="shared" si="165"/>
        <v>0.96335496350221872</v>
      </c>
      <c r="L485" s="225">
        <f t="shared" si="181"/>
        <v>5040</v>
      </c>
      <c r="M485" s="220">
        <f t="shared" si="166"/>
        <v>0.9975841800659373</v>
      </c>
      <c r="N485" s="225">
        <f t="shared" si="182"/>
        <v>5040</v>
      </c>
      <c r="O485" s="220">
        <f t="shared" si="176"/>
        <v>0.99850927718531068</v>
      </c>
      <c r="P485" s="225">
        <f t="shared" si="183"/>
        <v>5040</v>
      </c>
      <c r="Q485" s="220">
        <f t="shared" si="177"/>
        <v>0.99850927718531068</v>
      </c>
      <c r="R485" s="225">
        <f t="shared" si="184"/>
        <v>113040</v>
      </c>
      <c r="S485" s="220">
        <f t="shared" si="167"/>
        <v>0.91015940579014465</v>
      </c>
      <c r="T485" s="225">
        <f t="shared" si="184"/>
        <v>113040</v>
      </c>
      <c r="U485" s="220">
        <f t="shared" si="170"/>
        <v>0.27515768135207525</v>
      </c>
    </row>
    <row r="486" spans="1:21">
      <c r="A486" s="219">
        <f t="shared" si="171"/>
        <v>113280</v>
      </c>
      <c r="B486" s="220">
        <f t="shared" si="172"/>
        <v>0.75370127334955928</v>
      </c>
      <c r="C486" s="225">
        <f t="shared" si="173"/>
        <v>17280</v>
      </c>
      <c r="D486" s="226">
        <f t="shared" si="163"/>
        <v>0.97722339405572567</v>
      </c>
      <c r="E486" s="227">
        <f t="shared" si="174"/>
        <v>17280</v>
      </c>
      <c r="F486" s="226">
        <f t="shared" si="168"/>
        <v>0.94402748291783567</v>
      </c>
      <c r="G486" s="220">
        <f t="shared" si="169"/>
        <v>0.92252574093885098</v>
      </c>
      <c r="H486" s="225">
        <f t="shared" si="175"/>
        <v>113280</v>
      </c>
      <c r="I486" s="220">
        <f t="shared" si="164"/>
        <v>0.93917319865788818</v>
      </c>
      <c r="J486" s="225">
        <f t="shared" si="180"/>
        <v>5280</v>
      </c>
      <c r="K486" s="220">
        <f t="shared" si="165"/>
        <v>0.96164385389297447</v>
      </c>
      <c r="L486" s="225">
        <f t="shared" si="181"/>
        <v>5280</v>
      </c>
      <c r="M486" s="220">
        <f t="shared" si="166"/>
        <v>0.99735492500859779</v>
      </c>
      <c r="N486" s="225">
        <f t="shared" si="182"/>
        <v>5280</v>
      </c>
      <c r="O486" s="220">
        <f t="shared" si="176"/>
        <v>0.99836696745814124</v>
      </c>
      <c r="P486" s="225">
        <f t="shared" si="183"/>
        <v>5280</v>
      </c>
      <c r="Q486" s="220">
        <f t="shared" si="177"/>
        <v>0.99836696745814124</v>
      </c>
      <c r="R486" s="225">
        <f t="shared" si="184"/>
        <v>113280</v>
      </c>
      <c r="S486" s="220">
        <f t="shared" si="167"/>
        <v>0.90997751668008575</v>
      </c>
      <c r="T486" s="225">
        <f t="shared" si="184"/>
        <v>113280</v>
      </c>
      <c r="U486" s="220">
        <f t="shared" si="170"/>
        <v>0.27440485642875306</v>
      </c>
    </row>
    <row r="487" spans="1:21">
      <c r="A487" s="219">
        <f t="shared" si="171"/>
        <v>113520</v>
      </c>
      <c r="B487" s="220">
        <f t="shared" si="172"/>
        <v>0.75078822931030231</v>
      </c>
      <c r="C487" s="225">
        <f t="shared" si="173"/>
        <v>17520</v>
      </c>
      <c r="D487" s="226">
        <f t="shared" si="163"/>
        <v>0.97691073259812911</v>
      </c>
      <c r="E487" s="227">
        <f t="shared" si="174"/>
        <v>17520</v>
      </c>
      <c r="F487" s="226">
        <f t="shared" si="168"/>
        <v>0.94327256293975503</v>
      </c>
      <c r="G487" s="220">
        <f t="shared" si="169"/>
        <v>0.92149309050119088</v>
      </c>
      <c r="H487" s="225">
        <f t="shared" si="175"/>
        <v>113520</v>
      </c>
      <c r="I487" s="220">
        <f t="shared" si="164"/>
        <v>0.93895009641351601</v>
      </c>
      <c r="J487" s="225">
        <f t="shared" si="180"/>
        <v>5520</v>
      </c>
      <c r="K487" s="220">
        <f t="shared" si="165"/>
        <v>0.95993578355399489</v>
      </c>
      <c r="L487" s="225">
        <f t="shared" si="181"/>
        <v>5520</v>
      </c>
      <c r="M487" s="220">
        <f t="shared" si="166"/>
        <v>0.99711586640508254</v>
      </c>
      <c r="N487" s="225">
        <f t="shared" si="182"/>
        <v>5520</v>
      </c>
      <c r="O487" s="220">
        <f t="shared" si="176"/>
        <v>0.99821845591851022</v>
      </c>
      <c r="P487" s="225">
        <f t="shared" si="183"/>
        <v>5520</v>
      </c>
      <c r="Q487" s="220">
        <f t="shared" si="177"/>
        <v>0.99821845591851022</v>
      </c>
      <c r="R487" s="225">
        <f t="shared" si="184"/>
        <v>113520</v>
      </c>
      <c r="S487" s="220">
        <f t="shared" si="167"/>
        <v>0.90979566391931699</v>
      </c>
      <c r="T487" s="225">
        <f t="shared" si="184"/>
        <v>113520</v>
      </c>
      <c r="U487" s="220">
        <f t="shared" si="170"/>
        <v>0.27365409121665674</v>
      </c>
    </row>
    <row r="488" spans="1:21">
      <c r="A488" s="219">
        <f t="shared" si="171"/>
        <v>113760</v>
      </c>
      <c r="B488" s="220">
        <f t="shared" si="172"/>
        <v>0.74786956664852411</v>
      </c>
      <c r="C488" s="225">
        <f t="shared" si="173"/>
        <v>17760</v>
      </c>
      <c r="D488" s="226">
        <f t="shared" si="163"/>
        <v>0.97659817117619241</v>
      </c>
      <c r="E488" s="227">
        <f t="shared" si="174"/>
        <v>17760</v>
      </c>
      <c r="F488" s="226">
        <f t="shared" si="168"/>
        <v>0.94251824665614681</v>
      </c>
      <c r="G488" s="220">
        <f t="shared" si="169"/>
        <v>0.92046159598458444</v>
      </c>
      <c r="H488" s="225">
        <f t="shared" si="175"/>
        <v>113760</v>
      </c>
      <c r="I488" s="220">
        <f t="shared" si="164"/>
        <v>0.93872671995602064</v>
      </c>
      <c r="J488" s="225">
        <f t="shared" si="180"/>
        <v>5760</v>
      </c>
      <c r="K488" s="220">
        <f t="shared" si="165"/>
        <v>0.95823074708693268</v>
      </c>
      <c r="L488" s="225">
        <f t="shared" si="181"/>
        <v>5760</v>
      </c>
      <c r="M488" s="220">
        <f t="shared" si="166"/>
        <v>0.99686707733148683</v>
      </c>
      <c r="N488" s="225">
        <f t="shared" si="182"/>
        <v>5760</v>
      </c>
      <c r="O488" s="220">
        <f t="shared" si="176"/>
        <v>0.99806377839497162</v>
      </c>
      <c r="P488" s="225">
        <f t="shared" si="183"/>
        <v>5760</v>
      </c>
      <c r="Q488" s="220">
        <f t="shared" si="177"/>
        <v>0.99806377839497162</v>
      </c>
      <c r="R488" s="225">
        <f t="shared" si="184"/>
        <v>113760</v>
      </c>
      <c r="S488" s="220">
        <f t="shared" si="167"/>
        <v>0.90961384750057428</v>
      </c>
      <c r="T488" s="225">
        <f t="shared" si="184"/>
        <v>113760</v>
      </c>
      <c r="U488" s="220">
        <f t="shared" si="170"/>
        <v>0.27290538008046511</v>
      </c>
    </row>
    <row r="489" spans="1:21">
      <c r="A489" s="219">
        <f t="shared" si="171"/>
        <v>114000</v>
      </c>
      <c r="B489" s="220">
        <f t="shared" si="172"/>
        <v>0.78473897855243535</v>
      </c>
      <c r="C489" s="225">
        <f t="shared" si="173"/>
        <v>18000</v>
      </c>
      <c r="D489" s="226">
        <f t="shared" si="163"/>
        <v>0.97628570975790929</v>
      </c>
      <c r="E489" s="227">
        <f t="shared" si="174"/>
        <v>18000</v>
      </c>
      <c r="F489" s="226">
        <f t="shared" si="168"/>
        <v>0.94176453358424872</v>
      </c>
      <c r="G489" s="220">
        <f t="shared" si="169"/>
        <v>0.91943125609512466</v>
      </c>
      <c r="H489" s="225">
        <f t="shared" si="175"/>
        <v>114000</v>
      </c>
      <c r="I489" s="220">
        <f t="shared" si="164"/>
        <v>0.93850306993922816</v>
      </c>
      <c r="J489" s="225">
        <v>0</v>
      </c>
      <c r="K489" s="220">
        <f t="shared" si="165"/>
        <v>1</v>
      </c>
      <c r="L489" s="225">
        <v>0</v>
      </c>
      <c r="M489" s="220">
        <f t="shared" si="166"/>
        <v>1</v>
      </c>
      <c r="N489" s="225">
        <v>0</v>
      </c>
      <c r="O489" s="220">
        <f t="shared" si="176"/>
        <v>1</v>
      </c>
      <c r="P489" s="225">
        <v>0</v>
      </c>
      <c r="Q489" s="220">
        <f t="shared" si="177"/>
        <v>1</v>
      </c>
      <c r="R489" s="225">
        <f t="shared" si="184"/>
        <v>114000</v>
      </c>
      <c r="S489" s="220">
        <f t="shared" si="167"/>
        <v>0.90943206741659488</v>
      </c>
      <c r="T489" s="225">
        <f t="shared" si="184"/>
        <v>114000</v>
      </c>
      <c r="U489" s="220">
        <f t="shared" si="170"/>
        <v>0.27215871740027475</v>
      </c>
    </row>
    <row r="490" spans="1:21">
      <c r="A490" s="219">
        <f t="shared" si="171"/>
        <v>114240</v>
      </c>
      <c r="B490" s="220">
        <f t="shared" si="172"/>
        <v>0.78211526047561775</v>
      </c>
      <c r="C490" s="225">
        <f t="shared" si="173"/>
        <v>18240</v>
      </c>
      <c r="D490" s="226">
        <f t="shared" si="163"/>
        <v>0.97597334831128368</v>
      </c>
      <c r="E490" s="227">
        <f t="shared" si="174"/>
        <v>18240</v>
      </c>
      <c r="F490" s="226">
        <f t="shared" si="168"/>
        <v>0.94101142324168419</v>
      </c>
      <c r="G490" s="220">
        <f t="shared" si="169"/>
        <v>0.91840206954035308</v>
      </c>
      <c r="H490" s="225">
        <f t="shared" si="175"/>
        <v>114240</v>
      </c>
      <c r="I490" s="220">
        <f t="shared" si="164"/>
        <v>0.93827914701598558</v>
      </c>
      <c r="J490" s="225">
        <f t="shared" si="180"/>
        <v>240</v>
      </c>
      <c r="K490" s="220">
        <f t="shared" si="165"/>
        <v>0.99822380153310919</v>
      </c>
      <c r="L490" s="225">
        <f t="shared" si="181"/>
        <v>240</v>
      </c>
      <c r="M490" s="220">
        <f t="shared" si="166"/>
        <v>0.99999425380466633</v>
      </c>
      <c r="N490" s="225">
        <f t="shared" si="182"/>
        <v>240</v>
      </c>
      <c r="O490" s="220">
        <f t="shared" si="176"/>
        <v>0.99999649095959287</v>
      </c>
      <c r="P490" s="225">
        <f t="shared" si="183"/>
        <v>240</v>
      </c>
      <c r="Q490" s="220">
        <f t="shared" si="177"/>
        <v>0.99999649095959287</v>
      </c>
      <c r="R490" s="225">
        <f t="shared" si="184"/>
        <v>114240</v>
      </c>
      <c r="S490" s="220">
        <f t="shared" si="167"/>
        <v>0.9092503236601176</v>
      </c>
      <c r="T490" s="225">
        <f t="shared" si="184"/>
        <v>114240</v>
      </c>
      <c r="U490" s="220">
        <f t="shared" si="170"/>
        <v>0.2714140975715586</v>
      </c>
    </row>
    <row r="491" spans="1:21">
      <c r="A491" s="219">
        <f t="shared" si="171"/>
        <v>114480</v>
      </c>
      <c r="B491" s="220">
        <f t="shared" si="172"/>
        <v>0.7794802283030694</v>
      </c>
      <c r="C491" s="225">
        <f t="shared" si="173"/>
        <v>18480</v>
      </c>
      <c r="D491" s="226">
        <f t="shared" si="163"/>
        <v>0.97566108680432984</v>
      </c>
      <c r="E491" s="227">
        <f t="shared" si="174"/>
        <v>18480</v>
      </c>
      <c r="F491" s="226">
        <f t="shared" si="168"/>
        <v>0.94025891514646276</v>
      </c>
      <c r="G491" s="220">
        <f t="shared" si="169"/>
        <v>0.91737403502925796</v>
      </c>
      <c r="H491" s="225">
        <f t="shared" si="175"/>
        <v>114480</v>
      </c>
      <c r="I491" s="220">
        <f t="shared" si="164"/>
        <v>0.93805495183816223</v>
      </c>
      <c r="J491" s="225">
        <f t="shared" si="180"/>
        <v>480</v>
      </c>
      <c r="K491" s="220">
        <f t="shared" si="165"/>
        <v>0.99645075794721227</v>
      </c>
      <c r="L491" s="225">
        <f t="shared" si="181"/>
        <v>480</v>
      </c>
      <c r="M491" s="220">
        <f t="shared" si="166"/>
        <v>0.99997707028297833</v>
      </c>
      <c r="N491" s="225">
        <f t="shared" si="182"/>
        <v>480</v>
      </c>
      <c r="O491" s="220">
        <f t="shared" si="176"/>
        <v>0.99998599011920375</v>
      </c>
      <c r="P491" s="225">
        <f t="shared" si="183"/>
        <v>480</v>
      </c>
      <c r="Q491" s="220">
        <f t="shared" si="177"/>
        <v>0.99998599011920375</v>
      </c>
      <c r="R491" s="225">
        <f t="shared" si="184"/>
        <v>114480</v>
      </c>
      <c r="S491" s="220">
        <f t="shared" si="167"/>
        <v>0.90906861622388258</v>
      </c>
      <c r="T491" s="225">
        <f t="shared" si="184"/>
        <v>114480</v>
      </c>
      <c r="U491" s="220">
        <f t="shared" si="170"/>
        <v>0.27067151500512304</v>
      </c>
    </row>
    <row r="492" spans="1:21">
      <c r="A492" s="219">
        <f t="shared" si="171"/>
        <v>114720</v>
      </c>
      <c r="B492" s="220">
        <f t="shared" si="172"/>
        <v>0.7768341802274028</v>
      </c>
      <c r="C492" s="225">
        <f t="shared" si="173"/>
        <v>18720</v>
      </c>
      <c r="D492" s="226">
        <f t="shared" si="163"/>
        <v>0.9753489252050721</v>
      </c>
      <c r="E492" s="227">
        <f t="shared" si="174"/>
        <v>18720</v>
      </c>
      <c r="F492" s="226">
        <f t="shared" si="168"/>
        <v>0.93950700881697902</v>
      </c>
      <c r="G492" s="220">
        <f t="shared" si="169"/>
        <v>0.91634715127227273</v>
      </c>
      <c r="H492" s="225">
        <f t="shared" si="175"/>
        <v>114720</v>
      </c>
      <c r="I492" s="220">
        <f t="shared" si="164"/>
        <v>0.93783048505665079</v>
      </c>
      <c r="J492" s="225">
        <f t="shared" si="180"/>
        <v>720</v>
      </c>
      <c r="K492" s="220">
        <f t="shared" si="165"/>
        <v>0.9946808636386143</v>
      </c>
      <c r="L492" s="225">
        <f t="shared" si="181"/>
        <v>720</v>
      </c>
      <c r="M492" s="220">
        <f t="shared" si="166"/>
        <v>0.99994853168518372</v>
      </c>
      <c r="N492" s="225">
        <f t="shared" si="182"/>
        <v>720</v>
      </c>
      <c r="O492" s="220">
        <f t="shared" si="176"/>
        <v>0.99996853677092878</v>
      </c>
      <c r="P492" s="225">
        <f t="shared" si="183"/>
        <v>720</v>
      </c>
      <c r="Q492" s="220">
        <f t="shared" si="177"/>
        <v>0.99996853677092878</v>
      </c>
      <c r="R492" s="225">
        <f t="shared" si="184"/>
        <v>114720</v>
      </c>
      <c r="S492" s="220">
        <f t="shared" si="167"/>
        <v>0.9088869451006315</v>
      </c>
      <c r="T492" s="225">
        <f t="shared" si="184"/>
        <v>114720</v>
      </c>
      <c r="U492" s="220">
        <f t="shared" si="170"/>
        <v>0.26993096412706674</v>
      </c>
    </row>
    <row r="493" spans="1:21">
      <c r="A493" s="219">
        <f t="shared" si="171"/>
        <v>114960</v>
      </c>
      <c r="B493" s="220">
        <f t="shared" si="172"/>
        <v>0.7741774118729764</v>
      </c>
      <c r="C493" s="225">
        <f t="shared" si="173"/>
        <v>18960</v>
      </c>
      <c r="D493" s="226">
        <f t="shared" si="163"/>
        <v>0.97503686348154517</v>
      </c>
      <c r="E493" s="227">
        <f t="shared" si="174"/>
        <v>18960</v>
      </c>
      <c r="F493" s="226">
        <f t="shared" si="168"/>
        <v>0.93875570377201301</v>
      </c>
      <c r="G493" s="220">
        <f t="shared" si="169"/>
        <v>0.91532141698127412</v>
      </c>
      <c r="H493" s="225">
        <f t="shared" si="175"/>
        <v>114960</v>
      </c>
      <c r="I493" s="220">
        <f t="shared" si="164"/>
        <v>0.93760574732136881</v>
      </c>
      <c r="J493" s="225">
        <f t="shared" si="180"/>
        <v>960</v>
      </c>
      <c r="K493" s="220">
        <f t="shared" si="165"/>
        <v>0.9929141130135738</v>
      </c>
      <c r="L493" s="225">
        <f t="shared" si="181"/>
        <v>960</v>
      </c>
      <c r="M493" s="220">
        <f t="shared" si="166"/>
        <v>0.99990871980179552</v>
      </c>
      <c r="N493" s="225">
        <f t="shared" si="182"/>
        <v>960</v>
      </c>
      <c r="O493" s="220">
        <f t="shared" si="176"/>
        <v>0.99994417003521419</v>
      </c>
      <c r="P493" s="225">
        <f t="shared" si="183"/>
        <v>960</v>
      </c>
      <c r="Q493" s="220">
        <f t="shared" si="177"/>
        <v>0.99994417003521419</v>
      </c>
      <c r="R493" s="225">
        <f t="shared" si="184"/>
        <v>114960</v>
      </c>
      <c r="S493" s="220">
        <f t="shared" si="167"/>
        <v>0.90870531028310741</v>
      </c>
      <c r="T493" s="225">
        <f t="shared" si="184"/>
        <v>114960</v>
      </c>
      <c r="U493" s="220">
        <f t="shared" si="170"/>
        <v>0.26919243937873805</v>
      </c>
    </row>
    <row r="494" spans="1:21">
      <c r="A494" s="219">
        <f t="shared" si="171"/>
        <v>115200</v>
      </c>
      <c r="B494" s="220">
        <f t="shared" si="172"/>
        <v>0.77151021629367456</v>
      </c>
      <c r="C494" s="225">
        <f t="shared" si="173"/>
        <v>19200</v>
      </c>
      <c r="D494" s="226">
        <f t="shared" si="163"/>
        <v>0.97472490160179392</v>
      </c>
      <c r="E494" s="227">
        <f t="shared" si="174"/>
        <v>19200</v>
      </c>
      <c r="F494" s="226">
        <f t="shared" si="168"/>
        <v>0.93800499953072947</v>
      </c>
      <c r="G494" s="220">
        <f t="shared" si="169"/>
        <v>0.91429683086958102</v>
      </c>
      <c r="H494" s="225">
        <f t="shared" si="175"/>
        <v>115200</v>
      </c>
      <c r="I494" s="220">
        <f t="shared" si="164"/>
        <v>0.93738073928126009</v>
      </c>
      <c r="J494" s="225">
        <f t="shared" si="180"/>
        <v>1200</v>
      </c>
      <c r="K494" s="220">
        <f t="shared" si="165"/>
        <v>0.9911505004882849</v>
      </c>
      <c r="L494" s="225">
        <f t="shared" si="181"/>
        <v>1200</v>
      </c>
      <c r="M494" s="220">
        <f t="shared" si="166"/>
        <v>0.99985771596595174</v>
      </c>
      <c r="N494" s="225">
        <f t="shared" si="182"/>
        <v>1200</v>
      </c>
      <c r="O494" s="220">
        <f t="shared" si="176"/>
        <v>0.99991292886154481</v>
      </c>
      <c r="P494" s="225">
        <f t="shared" si="183"/>
        <v>1200</v>
      </c>
      <c r="Q494" s="220">
        <f t="shared" si="177"/>
        <v>0.99991292886154481</v>
      </c>
      <c r="R494" s="225">
        <f t="shared" si="184"/>
        <v>115200</v>
      </c>
      <c r="S494" s="220">
        <f t="shared" si="167"/>
        <v>0.908523711764055</v>
      </c>
      <c r="T494" s="225">
        <f t="shared" si="184"/>
        <v>115200</v>
      </c>
      <c r="U494" s="220">
        <f t="shared" si="170"/>
        <v>0.26845593521669392</v>
      </c>
    </row>
    <row r="495" spans="1:21">
      <c r="A495" s="219">
        <f t="shared" si="171"/>
        <v>115440</v>
      </c>
      <c r="B495" s="220">
        <f t="shared" si="172"/>
        <v>0.76883288397118055</v>
      </c>
      <c r="C495" s="225">
        <f t="shared" si="173"/>
        <v>19440</v>
      </c>
      <c r="D495" s="226">
        <f t="shared" si="163"/>
        <v>0.97441303953387348</v>
      </c>
      <c r="E495" s="227">
        <f t="shared" si="174"/>
        <v>19440</v>
      </c>
      <c r="F495" s="226">
        <f t="shared" si="168"/>
        <v>0.93725489561267772</v>
      </c>
      <c r="G495" s="220">
        <f t="shared" si="169"/>
        <v>0.91327339165195265</v>
      </c>
      <c r="H495" s="225">
        <f t="shared" si="175"/>
        <v>115440</v>
      </c>
      <c r="I495" s="220">
        <f t="shared" si="164"/>
        <v>0.93715546158429586</v>
      </c>
      <c r="J495" s="225">
        <f t="shared" si="180"/>
        <v>1440</v>
      </c>
      <c r="K495" s="220">
        <f t="shared" si="165"/>
        <v>0.9893900204888596</v>
      </c>
      <c r="L495" s="225">
        <f t="shared" si="181"/>
        <v>1440</v>
      </c>
      <c r="M495" s="220">
        <f t="shared" si="166"/>
        <v>0.99979560105576326</v>
      </c>
      <c r="N495" s="225">
        <f t="shared" si="182"/>
        <v>1440</v>
      </c>
      <c r="O495" s="220">
        <f t="shared" si="176"/>
        <v>0.99987485202912973</v>
      </c>
      <c r="P495" s="225">
        <f t="shared" si="183"/>
        <v>1440</v>
      </c>
      <c r="Q495" s="220">
        <f t="shared" si="177"/>
        <v>0.99987485202912973</v>
      </c>
      <c r="R495" s="225">
        <f t="shared" si="184"/>
        <v>115440</v>
      </c>
      <c r="S495" s="220">
        <f t="shared" si="167"/>
        <v>0.90834214953622006</v>
      </c>
      <c r="T495" s="225">
        <f t="shared" si="184"/>
        <v>115440</v>
      </c>
      <c r="U495" s="220">
        <f t="shared" si="170"/>
        <v>0.26772144611265797</v>
      </c>
    </row>
    <row r="496" spans="1:21">
      <c r="A496" s="219">
        <f t="shared" si="171"/>
        <v>115680</v>
      </c>
      <c r="B496" s="220">
        <f t="shared" si="172"/>
        <v>0.7661457028137354</v>
      </c>
      <c r="C496" s="225">
        <f t="shared" si="173"/>
        <v>19680</v>
      </c>
      <c r="D496" s="226">
        <f t="shared" si="163"/>
        <v>0.97410127724584905</v>
      </c>
      <c r="E496" s="227">
        <f t="shared" si="174"/>
        <v>19680</v>
      </c>
      <c r="F496" s="226">
        <f t="shared" si="168"/>
        <v>0.936505391537791</v>
      </c>
      <c r="G496" s="220">
        <f t="shared" si="169"/>
        <v>0.91225109804458615</v>
      </c>
      <c r="H496" s="225">
        <f t="shared" si="175"/>
        <v>115680</v>
      </c>
      <c r="I496" s="220">
        <f t="shared" si="164"/>
        <v>0.93692991487747579</v>
      </c>
      <c r="J496" s="225">
        <f t="shared" si="180"/>
        <v>1680</v>
      </c>
      <c r="K496" s="220">
        <f t="shared" si="165"/>
        <v>0.98763266745131029</v>
      </c>
      <c r="L496" s="225">
        <f t="shared" si="181"/>
        <v>1680</v>
      </c>
      <c r="M496" s="220">
        <f t="shared" si="166"/>
        <v>0.99972245549664929</v>
      </c>
      <c r="N496" s="225">
        <f t="shared" si="182"/>
        <v>1680</v>
      </c>
      <c r="O496" s="220">
        <f t="shared" si="176"/>
        <v>0.99982997814758556</v>
      </c>
      <c r="P496" s="225">
        <f t="shared" si="183"/>
        <v>1680</v>
      </c>
      <c r="Q496" s="220">
        <f t="shared" si="177"/>
        <v>0.99982997814758556</v>
      </c>
      <c r="R496" s="225">
        <f t="shared" ref="R496:T502" si="185">R495+240</f>
        <v>115680</v>
      </c>
      <c r="S496" s="220">
        <f t="shared" si="167"/>
        <v>0.90816062359235006</v>
      </c>
      <c r="T496" s="225">
        <f t="shared" si="185"/>
        <v>115680</v>
      </c>
      <c r="U496" s="220">
        <f t="shared" si="170"/>
        <v>0.26698896655347898</v>
      </c>
    </row>
    <row r="497" spans="1:21">
      <c r="A497" s="219">
        <f t="shared" si="171"/>
        <v>115920</v>
      </c>
      <c r="B497" s="220">
        <f t="shared" si="172"/>
        <v>0.76344895815537595</v>
      </c>
      <c r="C497" s="225">
        <f t="shared" si="173"/>
        <v>19920</v>
      </c>
      <c r="D497" s="226">
        <f t="shared" si="163"/>
        <v>0.97378961470579628</v>
      </c>
      <c r="E497" s="227">
        <f t="shared" si="174"/>
        <v>19920</v>
      </c>
      <c r="F497" s="226">
        <f t="shared" si="168"/>
        <v>0.9357564868263869</v>
      </c>
      <c r="G497" s="220">
        <f t="shared" si="169"/>
        <v>0.91122994876511687</v>
      </c>
      <c r="H497" s="225">
        <f t="shared" si="175"/>
        <v>115920</v>
      </c>
      <c r="I497" s="220">
        <f t="shared" si="164"/>
        <v>0.93670409980682967</v>
      </c>
      <c r="J497" s="225">
        <f t="shared" si="180"/>
        <v>1920</v>
      </c>
      <c r="K497" s="220">
        <f t="shared" si="165"/>
        <v>0.98587843582153201</v>
      </c>
      <c r="L497" s="225">
        <f t="shared" si="181"/>
        <v>1920</v>
      </c>
      <c r="M497" s="220">
        <f t="shared" si="166"/>
        <v>0.99963835926366262</v>
      </c>
      <c r="N497" s="225">
        <f t="shared" si="182"/>
        <v>1920</v>
      </c>
      <c r="O497" s="220">
        <f t="shared" si="176"/>
        <v>0.99977834565761714</v>
      </c>
      <c r="P497" s="225">
        <f t="shared" si="183"/>
        <v>1920</v>
      </c>
      <c r="Q497" s="220">
        <f t="shared" si="177"/>
        <v>0.99977834565761714</v>
      </c>
      <c r="R497" s="225">
        <f t="shared" si="185"/>
        <v>115920</v>
      </c>
      <c r="S497" s="220">
        <f t="shared" si="167"/>
        <v>0.90797913392519414</v>
      </c>
      <c r="T497" s="225">
        <f t="shared" si="185"/>
        <v>115920</v>
      </c>
      <c r="U497" s="220">
        <f t="shared" si="170"/>
        <v>0.26625849104108978</v>
      </c>
    </row>
    <row r="498" spans="1:21">
      <c r="A498" s="219">
        <f t="shared" si="171"/>
        <v>116160</v>
      </c>
      <c r="B498" s="220">
        <f t="shared" si="172"/>
        <v>0.76074293275562987</v>
      </c>
      <c r="C498" s="225">
        <f t="shared" si="173"/>
        <v>20160</v>
      </c>
      <c r="D498" s="226">
        <f t="shared" si="163"/>
        <v>0.97347805188180103</v>
      </c>
      <c r="E498" s="227">
        <f t="shared" si="174"/>
        <v>20160</v>
      </c>
      <c r="F498" s="226">
        <f t="shared" si="168"/>
        <v>0.93500818099916638</v>
      </c>
      <c r="G498" s="220">
        <f t="shared" si="169"/>
        <v>0.91020994253261489</v>
      </c>
      <c r="H498" s="225">
        <f t="shared" si="175"/>
        <v>116160</v>
      </c>
      <c r="I498" s="220">
        <f t="shared" si="164"/>
        <v>0.9364780170174184</v>
      </c>
      <c r="J498" s="225">
        <f t="shared" si="180"/>
        <v>2160</v>
      </c>
      <c r="K498" s="220">
        <f t="shared" si="165"/>
        <v>0.98412732005528514</v>
      </c>
      <c r="L498" s="225">
        <f t="shared" si="181"/>
        <v>2160</v>
      </c>
      <c r="M498" s="220">
        <f t="shared" si="166"/>
        <v>0.99954339188380192</v>
      </c>
      <c r="N498" s="225">
        <f t="shared" si="182"/>
        <v>2160</v>
      </c>
      <c r="O498" s="220">
        <f t="shared" si="176"/>
        <v>0.99971999283169533</v>
      </c>
      <c r="P498" s="225">
        <f t="shared" si="183"/>
        <v>2160</v>
      </c>
      <c r="Q498" s="220">
        <f t="shared" si="177"/>
        <v>0.99971999283169533</v>
      </c>
      <c r="R498" s="225">
        <f t="shared" si="185"/>
        <v>116160</v>
      </c>
      <c r="S498" s="220">
        <f t="shared" si="167"/>
        <v>0.90779768052750232</v>
      </c>
      <c r="T498" s="225">
        <f t="shared" si="185"/>
        <v>116160</v>
      </c>
      <c r="U498" s="220">
        <f t="shared" si="170"/>
        <v>0.26553001409246552</v>
      </c>
    </row>
    <row r="499" spans="1:21">
      <c r="A499" s="219">
        <f t="shared" si="171"/>
        <v>116400</v>
      </c>
      <c r="B499" s="220">
        <f t="shared" si="172"/>
        <v>0.75802790679967447</v>
      </c>
      <c r="C499" s="225">
        <f t="shared" si="173"/>
        <v>20400</v>
      </c>
      <c r="D499" s="226">
        <f t="shared" si="163"/>
        <v>0.97316658874195905</v>
      </c>
      <c r="E499" s="227">
        <f t="shared" si="174"/>
        <v>20400</v>
      </c>
      <c r="F499" s="226">
        <f t="shared" si="168"/>
        <v>0.93426047357721353</v>
      </c>
      <c r="G499" s="220">
        <f t="shared" si="169"/>
        <v>0.90919107806758404</v>
      </c>
      <c r="H499" s="225">
        <f t="shared" si="175"/>
        <v>116400</v>
      </c>
      <c r="I499" s="220">
        <f t="shared" si="164"/>
        <v>0.93625166715333563</v>
      </c>
      <c r="J499" s="225">
        <f t="shared" si="180"/>
        <v>2400</v>
      </c>
      <c r="K499" s="220">
        <f t="shared" si="165"/>
        <v>0.98237931461817762</v>
      </c>
      <c r="L499" s="225">
        <f t="shared" si="181"/>
        <v>2400</v>
      </c>
      <c r="M499" s="220">
        <f t="shared" si="166"/>
        <v>0.99943763243831385</v>
      </c>
      <c r="N499" s="225">
        <f t="shared" si="182"/>
        <v>2400</v>
      </c>
      <c r="O499" s="220">
        <f t="shared" si="176"/>
        <v>0.99965495777473246</v>
      </c>
      <c r="P499" s="225">
        <f t="shared" si="183"/>
        <v>2400</v>
      </c>
      <c r="Q499" s="220">
        <f t="shared" si="177"/>
        <v>0.99965495777473246</v>
      </c>
      <c r="R499" s="225">
        <f t="shared" si="185"/>
        <v>116400</v>
      </c>
      <c r="S499" s="220">
        <f t="shared" si="167"/>
        <v>0.90761626339202672</v>
      </c>
      <c r="T499" s="225">
        <f t="shared" si="185"/>
        <v>116400</v>
      </c>
      <c r="U499" s="220">
        <f t="shared" si="170"/>
        <v>0.26480353023958292</v>
      </c>
    </row>
    <row r="500" spans="1:21">
      <c r="A500" s="219">
        <f t="shared" si="171"/>
        <v>116640</v>
      </c>
      <c r="B500" s="220">
        <f t="shared" si="172"/>
        <v>0.75530415789893468</v>
      </c>
      <c r="C500" s="225">
        <f t="shared" si="173"/>
        <v>20640</v>
      </c>
      <c r="D500" s="226">
        <f t="shared" si="163"/>
        <v>0.97285522525437651</v>
      </c>
      <c r="E500" s="227">
        <f t="shared" si="174"/>
        <v>20640</v>
      </c>
      <c r="F500" s="226">
        <f t="shared" si="168"/>
        <v>0.9335133640819957</v>
      </c>
      <c r="G500" s="220">
        <f t="shared" si="169"/>
        <v>0.90817335409196076</v>
      </c>
      <c r="H500" s="225">
        <f t="shared" si="175"/>
        <v>116640</v>
      </c>
      <c r="I500" s="220">
        <f t="shared" si="164"/>
        <v>0.93602505085770871</v>
      </c>
      <c r="J500" s="225">
        <f t="shared" si="180"/>
        <v>2640</v>
      </c>
      <c r="K500" s="220">
        <f t="shared" si="165"/>
        <v>0.98063441398564755</v>
      </c>
      <c r="L500" s="225">
        <f t="shared" si="181"/>
        <v>2640</v>
      </c>
      <c r="M500" s="220">
        <f t="shared" si="166"/>
        <v>0.9993211595649828</v>
      </c>
      <c r="N500" s="225">
        <f t="shared" si="182"/>
        <v>2640</v>
      </c>
      <c r="O500" s="220">
        <f t="shared" si="176"/>
        <v>0.9995832784247547</v>
      </c>
      <c r="P500" s="225">
        <f t="shared" si="183"/>
        <v>2640</v>
      </c>
      <c r="Q500" s="220">
        <f t="shared" si="177"/>
        <v>0.9995832784247547</v>
      </c>
      <c r="R500" s="225">
        <f t="shared" si="185"/>
        <v>116640</v>
      </c>
      <c r="S500" s="220">
        <f t="shared" si="167"/>
        <v>0.90743488251152027</v>
      </c>
      <c r="T500" s="225">
        <f t="shared" si="185"/>
        <v>116640</v>
      </c>
      <c r="U500" s="220">
        <f t="shared" si="170"/>
        <v>0.26407903402937905</v>
      </c>
    </row>
    <row r="501" spans="1:21">
      <c r="A501" s="219">
        <f t="shared" si="171"/>
        <v>116880</v>
      </c>
      <c r="B501" s="220">
        <f t="shared" si="172"/>
        <v>0.75257196109212376</v>
      </c>
      <c r="C501" s="225">
        <f t="shared" si="173"/>
        <v>20880</v>
      </c>
      <c r="D501" s="226">
        <f t="shared" si="163"/>
        <v>0.97254396138717003</v>
      </c>
      <c r="E501" s="227">
        <f t="shared" si="174"/>
        <v>20880</v>
      </c>
      <c r="F501" s="226">
        <f t="shared" si="168"/>
        <v>0.93276685203536269</v>
      </c>
      <c r="G501" s="220">
        <f t="shared" si="169"/>
        <v>0.90715676932911193</v>
      </c>
      <c r="H501" s="225">
        <f t="shared" si="175"/>
        <v>116880</v>
      </c>
      <c r="I501" s="220">
        <f t="shared" si="164"/>
        <v>0.93579816877269995</v>
      </c>
      <c r="J501" s="225">
        <f t="shared" si="180"/>
        <v>2880</v>
      </c>
      <c r="K501" s="220">
        <f t="shared" si="165"/>
        <v>0.97889261264294591</v>
      </c>
      <c r="L501" s="225">
        <f t="shared" si="181"/>
        <v>2880</v>
      </c>
      <c r="M501" s="220">
        <f t="shared" si="166"/>
        <v>0.99919405146040985</v>
      </c>
      <c r="N501" s="225">
        <f t="shared" si="182"/>
        <v>2880</v>
      </c>
      <c r="O501" s="220">
        <f t="shared" si="176"/>
        <v>0.99950499255357284</v>
      </c>
      <c r="P501" s="225">
        <f t="shared" si="183"/>
        <v>2880</v>
      </c>
      <c r="Q501" s="220">
        <f t="shared" si="177"/>
        <v>0.99950499255357284</v>
      </c>
      <c r="R501" s="225">
        <f t="shared" si="185"/>
        <v>116880</v>
      </c>
      <c r="S501" s="220">
        <f t="shared" si="167"/>
        <v>0.90725353787873797</v>
      </c>
      <c r="T501" s="225">
        <f t="shared" si="185"/>
        <v>116880</v>
      </c>
      <c r="U501" s="220">
        <f t="shared" si="170"/>
        <v>0.26335652002371052</v>
      </c>
    </row>
    <row r="502" spans="1:21" ht="15" thickBot="1">
      <c r="A502" s="328">
        <f t="shared" si="171"/>
        <v>117120</v>
      </c>
      <c r="B502" s="228">
        <f t="shared" si="172"/>
        <v>0.74983158884670265</v>
      </c>
      <c r="C502" s="229">
        <f t="shared" si="173"/>
        <v>21120</v>
      </c>
      <c r="D502" s="230">
        <f t="shared" si="163"/>
        <v>0.972232797108466</v>
      </c>
      <c r="E502" s="231">
        <f t="shared" si="174"/>
        <v>21120</v>
      </c>
      <c r="F502" s="230">
        <f t="shared" si="168"/>
        <v>0.93202093695954691</v>
      </c>
      <c r="G502" s="228">
        <f t="shared" si="169"/>
        <v>0.9061413225038335</v>
      </c>
      <c r="H502" s="229">
        <f t="shared" si="175"/>
        <v>117120</v>
      </c>
      <c r="I502" s="228">
        <f t="shared" si="164"/>
        <v>0.935571021539508</v>
      </c>
      <c r="J502" s="229">
        <f t="shared" si="180"/>
        <v>3120</v>
      </c>
      <c r="K502" s="228">
        <f t="shared" si="165"/>
        <v>0.9771539050851189</v>
      </c>
      <c r="L502" s="229">
        <f t="shared" si="181"/>
        <v>3120</v>
      </c>
      <c r="M502" s="228">
        <f t="shared" si="166"/>
        <v>0.9990563858822803</v>
      </c>
      <c r="N502" s="229">
        <f t="shared" si="182"/>
        <v>3120</v>
      </c>
      <c r="O502" s="228">
        <f t="shared" si="176"/>
        <v>0.99942013776744887</v>
      </c>
      <c r="P502" s="229">
        <f t="shared" si="183"/>
        <v>3120</v>
      </c>
      <c r="Q502" s="228">
        <f t="shared" si="177"/>
        <v>0.99942013776744887</v>
      </c>
      <c r="R502" s="229">
        <f t="shared" si="185"/>
        <v>117120</v>
      </c>
      <c r="S502" s="228">
        <f t="shared" si="167"/>
        <v>0.90707222948643573</v>
      </c>
      <c r="T502" s="229">
        <f t="shared" si="185"/>
        <v>117120</v>
      </c>
      <c r="U502" s="228">
        <f t="shared" si="170"/>
        <v>0.26263598279931233</v>
      </c>
    </row>
    <row r="503" spans="1:21" ht="15" thickTop="1"/>
  </sheetData>
  <mergeCells count="5">
    <mergeCell ref="A12:A13"/>
    <mergeCell ref="B12:B13"/>
    <mergeCell ref="C12:S12"/>
    <mergeCell ref="T12:T13"/>
    <mergeCell ref="U12:U13"/>
  </mergeCells>
  <dataValidations count="1">
    <dataValidation type="list" allowBlank="1" showInputMessage="1" showErrorMessage="1" sqref="F3:F10" xr:uid="{00000000-0002-0000-0800-000000000000}">
      <formula1>$R$3:$R$4</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E393-07C1-4620-8C6D-2ACADAB82B77}">
  <dimension ref="A1:AQ38"/>
  <sheetViews>
    <sheetView topLeftCell="C1" workbookViewId="0">
      <selection activeCell="O2" sqref="O2"/>
    </sheetView>
  </sheetViews>
  <sheetFormatPr defaultRowHeight="14.45"/>
  <cols>
    <col min="1" max="1" width="11.42578125" bestFit="1" customWidth="1"/>
    <col min="2" max="2" width="16.28515625" customWidth="1"/>
    <col min="3" max="3" width="33.140625" customWidth="1"/>
    <col min="5" max="5" width="20.7109375" customWidth="1"/>
    <col min="6" max="6" width="17.140625" customWidth="1"/>
    <col min="8" max="8" width="23.28515625" customWidth="1"/>
    <col min="9" max="9" width="19.42578125" customWidth="1"/>
    <col min="10" max="10" width="19.28515625" customWidth="1"/>
    <col min="11" max="11" width="21.140625" customWidth="1"/>
    <col min="12" max="13" width="17.5703125" customWidth="1"/>
    <col min="15" max="15" width="12.85546875" customWidth="1"/>
    <col min="18" max="18" width="22" customWidth="1"/>
    <col min="24" max="24" width="21.28515625" customWidth="1"/>
    <col min="28" max="28" width="10.140625" customWidth="1"/>
    <col min="30" max="30" width="29" customWidth="1"/>
    <col min="31" max="31" width="19.42578125" customWidth="1"/>
    <col min="32" max="32" width="10.85546875" customWidth="1"/>
    <col min="33" max="33" width="24.140625" customWidth="1"/>
    <col min="34" max="34" width="10.140625" customWidth="1"/>
    <col min="35" max="35" width="17.5703125" customWidth="1"/>
    <col min="36" max="36" width="12.5703125" customWidth="1"/>
    <col min="38" max="38" width="12.28515625" customWidth="1"/>
  </cols>
  <sheetData>
    <row r="1" spans="2:43">
      <c r="B1" t="s">
        <v>1209</v>
      </c>
      <c r="E1" t="s">
        <v>1210</v>
      </c>
      <c r="H1" t="s">
        <v>1211</v>
      </c>
      <c r="R1" t="s">
        <v>1212</v>
      </c>
      <c r="X1" t="s">
        <v>1213</v>
      </c>
      <c r="AE1" s="384" t="s">
        <v>1214</v>
      </c>
      <c r="AN1" t="s">
        <v>1215</v>
      </c>
    </row>
    <row r="2" spans="2:43">
      <c r="B2" s="332" t="s">
        <v>1216</v>
      </c>
      <c r="C2" s="333" t="s">
        <v>1217</v>
      </c>
      <c r="E2" s="332" t="s">
        <v>1218</v>
      </c>
      <c r="F2" s="329" t="s">
        <v>1216</v>
      </c>
      <c r="I2" s="339" t="s">
        <v>1219</v>
      </c>
      <c r="J2" s="343" t="s">
        <v>1220</v>
      </c>
      <c r="K2" s="339" t="s">
        <v>1221</v>
      </c>
      <c r="L2" s="339" t="s">
        <v>1222</v>
      </c>
      <c r="M2" s="343" t="s">
        <v>25</v>
      </c>
      <c r="N2" s="344" t="s">
        <v>35</v>
      </c>
      <c r="X2" t="s">
        <v>1223</v>
      </c>
      <c r="AD2" t="s">
        <v>1224</v>
      </c>
      <c r="AL2" t="s">
        <v>1225</v>
      </c>
      <c r="AN2" t="s">
        <v>1226</v>
      </c>
      <c r="AP2" t="s">
        <v>1227</v>
      </c>
    </row>
    <row r="3" spans="2:43">
      <c r="B3" s="332">
        <v>1</v>
      </c>
      <c r="C3" s="333" t="s">
        <v>1228</v>
      </c>
      <c r="E3" s="339" t="s">
        <v>1219</v>
      </c>
      <c r="F3" s="329">
        <v>7</v>
      </c>
      <c r="H3" s="339" t="s">
        <v>1219</v>
      </c>
      <c r="I3" s="345">
        <v>1</v>
      </c>
      <c r="J3" s="346">
        <f>1/I4</f>
        <v>0.25</v>
      </c>
      <c r="K3" s="346">
        <f>1/I5</f>
        <v>2</v>
      </c>
      <c r="L3" s="346">
        <f>1/I6</f>
        <v>0.5</v>
      </c>
      <c r="M3" s="346">
        <f>1/I7</f>
        <v>0.33333333333333331</v>
      </c>
      <c r="N3" s="347">
        <f>1/I8</f>
        <v>2</v>
      </c>
      <c r="O3" s="349"/>
      <c r="AE3" s="355" t="s">
        <v>1219</v>
      </c>
      <c r="AF3" s="359" t="s">
        <v>1220</v>
      </c>
      <c r="AG3" s="355" t="s">
        <v>1221</v>
      </c>
      <c r="AH3" s="355" t="s">
        <v>1222</v>
      </c>
      <c r="AI3" s="359" t="s">
        <v>25</v>
      </c>
      <c r="AJ3" s="359" t="s">
        <v>35</v>
      </c>
      <c r="AL3" s="363">
        <f>O13</f>
        <v>8.9681429681429684E-2</v>
      </c>
      <c r="AN3" cm="1">
        <f t="array" ref="AN3:AN5">MMULT(AE4:AJ6,O13:O18)</f>
        <v>0.51400395476018368</v>
      </c>
      <c r="AP3" t="s">
        <v>1229</v>
      </c>
      <c r="AQ3">
        <v>1</v>
      </c>
    </row>
    <row r="4" spans="2:43">
      <c r="B4" s="337">
        <v>2</v>
      </c>
      <c r="C4" s="334" t="s">
        <v>1230</v>
      </c>
      <c r="E4" s="340" t="s">
        <v>1220</v>
      </c>
      <c r="F4" s="330">
        <v>8</v>
      </c>
      <c r="H4" s="340" t="s">
        <v>1220</v>
      </c>
      <c r="I4" s="348">
        <v>4</v>
      </c>
      <c r="J4" s="349">
        <v>1</v>
      </c>
      <c r="K4" s="349">
        <v>8</v>
      </c>
      <c r="L4" s="349">
        <v>6</v>
      </c>
      <c r="M4" s="349">
        <v>4</v>
      </c>
      <c r="N4" s="350">
        <v>7</v>
      </c>
      <c r="O4" s="349"/>
      <c r="R4" s="355" t="s">
        <v>1219</v>
      </c>
      <c r="S4" s="370" t="s">
        <v>1229</v>
      </c>
      <c r="T4" s="370" t="s">
        <v>1231</v>
      </c>
      <c r="U4" s="371" t="s">
        <v>1232</v>
      </c>
      <c r="X4" s="355" t="s">
        <v>1219</v>
      </c>
      <c r="Y4" s="370" t="s">
        <v>1229</v>
      </c>
      <c r="Z4" s="370" t="s">
        <v>1231</v>
      </c>
      <c r="AA4" s="371" t="s">
        <v>1232</v>
      </c>
      <c r="AB4" t="s">
        <v>1233</v>
      </c>
      <c r="AD4" s="369" t="s">
        <v>1229</v>
      </c>
      <c r="AE4" s="363">
        <f>AB5</f>
        <v>0.53737373737373739</v>
      </c>
      <c r="AF4" s="363">
        <f>AB11</f>
        <v>0.61961722488038284</v>
      </c>
      <c r="AG4" s="363">
        <f>AB17</f>
        <v>0.19761904761904761</v>
      </c>
      <c r="AH4" s="363">
        <f>AB23</f>
        <v>0.63334572030224201</v>
      </c>
      <c r="AI4" s="363">
        <f>AB29</f>
        <v>0.2857142857142857</v>
      </c>
      <c r="AJ4" s="363">
        <f>AB35</f>
        <v>0.29725829725829728</v>
      </c>
      <c r="AL4" s="363">
        <f t="shared" ref="AL4:AL8" si="0">O14</f>
        <v>0.47760683760683764</v>
      </c>
      <c r="AN4">
        <v>0.17928102302299831</v>
      </c>
      <c r="AP4" t="s">
        <v>1231</v>
      </c>
      <c r="AQ4">
        <v>3</v>
      </c>
    </row>
    <row r="5" spans="2:43">
      <c r="B5" s="337">
        <v>3</v>
      </c>
      <c r="C5" s="334" t="s">
        <v>1234</v>
      </c>
      <c r="E5" s="341" t="s">
        <v>1221</v>
      </c>
      <c r="F5" s="330">
        <v>4</v>
      </c>
      <c r="H5" s="341" t="s">
        <v>1221</v>
      </c>
      <c r="I5" s="348">
        <v>0.5</v>
      </c>
      <c r="J5" s="349">
        <f>1/K4</f>
        <v>0.125</v>
      </c>
      <c r="K5" s="349">
        <v>1</v>
      </c>
      <c r="L5" s="349">
        <v>0.25</v>
      </c>
      <c r="M5" s="349">
        <v>0.33333333333333331</v>
      </c>
      <c r="N5" s="350">
        <v>0.5</v>
      </c>
      <c r="R5" s="372" t="s">
        <v>1229</v>
      </c>
      <c r="S5" s="349">
        <v>1</v>
      </c>
      <c r="T5" s="349">
        <v>2</v>
      </c>
      <c r="U5" s="373">
        <v>3</v>
      </c>
      <c r="X5" s="372" t="s">
        <v>1229</v>
      </c>
      <c r="Y5" s="378">
        <f>S5/$S$8</f>
        <v>0.54545454545454553</v>
      </c>
      <c r="Z5" s="378">
        <f>T5/$T$8</f>
        <v>0.4</v>
      </c>
      <c r="AA5" s="354">
        <f>U5/$U$8</f>
        <v>0.66666666666666663</v>
      </c>
      <c r="AB5" s="363">
        <f>AVERAGE(Y5:AA5)</f>
        <v>0.53737373737373739</v>
      </c>
      <c r="AD5" s="385" t="s">
        <v>1231</v>
      </c>
      <c r="AE5" s="363">
        <f>AB6</f>
        <v>0.1946127946127946</v>
      </c>
      <c r="AF5" s="363">
        <f>AB12</f>
        <v>0.15603402445507708</v>
      </c>
      <c r="AG5" s="363">
        <f>AB18</f>
        <v>0.31190476190476191</v>
      </c>
      <c r="AH5" s="363">
        <f>AB24</f>
        <v>0.26049795615013011</v>
      </c>
      <c r="AI5" s="363">
        <f>AB30</f>
        <v>0.14285714285714285</v>
      </c>
      <c r="AJ5" s="363">
        <f>AB36</f>
        <v>0.16378066378066378</v>
      </c>
      <c r="AL5" s="363">
        <f t="shared" si="0"/>
        <v>4.4063714063714066E-2</v>
      </c>
      <c r="AN5">
        <v>0.30671502221681807</v>
      </c>
      <c r="AP5" t="s">
        <v>1232</v>
      </c>
      <c r="AQ5">
        <v>2</v>
      </c>
    </row>
    <row r="6" spans="2:43">
      <c r="B6" s="337">
        <v>4</v>
      </c>
      <c r="C6" s="335" t="s">
        <v>1235</v>
      </c>
      <c r="E6" s="341" t="s">
        <v>1222</v>
      </c>
      <c r="F6" s="330">
        <v>6</v>
      </c>
      <c r="H6" s="341" t="s">
        <v>1222</v>
      </c>
      <c r="I6" s="348">
        <v>2</v>
      </c>
      <c r="J6" s="349">
        <f>1/L4</f>
        <v>0.16666666666666666</v>
      </c>
      <c r="K6" s="349">
        <v>4</v>
      </c>
      <c r="L6" s="349">
        <v>1</v>
      </c>
      <c r="M6" s="349">
        <v>0.33333333333333331</v>
      </c>
      <c r="N6" s="350">
        <v>4</v>
      </c>
      <c r="R6" s="372" t="s">
        <v>1231</v>
      </c>
      <c r="S6" s="349">
        <f>1/T5</f>
        <v>0.5</v>
      </c>
      <c r="T6" s="349">
        <v>1</v>
      </c>
      <c r="U6" s="373">
        <f>1/T7</f>
        <v>0.5</v>
      </c>
      <c r="X6" s="372" t="s">
        <v>1231</v>
      </c>
      <c r="Y6" s="378">
        <f t="shared" ref="Y6:Y7" si="1">S6/$S$8</f>
        <v>0.27272727272727276</v>
      </c>
      <c r="Z6" s="378">
        <f t="shared" ref="Z6:Z7" si="2">T6/$T$8</f>
        <v>0.2</v>
      </c>
      <c r="AA6" s="354">
        <f t="shared" ref="AA6:AA7" si="3">U6/$U$8</f>
        <v>0.1111111111111111</v>
      </c>
      <c r="AB6" s="363">
        <f t="shared" ref="AB6:AB37" si="4">AVERAGE(Y6:AA6)</f>
        <v>0.1946127946127946</v>
      </c>
      <c r="AD6" s="386" t="s">
        <v>1232</v>
      </c>
      <c r="AE6" s="363">
        <f>AB7</f>
        <v>0.26801346801346798</v>
      </c>
      <c r="AF6" s="363">
        <f>AB13</f>
        <v>0.22434875066454016</v>
      </c>
      <c r="AG6" s="363">
        <f>AB19</f>
        <v>0.49047619047619051</v>
      </c>
      <c r="AH6" s="363">
        <f>AB25</f>
        <v>0.1061563235476279</v>
      </c>
      <c r="AI6" s="363">
        <f>AB31</f>
        <v>0.5714285714285714</v>
      </c>
      <c r="AJ6" s="363">
        <f>AB37</f>
        <v>0.53896103896103897</v>
      </c>
      <c r="AL6" s="363">
        <f t="shared" si="0"/>
        <v>0.1420979020979021</v>
      </c>
    </row>
    <row r="7" spans="2:43">
      <c r="B7" s="337">
        <v>5</v>
      </c>
      <c r="C7" s="335" t="s">
        <v>1236</v>
      </c>
      <c r="E7" s="340" t="s">
        <v>25</v>
      </c>
      <c r="F7" s="330">
        <v>5</v>
      </c>
      <c r="H7" s="340" t="s">
        <v>25</v>
      </c>
      <c r="I7" s="348">
        <v>3</v>
      </c>
      <c r="J7" s="349">
        <f>1/M4</f>
        <v>0.25</v>
      </c>
      <c r="K7" s="349">
        <v>3</v>
      </c>
      <c r="L7" s="349">
        <v>3</v>
      </c>
      <c r="M7" s="349">
        <v>1</v>
      </c>
      <c r="N7" s="350">
        <v>2</v>
      </c>
      <c r="R7" s="374" t="s">
        <v>1232</v>
      </c>
      <c r="S7" s="375">
        <f>1/U5</f>
        <v>0.33333333333333331</v>
      </c>
      <c r="T7" s="375">
        <v>2</v>
      </c>
      <c r="U7" s="376">
        <v>1</v>
      </c>
      <c r="X7" s="374" t="s">
        <v>1232</v>
      </c>
      <c r="Y7" s="379">
        <f t="shared" si="1"/>
        <v>0.18181818181818182</v>
      </c>
      <c r="Z7" s="379">
        <f t="shared" si="2"/>
        <v>0.4</v>
      </c>
      <c r="AA7" s="380">
        <f t="shared" si="3"/>
        <v>0.22222222222222221</v>
      </c>
      <c r="AB7" s="363">
        <f t="shared" si="4"/>
        <v>0.26801346801346798</v>
      </c>
      <c r="AL7" s="363">
        <f t="shared" si="0"/>
        <v>0.18329059829059827</v>
      </c>
    </row>
    <row r="8" spans="2:43">
      <c r="B8" s="337">
        <v>6</v>
      </c>
      <c r="C8" s="335" t="s">
        <v>1237</v>
      </c>
      <c r="E8" s="342" t="s">
        <v>35</v>
      </c>
      <c r="F8" s="331">
        <v>3</v>
      </c>
      <c r="H8" s="342" t="s">
        <v>35</v>
      </c>
      <c r="I8" s="351">
        <v>0.5</v>
      </c>
      <c r="J8" s="352">
        <f>1/N4</f>
        <v>0.14285714285714285</v>
      </c>
      <c r="K8" s="352">
        <v>2</v>
      </c>
      <c r="L8" s="352">
        <v>0.25</v>
      </c>
      <c r="M8" s="352">
        <v>0.5</v>
      </c>
      <c r="N8" s="353">
        <v>1</v>
      </c>
      <c r="R8" t="s">
        <v>1238</v>
      </c>
      <c r="S8" s="349">
        <f>SUM(S5:S7)</f>
        <v>1.8333333333333333</v>
      </c>
      <c r="T8" s="349">
        <f t="shared" ref="T8:U8" si="5">SUM(T5:T7)</f>
        <v>5</v>
      </c>
      <c r="U8" s="349">
        <f t="shared" si="5"/>
        <v>4.5</v>
      </c>
      <c r="Y8" s="349"/>
      <c r="Z8" s="349"/>
      <c r="AA8" s="349"/>
      <c r="AB8" s="363"/>
      <c r="AL8" s="363">
        <f t="shared" si="0"/>
        <v>6.3259518259518269E-2</v>
      </c>
    </row>
    <row r="9" spans="2:43">
      <c r="B9" s="337">
        <v>7</v>
      </c>
      <c r="C9" s="335" t="s">
        <v>1239</v>
      </c>
      <c r="H9" t="s">
        <v>1238</v>
      </c>
      <c r="I9" s="349">
        <f>SUM(I3:I8)</f>
        <v>11</v>
      </c>
      <c r="J9" s="349">
        <f t="shared" ref="J9:N9" si="6">SUM(J3:J8)</f>
        <v>1.9345238095238095</v>
      </c>
      <c r="K9" s="349">
        <f t="shared" si="6"/>
        <v>20</v>
      </c>
      <c r="L9" s="349">
        <f t="shared" si="6"/>
        <v>11</v>
      </c>
      <c r="M9" s="349">
        <f t="shared" si="6"/>
        <v>6.4999999999999991</v>
      </c>
      <c r="N9" s="349">
        <f t="shared" si="6"/>
        <v>16.5</v>
      </c>
      <c r="AB9" s="363"/>
      <c r="AF9" s="363"/>
    </row>
    <row r="10" spans="2:43">
      <c r="B10" s="337">
        <v>8</v>
      </c>
      <c r="C10" s="334" t="s">
        <v>1240</v>
      </c>
      <c r="R10" s="359" t="s">
        <v>1220</v>
      </c>
      <c r="S10" s="370" t="s">
        <v>1229</v>
      </c>
      <c r="T10" s="370" t="s">
        <v>1231</v>
      </c>
      <c r="U10" s="371" t="s">
        <v>1232</v>
      </c>
      <c r="X10" s="359" t="s">
        <v>1220</v>
      </c>
      <c r="Y10" s="370" t="s">
        <v>1229</v>
      </c>
      <c r="Z10" s="370" t="s">
        <v>1231</v>
      </c>
      <c r="AA10" s="371" t="s">
        <v>1232</v>
      </c>
      <c r="AB10" t="s">
        <v>1233</v>
      </c>
      <c r="AF10" s="363"/>
    </row>
    <row r="11" spans="2:43">
      <c r="B11" s="338">
        <v>9</v>
      </c>
      <c r="C11" s="336" t="s">
        <v>1241</v>
      </c>
      <c r="H11" t="s">
        <v>1242</v>
      </c>
      <c r="R11" s="372" t="s">
        <v>1229</v>
      </c>
      <c r="S11" s="349">
        <v>1</v>
      </c>
      <c r="T11" s="349">
        <v>3</v>
      </c>
      <c r="U11" s="373">
        <v>4</v>
      </c>
      <c r="X11" s="372" t="s">
        <v>1229</v>
      </c>
      <c r="Y11" s="378">
        <f>S11/$S$14</f>
        <v>0.63157894736842113</v>
      </c>
      <c r="Z11" s="378">
        <f>T11/$T$14</f>
        <v>0.5</v>
      </c>
      <c r="AA11" s="354">
        <f>U11/$U$14</f>
        <v>0.72727272727272729</v>
      </c>
      <c r="AB11" s="363">
        <f t="shared" si="4"/>
        <v>0.61961722488038284</v>
      </c>
      <c r="AF11" s="363"/>
    </row>
    <row r="12" spans="2:43">
      <c r="I12" s="355" t="s">
        <v>1219</v>
      </c>
      <c r="J12" s="359" t="s">
        <v>1220</v>
      </c>
      <c r="K12" s="355" t="s">
        <v>1221</v>
      </c>
      <c r="L12" s="355" t="s">
        <v>1222</v>
      </c>
      <c r="M12" s="359" t="s">
        <v>25</v>
      </c>
      <c r="N12" s="359" t="s">
        <v>35</v>
      </c>
      <c r="O12" s="369" t="s">
        <v>1233</v>
      </c>
      <c r="R12" s="372" t="s">
        <v>1231</v>
      </c>
      <c r="S12" s="349">
        <f>1/T11</f>
        <v>0.33333333333333331</v>
      </c>
      <c r="T12" s="349">
        <v>1</v>
      </c>
      <c r="U12" s="373">
        <f>1/T13</f>
        <v>0.5</v>
      </c>
      <c r="X12" s="372" t="s">
        <v>1231</v>
      </c>
      <c r="Y12" s="378">
        <f t="shared" ref="Y12:Y13" si="7">S12/$S$14</f>
        <v>0.21052631578947367</v>
      </c>
      <c r="Z12" s="378">
        <f t="shared" ref="Z12:Z13" si="8">T12/$T$14</f>
        <v>0.16666666666666666</v>
      </c>
      <c r="AA12" s="354">
        <f t="shared" ref="AA12:AA13" si="9">U12/$U$14</f>
        <v>9.0909090909090912E-2</v>
      </c>
      <c r="AB12" s="363">
        <f t="shared" si="4"/>
        <v>0.15603402445507708</v>
      </c>
    </row>
    <row r="13" spans="2:43">
      <c r="H13" s="355" t="s">
        <v>1219</v>
      </c>
      <c r="I13" s="360">
        <f>I3/$I$9</f>
        <v>9.0909090909090912E-2</v>
      </c>
      <c r="J13" s="361">
        <f>J3/$J$9</f>
        <v>0.12923076923076923</v>
      </c>
      <c r="K13" s="361">
        <f>K3/$K$9</f>
        <v>0.1</v>
      </c>
      <c r="L13" s="361">
        <f>L3/$L$9</f>
        <v>4.5454545454545456E-2</v>
      </c>
      <c r="M13" s="361">
        <f>M3/$M$9</f>
        <v>5.1282051282051287E-2</v>
      </c>
      <c r="N13" s="361">
        <f>N3/$N$9</f>
        <v>0.12121212121212122</v>
      </c>
      <c r="O13" s="366">
        <f>AVERAGE(I13:N13)</f>
        <v>8.9681429681429684E-2</v>
      </c>
      <c r="R13" s="374" t="s">
        <v>1232</v>
      </c>
      <c r="S13" s="375">
        <f>1/U11</f>
        <v>0.25</v>
      </c>
      <c r="T13" s="375">
        <v>2</v>
      </c>
      <c r="U13" s="376">
        <v>1</v>
      </c>
      <c r="X13" s="374" t="s">
        <v>1232</v>
      </c>
      <c r="Y13" s="379">
        <f t="shared" si="7"/>
        <v>0.15789473684210528</v>
      </c>
      <c r="Z13" s="379">
        <f t="shared" si="8"/>
        <v>0.33333333333333331</v>
      </c>
      <c r="AA13" s="380">
        <f t="shared" si="9"/>
        <v>0.18181818181818182</v>
      </c>
      <c r="AB13" s="363">
        <f t="shared" si="4"/>
        <v>0.22434875066454016</v>
      </c>
    </row>
    <row r="14" spans="2:43">
      <c r="H14" s="356" t="s">
        <v>1220</v>
      </c>
      <c r="I14" s="362">
        <f t="shared" ref="I14:I18" si="10">I4/$I$9</f>
        <v>0.36363636363636365</v>
      </c>
      <c r="J14" s="363">
        <f t="shared" ref="J14:J18" si="11">J4/$J$9</f>
        <v>0.51692307692307693</v>
      </c>
      <c r="K14" s="363">
        <f t="shared" ref="K14:K18" si="12">K4/$K$9</f>
        <v>0.4</v>
      </c>
      <c r="L14" s="363">
        <f t="shared" ref="L14:L18" si="13">L4/$L$9</f>
        <v>0.54545454545454541</v>
      </c>
      <c r="M14" s="363">
        <f t="shared" ref="M14:M18" si="14">M4/$M$9</f>
        <v>0.61538461538461542</v>
      </c>
      <c r="N14" s="363">
        <f t="shared" ref="N14:N18" si="15">N4/$N$9</f>
        <v>0.42424242424242425</v>
      </c>
      <c r="O14" s="367">
        <f t="shared" ref="O14:O18" si="16">AVERAGE(I14:N14)</f>
        <v>0.47760683760683764</v>
      </c>
      <c r="R14" t="s">
        <v>1238</v>
      </c>
      <c r="S14" s="349">
        <f>SUM(S11:S13)</f>
        <v>1.5833333333333333</v>
      </c>
      <c r="T14" s="349">
        <f t="shared" ref="T14:U14" si="17">SUM(T11:T13)</f>
        <v>6</v>
      </c>
      <c r="U14" s="349">
        <f t="shared" si="17"/>
        <v>5.5</v>
      </c>
      <c r="Y14" s="349"/>
      <c r="Z14" s="349"/>
      <c r="AA14" s="349"/>
      <c r="AB14" s="363"/>
    </row>
    <row r="15" spans="2:43">
      <c r="H15" s="357" t="s">
        <v>1221</v>
      </c>
      <c r="I15" s="362">
        <f t="shared" si="10"/>
        <v>4.5454545454545456E-2</v>
      </c>
      <c r="J15" s="363">
        <f t="shared" si="11"/>
        <v>6.4615384615384616E-2</v>
      </c>
      <c r="K15" s="363">
        <f t="shared" si="12"/>
        <v>0.05</v>
      </c>
      <c r="L15" s="363">
        <f t="shared" si="13"/>
        <v>2.2727272727272728E-2</v>
      </c>
      <c r="M15" s="363">
        <f t="shared" si="14"/>
        <v>5.1282051282051287E-2</v>
      </c>
      <c r="N15" s="363">
        <f t="shared" si="15"/>
        <v>3.0303030303030304E-2</v>
      </c>
      <c r="O15" s="367">
        <f t="shared" si="16"/>
        <v>4.4063714063714066E-2</v>
      </c>
      <c r="AB15" s="363"/>
    </row>
    <row r="16" spans="2:43">
      <c r="H16" s="357" t="s">
        <v>1222</v>
      </c>
      <c r="I16" s="362">
        <f t="shared" si="10"/>
        <v>0.18181818181818182</v>
      </c>
      <c r="J16" s="363">
        <f t="shared" si="11"/>
        <v>8.615384615384615E-2</v>
      </c>
      <c r="K16" s="363">
        <f t="shared" si="12"/>
        <v>0.2</v>
      </c>
      <c r="L16" s="363">
        <f t="shared" si="13"/>
        <v>9.0909090909090912E-2</v>
      </c>
      <c r="M16" s="363">
        <f t="shared" si="14"/>
        <v>5.1282051282051287E-2</v>
      </c>
      <c r="N16" s="363">
        <f t="shared" si="15"/>
        <v>0.24242424242424243</v>
      </c>
      <c r="O16" s="367">
        <f t="shared" si="16"/>
        <v>0.1420979020979021</v>
      </c>
      <c r="R16" s="355" t="s">
        <v>1221</v>
      </c>
      <c r="S16" s="370" t="s">
        <v>1229</v>
      </c>
      <c r="T16" s="370" t="s">
        <v>1231</v>
      </c>
      <c r="U16" s="371" t="s">
        <v>1232</v>
      </c>
      <c r="X16" s="355" t="s">
        <v>1221</v>
      </c>
      <c r="Y16" s="370" t="s">
        <v>1229</v>
      </c>
      <c r="Z16" s="370" t="s">
        <v>1231</v>
      </c>
      <c r="AA16" s="371" t="s">
        <v>1232</v>
      </c>
      <c r="AB16" t="s">
        <v>1233</v>
      </c>
    </row>
    <row r="17" spans="1:36">
      <c r="H17" s="356" t="s">
        <v>25</v>
      </c>
      <c r="I17" s="362">
        <f t="shared" si="10"/>
        <v>0.27272727272727271</v>
      </c>
      <c r="J17" s="363">
        <f t="shared" si="11"/>
        <v>0.12923076923076923</v>
      </c>
      <c r="K17" s="363">
        <f t="shared" si="12"/>
        <v>0.15</v>
      </c>
      <c r="L17" s="363">
        <f t="shared" si="13"/>
        <v>0.27272727272727271</v>
      </c>
      <c r="M17" s="363">
        <f t="shared" si="14"/>
        <v>0.15384615384615385</v>
      </c>
      <c r="N17" s="363">
        <f t="shared" si="15"/>
        <v>0.12121212121212122</v>
      </c>
      <c r="O17" s="367">
        <f t="shared" si="16"/>
        <v>0.18329059829059827</v>
      </c>
      <c r="R17" s="372" t="s">
        <v>1229</v>
      </c>
      <c r="S17" s="349">
        <v>1</v>
      </c>
      <c r="T17" s="349">
        <f>1/S18</f>
        <v>0.5</v>
      </c>
      <c r="U17" s="373">
        <f>1/S19</f>
        <v>0.5</v>
      </c>
      <c r="X17" s="372" t="s">
        <v>1229</v>
      </c>
      <c r="Y17" s="378">
        <f>S17/$S$20</f>
        <v>0.2</v>
      </c>
      <c r="Z17" s="378">
        <f>T17/$T$20</f>
        <v>0.14285714285714285</v>
      </c>
      <c r="AA17" s="354">
        <f>U17/$U$20</f>
        <v>0.25</v>
      </c>
      <c r="AB17" s="363">
        <f t="shared" si="4"/>
        <v>0.19761904761904761</v>
      </c>
    </row>
    <row r="18" spans="1:36">
      <c r="H18" s="358" t="s">
        <v>35</v>
      </c>
      <c r="I18" s="364">
        <f t="shared" si="10"/>
        <v>4.5454545454545456E-2</v>
      </c>
      <c r="J18" s="365">
        <f t="shared" si="11"/>
        <v>7.3846153846153839E-2</v>
      </c>
      <c r="K18" s="365">
        <f t="shared" si="12"/>
        <v>0.1</v>
      </c>
      <c r="L18" s="365">
        <f t="shared" si="13"/>
        <v>2.2727272727272728E-2</v>
      </c>
      <c r="M18" s="365">
        <f t="shared" si="14"/>
        <v>7.6923076923076927E-2</v>
      </c>
      <c r="N18" s="365">
        <f t="shared" si="15"/>
        <v>6.0606060606060608E-2</v>
      </c>
      <c r="O18" s="368">
        <f t="shared" si="16"/>
        <v>6.3259518259518269E-2</v>
      </c>
      <c r="R18" s="372" t="s">
        <v>1231</v>
      </c>
      <c r="S18" s="349">
        <v>2</v>
      </c>
      <c r="T18" s="349">
        <v>1</v>
      </c>
      <c r="U18" s="373">
        <f>1/T19</f>
        <v>0.5</v>
      </c>
      <c r="X18" s="372" t="s">
        <v>1231</v>
      </c>
      <c r="Y18" s="378">
        <f t="shared" ref="Y18:Y19" si="18">S18/$S$20</f>
        <v>0.4</v>
      </c>
      <c r="Z18" s="378">
        <f t="shared" ref="Z18:Z19" si="19">T18/$T$20</f>
        <v>0.2857142857142857</v>
      </c>
      <c r="AA18" s="354">
        <f t="shared" ref="AA18:AA19" si="20">U18/$U$20</f>
        <v>0.25</v>
      </c>
      <c r="AB18" s="363">
        <f t="shared" si="4"/>
        <v>0.31190476190476191</v>
      </c>
    </row>
    <row r="19" spans="1:36">
      <c r="A19" s="388"/>
      <c r="I19" t="s">
        <v>1243</v>
      </c>
      <c r="J19" t="s">
        <v>1244</v>
      </c>
      <c r="K19" t="s">
        <v>1245</v>
      </c>
      <c r="L19" t="s">
        <v>1246</v>
      </c>
      <c r="M19" t="s">
        <v>1247</v>
      </c>
      <c r="N19" t="s">
        <v>1248</v>
      </c>
      <c r="R19" s="374" t="s">
        <v>1232</v>
      </c>
      <c r="S19" s="375">
        <v>2</v>
      </c>
      <c r="T19" s="375">
        <v>2</v>
      </c>
      <c r="U19" s="376">
        <v>1</v>
      </c>
      <c r="X19" s="374" t="s">
        <v>1232</v>
      </c>
      <c r="Y19" s="379">
        <f t="shared" si="18"/>
        <v>0.4</v>
      </c>
      <c r="Z19" s="379">
        <f t="shared" si="19"/>
        <v>0.5714285714285714</v>
      </c>
      <c r="AA19" s="380">
        <f t="shared" si="20"/>
        <v>0.5</v>
      </c>
      <c r="AB19" s="363">
        <f t="shared" si="4"/>
        <v>0.49047619047619051</v>
      </c>
    </row>
    <row r="20" spans="1:36">
      <c r="I20" cm="1">
        <f t="array" ref="I20:I25">MMULT(I3:N8,O13:O18)</f>
        <v>0.55587542087542086</v>
      </c>
      <c r="J20">
        <f>I20/O13</f>
        <v>6.1983336221336565</v>
      </c>
      <c r="K20">
        <f>(SUM(J20:J25)/6)</f>
        <v>6.423132777721352</v>
      </c>
      <c r="L20">
        <f>(K20-L22)/L24</f>
        <v>8.4626555544270413E-2</v>
      </c>
      <c r="M20">
        <v>1.24</v>
      </c>
      <c r="N20">
        <f>L20/M20</f>
        <v>6.8247222213121295E-2</v>
      </c>
      <c r="O20" t="b" cm="1">
        <f t="array" ref="O20">IF(N20&lt;0.1,TRUE,Review DM)</f>
        <v>1</v>
      </c>
      <c r="R20" t="s">
        <v>1238</v>
      </c>
      <c r="S20" s="349">
        <f>SUM(S17:S19)</f>
        <v>5</v>
      </c>
      <c r="T20" s="349">
        <f t="shared" ref="T20:U20" si="21">SUM(T17:T19)</f>
        <v>3.5</v>
      </c>
      <c r="U20" s="349">
        <f t="shared" si="21"/>
        <v>2</v>
      </c>
      <c r="Y20" s="349"/>
      <c r="Z20" s="349"/>
      <c r="AA20" s="349"/>
      <c r="AB20" s="363"/>
    </row>
    <row r="21" spans="1:36">
      <c r="A21" s="389"/>
      <c r="B21" s="390"/>
      <c r="C21" s="390"/>
      <c r="D21" s="390"/>
      <c r="E21" s="390"/>
      <c r="F21" s="390"/>
      <c r="G21" s="390"/>
      <c r="I21">
        <v>3.2174087024087026</v>
      </c>
      <c r="J21">
        <f t="shared" ref="J21:J25" si="22">I21/O14</f>
        <v>6.7365214420511483</v>
      </c>
      <c r="L21" t="s">
        <v>1249</v>
      </c>
      <c r="N21" t="s">
        <v>1250</v>
      </c>
      <c r="O21" t="s">
        <v>1251</v>
      </c>
      <c r="AB21" s="363"/>
    </row>
    <row r="22" spans="1:36">
      <c r="B22" s="390"/>
      <c r="C22" s="390"/>
      <c r="D22" s="390"/>
      <c r="E22" s="390"/>
      <c r="F22" s="390"/>
      <c r="G22" s="390"/>
      <c r="I22">
        <v>0.27685638435638432</v>
      </c>
      <c r="J22">
        <f t="shared" si="22"/>
        <v>6.2830923411508834</v>
      </c>
      <c r="L22">
        <v>6</v>
      </c>
      <c r="O22" t="s">
        <v>1252</v>
      </c>
      <c r="R22" s="355" t="s">
        <v>1222</v>
      </c>
      <c r="S22" s="370" t="s">
        <v>1229</v>
      </c>
      <c r="T22" s="370" t="s">
        <v>1231</v>
      </c>
      <c r="U22" s="371" t="s">
        <v>1232</v>
      </c>
      <c r="X22" s="355" t="s">
        <v>1222</v>
      </c>
      <c r="Y22" s="370" t="s">
        <v>1229</v>
      </c>
      <c r="Z22" s="370" t="s">
        <v>1231</v>
      </c>
      <c r="AA22" s="371" t="s">
        <v>1232</v>
      </c>
      <c r="AB22" t="s">
        <v>1233</v>
      </c>
    </row>
    <row r="23" spans="1:36">
      <c r="A23" s="389"/>
      <c r="B23" s="391"/>
      <c r="C23" s="391"/>
      <c r="D23" s="391"/>
      <c r="E23" s="391"/>
      <c r="F23" s="391"/>
      <c r="G23" s="391"/>
      <c r="I23">
        <v>0.89145169645169653</v>
      </c>
      <c r="J23">
        <f t="shared" si="22"/>
        <v>6.2735035724701085</v>
      </c>
      <c r="L23" t="s">
        <v>1253</v>
      </c>
      <c r="R23" s="372" t="s">
        <v>1229</v>
      </c>
      <c r="S23" s="349">
        <v>1</v>
      </c>
      <c r="T23" s="349">
        <v>3</v>
      </c>
      <c r="U23" s="373">
        <v>5</v>
      </c>
      <c r="X23" s="372" t="s">
        <v>1229</v>
      </c>
      <c r="Y23" s="378">
        <f>S23/$S$26</f>
        <v>0.65217391304347827</v>
      </c>
      <c r="Z23" s="378">
        <f>T23/$T$26</f>
        <v>0.6923076923076924</v>
      </c>
      <c r="AA23" s="354">
        <f>U23/$U$26</f>
        <v>0.55555555555555558</v>
      </c>
      <c r="AB23" s="363">
        <f t="shared" si="4"/>
        <v>0.63334572030224201</v>
      </c>
      <c r="AE23" s="363"/>
      <c r="AF23" s="363"/>
      <c r="AG23" s="363"/>
      <c r="AH23" s="363"/>
      <c r="AI23" s="363"/>
      <c r="AJ23" s="363"/>
    </row>
    <row r="24" spans="1:36">
      <c r="A24" s="389"/>
      <c r="B24" s="391"/>
      <c r="C24" s="391"/>
      <c r="D24" s="391"/>
      <c r="E24" s="391"/>
      <c r="F24" s="391"/>
      <c r="G24" s="391"/>
      <c r="I24">
        <v>1.2567404817404817</v>
      </c>
      <c r="J24">
        <f t="shared" si="22"/>
        <v>6.8565463447720392</v>
      </c>
      <c r="L24">
        <f>L22-1</f>
        <v>5</v>
      </c>
      <c r="R24" s="372" t="s">
        <v>1231</v>
      </c>
      <c r="S24" s="349">
        <f>1/T23</f>
        <v>0.33333333333333331</v>
      </c>
      <c r="T24" s="349">
        <v>1</v>
      </c>
      <c r="U24" s="373">
        <v>3</v>
      </c>
      <c r="X24" s="372" t="s">
        <v>1231</v>
      </c>
      <c r="Y24" s="378">
        <f t="shared" ref="Y24:Y25" si="23">S24/$S$26</f>
        <v>0.21739130434782608</v>
      </c>
      <c r="Z24" s="378">
        <f t="shared" ref="Z24:Z25" si="24">T24/$T$26</f>
        <v>0.23076923076923078</v>
      </c>
      <c r="AA24" s="354">
        <f t="shared" ref="AA24:AA25" si="25">U24/$U$26</f>
        <v>0.33333333333333331</v>
      </c>
      <c r="AB24" s="363">
        <f t="shared" si="4"/>
        <v>0.26049795615013011</v>
      </c>
    </row>
    <row r="25" spans="1:36">
      <c r="A25" s="389"/>
      <c r="B25" s="391"/>
      <c r="C25" s="391"/>
      <c r="D25" s="391"/>
      <c r="E25" s="391"/>
      <c r="F25" s="391"/>
      <c r="G25" s="391"/>
      <c r="I25">
        <v>0.3916269841269841</v>
      </c>
      <c r="J25">
        <f t="shared" si="22"/>
        <v>6.1907993437502729</v>
      </c>
      <c r="R25" s="374" t="s">
        <v>1232</v>
      </c>
      <c r="S25" s="375">
        <f>1/U23</f>
        <v>0.2</v>
      </c>
      <c r="T25" s="375">
        <f>1/U24</f>
        <v>0.33333333333333331</v>
      </c>
      <c r="U25" s="376">
        <v>1</v>
      </c>
      <c r="X25" s="374" t="s">
        <v>1232</v>
      </c>
      <c r="Y25" s="379">
        <f t="shared" si="23"/>
        <v>0.13043478260869568</v>
      </c>
      <c r="Z25" s="379">
        <f t="shared" si="24"/>
        <v>7.6923076923076927E-2</v>
      </c>
      <c r="AA25" s="380">
        <f t="shared" si="25"/>
        <v>0.1111111111111111</v>
      </c>
      <c r="AB25" s="363">
        <f t="shared" si="4"/>
        <v>0.1061563235476279</v>
      </c>
    </row>
    <row r="26" spans="1:36">
      <c r="R26" t="s">
        <v>1238</v>
      </c>
      <c r="S26" s="349">
        <f>SUM(S23:S25)</f>
        <v>1.5333333333333332</v>
      </c>
      <c r="T26" s="349">
        <f t="shared" ref="T26:U26" si="26">SUM(T23:T25)</f>
        <v>4.333333333333333</v>
      </c>
      <c r="U26" s="349">
        <f t="shared" si="26"/>
        <v>9</v>
      </c>
      <c r="Y26" s="349"/>
      <c r="Z26" s="349"/>
      <c r="AA26" s="349"/>
      <c r="AB26" s="363"/>
    </row>
    <row r="27" spans="1:36">
      <c r="I27" s="387" t="s">
        <v>1254</v>
      </c>
      <c r="AB27" s="363"/>
    </row>
    <row r="28" spans="1:36">
      <c r="I28" t="s">
        <v>1255</v>
      </c>
      <c r="R28" s="359" t="s">
        <v>25</v>
      </c>
      <c r="S28" s="370" t="s">
        <v>1229</v>
      </c>
      <c r="T28" s="370" t="s">
        <v>1231</v>
      </c>
      <c r="U28" s="371" t="s">
        <v>1232</v>
      </c>
      <c r="X28" s="359" t="s">
        <v>25</v>
      </c>
      <c r="Y28" s="370" t="s">
        <v>1229</v>
      </c>
      <c r="Z28" s="370" t="s">
        <v>1231</v>
      </c>
      <c r="AA28" s="371" t="s">
        <v>1232</v>
      </c>
      <c r="AB28" t="s">
        <v>1233</v>
      </c>
    </row>
    <row r="29" spans="1:36">
      <c r="R29" s="372" t="s">
        <v>1229</v>
      </c>
      <c r="S29" s="349">
        <v>1</v>
      </c>
      <c r="T29" s="349">
        <v>2</v>
      </c>
      <c r="U29" s="373">
        <f>1/S31</f>
        <v>0.5</v>
      </c>
      <c r="X29" s="372" t="s">
        <v>1229</v>
      </c>
      <c r="Y29" s="378">
        <f>S29/$S$32</f>
        <v>0.2857142857142857</v>
      </c>
      <c r="Z29" s="378">
        <f>T29/$T$32</f>
        <v>0.2857142857142857</v>
      </c>
      <c r="AA29" s="354">
        <f>U29/$U$32</f>
        <v>0.2857142857142857</v>
      </c>
      <c r="AB29" s="363">
        <f t="shared" si="4"/>
        <v>0.2857142857142857</v>
      </c>
    </row>
    <row r="30" spans="1:36">
      <c r="R30" s="372" t="s">
        <v>1231</v>
      </c>
      <c r="S30" s="349">
        <f>1/T29</f>
        <v>0.5</v>
      </c>
      <c r="T30" s="349">
        <v>1</v>
      </c>
      <c r="U30" s="373">
        <f>1/T31</f>
        <v>0.25</v>
      </c>
      <c r="X30" s="372" t="s">
        <v>1231</v>
      </c>
      <c r="Y30" s="378">
        <f t="shared" ref="Y30:Y31" si="27">S30/$S$32</f>
        <v>0.14285714285714285</v>
      </c>
      <c r="Z30" s="378">
        <f t="shared" ref="Z30:Z31" si="28">T30/$T$32</f>
        <v>0.14285714285714285</v>
      </c>
      <c r="AA30" s="354">
        <f t="shared" ref="AA30:AA31" si="29">U30/$U$32</f>
        <v>0.14285714285714285</v>
      </c>
      <c r="AB30" s="363">
        <f t="shared" si="4"/>
        <v>0.14285714285714285</v>
      </c>
    </row>
    <row r="31" spans="1:36">
      <c r="R31" s="374" t="s">
        <v>1232</v>
      </c>
      <c r="S31" s="375">
        <v>2</v>
      </c>
      <c r="T31" s="375">
        <v>4</v>
      </c>
      <c r="U31" s="376">
        <v>1</v>
      </c>
      <c r="X31" s="374" t="s">
        <v>1232</v>
      </c>
      <c r="Y31" s="379">
        <f t="shared" si="27"/>
        <v>0.5714285714285714</v>
      </c>
      <c r="Z31" s="379">
        <f t="shared" si="28"/>
        <v>0.5714285714285714</v>
      </c>
      <c r="AA31" s="380">
        <f t="shared" si="29"/>
        <v>0.5714285714285714</v>
      </c>
      <c r="AB31" s="363">
        <f t="shared" si="4"/>
        <v>0.5714285714285714</v>
      </c>
    </row>
    <row r="32" spans="1:36">
      <c r="R32" t="s">
        <v>1238</v>
      </c>
      <c r="S32" s="349">
        <f>SUM(S29:S31)</f>
        <v>3.5</v>
      </c>
      <c r="T32" s="349">
        <f t="shared" ref="T32:U32" si="30">SUM(T29:T31)</f>
        <v>7</v>
      </c>
      <c r="U32" s="349">
        <f t="shared" si="30"/>
        <v>1.75</v>
      </c>
      <c r="Y32" s="349"/>
      <c r="Z32" s="349"/>
      <c r="AA32" s="349"/>
      <c r="AB32" s="363"/>
    </row>
    <row r="33" spans="9:28">
      <c r="AB33" s="363"/>
    </row>
    <row r="34" spans="9:28" ht="15.6">
      <c r="I34" s="392" t="s">
        <v>1256</v>
      </c>
      <c r="R34" s="359" t="s">
        <v>35</v>
      </c>
      <c r="S34" s="369" t="s">
        <v>1229</v>
      </c>
      <c r="T34" s="370" t="s">
        <v>1231</v>
      </c>
      <c r="U34" s="369" t="s">
        <v>1232</v>
      </c>
      <c r="X34" s="377" t="s">
        <v>35</v>
      </c>
      <c r="Y34" s="370" t="s">
        <v>1229</v>
      </c>
      <c r="Z34" s="370" t="s">
        <v>1231</v>
      </c>
      <c r="AA34" s="371" t="s">
        <v>1232</v>
      </c>
      <c r="AB34" t="s">
        <v>1233</v>
      </c>
    </row>
    <row r="35" spans="9:28">
      <c r="R35" s="381" t="s">
        <v>1229</v>
      </c>
      <c r="S35" s="382">
        <v>1</v>
      </c>
      <c r="T35" s="382">
        <v>2</v>
      </c>
      <c r="U35" s="383">
        <f>1/S37</f>
        <v>0.5</v>
      </c>
      <c r="X35" s="372" t="s">
        <v>1229</v>
      </c>
      <c r="Y35" s="378">
        <f>S35/$S$38</f>
        <v>0.2857142857142857</v>
      </c>
      <c r="Z35" s="378">
        <f>T35/$T$38</f>
        <v>0.33333333333333331</v>
      </c>
      <c r="AA35" s="354">
        <f>U35/$U$38</f>
        <v>0.27272727272727276</v>
      </c>
      <c r="AB35" s="363">
        <f t="shared" si="4"/>
        <v>0.29725829725829728</v>
      </c>
    </row>
    <row r="36" spans="9:28">
      <c r="R36" s="372" t="s">
        <v>1231</v>
      </c>
      <c r="S36" s="349">
        <f>1/T35</f>
        <v>0.5</v>
      </c>
      <c r="T36" s="349">
        <v>1</v>
      </c>
      <c r="U36" s="373">
        <f>1/T37</f>
        <v>0.33333333333333331</v>
      </c>
      <c r="X36" s="372" t="s">
        <v>1231</v>
      </c>
      <c r="Y36" s="378">
        <f t="shared" ref="Y36:Y37" si="31">S36/$S$38</f>
        <v>0.14285714285714285</v>
      </c>
      <c r="Z36" s="378">
        <f t="shared" ref="Z36:Z37" si="32">T36/$T$38</f>
        <v>0.16666666666666666</v>
      </c>
      <c r="AA36" s="354">
        <f t="shared" ref="AA36:AA37" si="33">U36/$U$38</f>
        <v>0.18181818181818182</v>
      </c>
      <c r="AB36" s="363">
        <f t="shared" si="4"/>
        <v>0.16378066378066378</v>
      </c>
    </row>
    <row r="37" spans="9:28">
      <c r="R37" s="374" t="s">
        <v>1232</v>
      </c>
      <c r="S37" s="375">
        <v>2</v>
      </c>
      <c r="T37" s="375">
        <v>3</v>
      </c>
      <c r="U37" s="376">
        <v>1</v>
      </c>
      <c r="X37" s="374" t="s">
        <v>1232</v>
      </c>
      <c r="Y37" s="379">
        <f t="shared" si="31"/>
        <v>0.5714285714285714</v>
      </c>
      <c r="Z37" s="379">
        <f t="shared" si="32"/>
        <v>0.5</v>
      </c>
      <c r="AA37" s="380">
        <f t="shared" si="33"/>
        <v>0.54545454545454553</v>
      </c>
      <c r="AB37" s="363">
        <f t="shared" si="4"/>
        <v>0.53896103896103897</v>
      </c>
    </row>
    <row r="38" spans="9:28">
      <c r="R38" t="s">
        <v>1238</v>
      </c>
      <c r="S38" s="349">
        <f>SUM(S35:S37)</f>
        <v>3.5</v>
      </c>
      <c r="T38" s="349">
        <f t="shared" ref="T38:U38" si="34">SUM(T35:T37)</f>
        <v>6</v>
      </c>
      <c r="U38" s="349">
        <f t="shared" si="34"/>
        <v>1.8333333333333333</v>
      </c>
      <c r="Y38" s="349"/>
      <c r="Z38" s="349"/>
      <c r="AA38" s="349"/>
    </row>
  </sheetData>
  <hyperlinks>
    <hyperlink ref="I27" r:id="rId1" xr:uid="{ECAE5B6A-9B38-45AD-AF7C-E56252C0D02B}"/>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B028E7-1658-44DC-9CAE-127CCF3286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School Book</dc:creator>
  <cp:keywords/>
  <dc:description/>
  <cp:lastModifiedBy>Gregory Zencey</cp:lastModifiedBy>
  <cp:revision/>
  <dcterms:created xsi:type="dcterms:W3CDTF">2019-12-05T17:48:18Z</dcterms:created>
  <dcterms:modified xsi:type="dcterms:W3CDTF">2022-09-06T17:22:55Z</dcterms:modified>
  <cp:category/>
  <cp:contentStatus/>
</cp:coreProperties>
</file>