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Z:\Scolarité\règlements d'études\RDE 24-25\Versions finales BUT\"/>
    </mc:Choice>
  </mc:AlternateContent>
  <xr:revisionPtr revIDLastSave="0" documentId="13_ncr:1_{3EF6FDFE-7B53-4051-979F-484B564C82EB}" xr6:coauthVersionLast="36" xr6:coauthVersionMax="36" xr10:uidLastSave="{00000000-0000-0000-0000-000000000000}"/>
  <bookViews>
    <workbookView xWindow="0" yWindow="0" windowWidth="12915" windowHeight="10905" firstSheet="4" activeTab="13" xr2:uid="{00000000-000D-0000-FFFF-FFFF00000000}"/>
  </bookViews>
  <sheets>
    <sheet name="semestre 1 " sheetId="1" r:id="rId1"/>
    <sheet name="semestre 2" sheetId="2" r:id="rId2"/>
    <sheet name="S3 EMS" sheetId="3" r:id="rId3"/>
    <sheet name="S4 EMS" sheetId="5" r:id="rId4"/>
    <sheet name="S3 VCOD" sheetId="4" r:id="rId5"/>
    <sheet name="S4 VCOD" sheetId="6" r:id="rId6"/>
    <sheet name="S5 EMS-FI" sheetId="7" r:id="rId7"/>
    <sheet name="S6 EMS - FI" sheetId="9" r:id="rId8"/>
    <sheet name="S5 EMS-Alt" sheetId="8" r:id="rId9"/>
    <sheet name="S6 EMS - Alt" sheetId="10" r:id="rId10"/>
    <sheet name="S5 VCOD - FI" sheetId="11" r:id="rId11"/>
    <sheet name="S6 VCOD - FI" sheetId="13" r:id="rId12"/>
    <sheet name="S5 VCOD - Alt" sheetId="12" r:id="rId13"/>
    <sheet name="S6 VCOD - Alt" sheetId="14" r:id="rId14"/>
  </sheets>
  <definedNames>
    <definedName name="_xlnm.Print_Area" localSheetId="5">'S4 VCOD'!$A$1:$P$56</definedName>
    <definedName name="_xlnm.Print_Area" localSheetId="6">'S5 EMS-FI'!$A$1:$P$53</definedName>
    <definedName name="_xlnm.Print_Area" localSheetId="7">'S6 EMS - FI'!$A$1:$P$48</definedName>
    <definedName name="_xlnm.Print_Area" localSheetId="0">'semestre 1 '!$A$1:$P$58</definedName>
    <definedName name="_xlnm.Print_Area" localSheetId="1">'semestre 2'!$A$1:$P$57</definedName>
  </definedNames>
  <calcPr calcId="191029"/>
</workbook>
</file>

<file path=xl/calcChain.xml><?xml version="1.0" encoding="utf-8"?>
<calcChain xmlns="http://schemas.openxmlformats.org/spreadsheetml/2006/main">
  <c r="F49" i="11" l="1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50" i="12"/>
  <c r="F49" i="12"/>
  <c r="F48" i="12"/>
  <c r="F47" i="12"/>
  <c r="F46" i="12"/>
  <c r="F45" i="12"/>
  <c r="F44" i="12"/>
  <c r="F43" i="12"/>
  <c r="F42" i="12"/>
  <c r="F41" i="12"/>
  <c r="F37" i="12"/>
  <c r="F36" i="12"/>
  <c r="F35" i="12"/>
  <c r="F34" i="12"/>
  <c r="F33" i="12"/>
  <c r="F32" i="12"/>
  <c r="F31" i="12"/>
  <c r="F30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43" i="13"/>
  <c r="F42" i="13"/>
  <c r="F41" i="13"/>
  <c r="F39" i="13"/>
  <c r="F38" i="13"/>
  <c r="F34" i="13"/>
  <c r="F33" i="13"/>
  <c r="F32" i="13"/>
  <c r="F30" i="13"/>
  <c r="F29" i="13"/>
  <c r="F24" i="13"/>
  <c r="F23" i="13"/>
  <c r="F22" i="13"/>
  <c r="F20" i="13"/>
  <c r="F16" i="13"/>
  <c r="F15" i="13"/>
  <c r="F14" i="13"/>
  <c r="F12" i="13"/>
  <c r="F48" i="11"/>
  <c r="F46" i="11"/>
  <c r="F45" i="11"/>
  <c r="F44" i="11"/>
  <c r="F43" i="11"/>
  <c r="F42" i="11"/>
  <c r="F38" i="11"/>
  <c r="F37" i="11"/>
  <c r="F36" i="11"/>
  <c r="F35" i="11"/>
  <c r="F34" i="11"/>
  <c r="F33" i="11"/>
  <c r="F32" i="11"/>
  <c r="F31" i="11"/>
  <c r="F26" i="11"/>
  <c r="F25" i="11"/>
  <c r="F24" i="11"/>
  <c r="F23" i="11"/>
  <c r="F22" i="11"/>
  <c r="F21" i="11"/>
  <c r="F17" i="11"/>
  <c r="F16" i="11"/>
  <c r="F15" i="11"/>
  <c r="F13" i="11"/>
  <c r="F12" i="11"/>
  <c r="F43" i="10"/>
  <c r="F42" i="10"/>
  <c r="F41" i="10"/>
  <c r="F39" i="10"/>
  <c r="F38" i="10"/>
  <c r="F37" i="10"/>
  <c r="F34" i="10"/>
  <c r="F33" i="10"/>
  <c r="F32" i="10"/>
  <c r="F30" i="10"/>
  <c r="F29" i="10"/>
  <c r="F24" i="10"/>
  <c r="F23" i="10"/>
  <c r="F22" i="10"/>
  <c r="F20" i="10"/>
  <c r="F16" i="10"/>
  <c r="F15" i="10"/>
  <c r="F14" i="10"/>
  <c r="F12" i="10"/>
  <c r="F49" i="8"/>
  <c r="F48" i="8"/>
  <c r="F47" i="8"/>
  <c r="F45" i="8"/>
  <c r="F44" i="8"/>
  <c r="F43" i="8"/>
  <c r="F42" i="8"/>
  <c r="F38" i="8"/>
  <c r="F37" i="8"/>
  <c r="F36" i="8"/>
  <c r="F35" i="8"/>
  <c r="F34" i="8"/>
  <c r="F33" i="8"/>
  <c r="F32" i="8"/>
  <c r="F31" i="8"/>
  <c r="F26" i="8"/>
  <c r="F25" i="8"/>
  <c r="F24" i="8"/>
  <c r="F22" i="8"/>
  <c r="F21" i="8"/>
  <c r="F17" i="8"/>
  <c r="F16" i="8"/>
  <c r="F15" i="8"/>
  <c r="F13" i="8"/>
  <c r="F12" i="8"/>
  <c r="F43" i="9"/>
  <c r="F42" i="9"/>
  <c r="F41" i="9"/>
  <c r="F39" i="9"/>
  <c r="F38" i="9"/>
  <c r="F34" i="9"/>
  <c r="F33" i="9"/>
  <c r="F32" i="9"/>
  <c r="F30" i="9"/>
  <c r="F29" i="9"/>
  <c r="F24" i="9"/>
  <c r="F23" i="9"/>
  <c r="F22" i="9"/>
  <c r="F20" i="9"/>
  <c r="F16" i="9"/>
  <c r="F15" i="9"/>
  <c r="F14" i="9"/>
  <c r="F13" i="9"/>
  <c r="F12" i="9"/>
  <c r="F48" i="7"/>
  <c r="F47" i="7"/>
  <c r="F45" i="7"/>
  <c r="F44" i="7"/>
  <c r="F43" i="7"/>
  <c r="F42" i="7"/>
  <c r="F38" i="7"/>
  <c r="F37" i="7"/>
  <c r="F36" i="7"/>
  <c r="F35" i="7"/>
  <c r="F34" i="7"/>
  <c r="F33" i="7"/>
  <c r="F32" i="7"/>
  <c r="F31" i="7"/>
  <c r="F26" i="7"/>
  <c r="F25" i="7"/>
  <c r="F24" i="7"/>
  <c r="F23" i="7"/>
  <c r="F22" i="7"/>
  <c r="F21" i="7"/>
  <c r="F17" i="7"/>
  <c r="F16" i="7"/>
  <c r="F15" i="7"/>
  <c r="F13" i="7"/>
  <c r="F12" i="7"/>
  <c r="F51" i="6"/>
  <c r="F50" i="6"/>
  <c r="F49" i="6"/>
  <c r="F47" i="6"/>
  <c r="F46" i="6"/>
  <c r="F45" i="6"/>
  <c r="F44" i="6"/>
  <c r="F40" i="6"/>
  <c r="F39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3" i="6"/>
  <c r="F12" i="6"/>
  <c r="F56" i="4"/>
  <c r="F55" i="4"/>
  <c r="F53" i="4"/>
  <c r="F52" i="4"/>
  <c r="F51" i="4"/>
  <c r="F47" i="4"/>
  <c r="F46" i="4"/>
  <c r="F45" i="4"/>
  <c r="F44" i="4"/>
  <c r="F43" i="4"/>
  <c r="F41" i="4"/>
  <c r="F40" i="4"/>
  <c r="F39" i="4"/>
  <c r="F38" i="4"/>
  <c r="F37" i="4"/>
  <c r="F32" i="4"/>
  <c r="F31" i="4"/>
  <c r="F30" i="4"/>
  <c r="F29" i="4"/>
  <c r="F27" i="4"/>
  <c r="F26" i="4"/>
  <c r="F25" i="4"/>
  <c r="F24" i="4"/>
  <c r="F21" i="4"/>
  <c r="F20" i="4"/>
  <c r="F19" i="4"/>
  <c r="F18" i="4"/>
  <c r="F16" i="4"/>
  <c r="F15" i="4"/>
  <c r="F14" i="4"/>
  <c r="F13" i="4"/>
  <c r="F12" i="4"/>
  <c r="F50" i="5"/>
  <c r="F49" i="5"/>
  <c r="F48" i="5"/>
  <c r="F47" i="5"/>
  <c r="F46" i="5"/>
  <c r="F45" i="5"/>
  <c r="F44" i="5"/>
  <c r="F40" i="5"/>
  <c r="F39" i="5"/>
  <c r="F38" i="5"/>
  <c r="F37" i="5"/>
  <c r="F35" i="5"/>
  <c r="F34" i="5"/>
  <c r="F33" i="5"/>
  <c r="F32" i="5"/>
  <c r="F28" i="5"/>
  <c r="F27" i="5"/>
  <c r="F26" i="5"/>
  <c r="F25" i="5"/>
  <c r="F23" i="5"/>
  <c r="F22" i="5"/>
  <c r="F21" i="5"/>
  <c r="F17" i="5"/>
  <c r="F16" i="5"/>
  <c r="F15" i="5"/>
  <c r="F13" i="5"/>
  <c r="F12" i="5"/>
  <c r="F56" i="3"/>
  <c r="F55" i="3"/>
  <c r="F53" i="3"/>
  <c r="F52" i="3"/>
  <c r="F51" i="3"/>
  <c r="F46" i="3"/>
  <c r="F45" i="3"/>
  <c r="F44" i="3"/>
  <c r="F43" i="3"/>
  <c r="F41" i="3"/>
  <c r="F40" i="3"/>
  <c r="F39" i="3"/>
  <c r="F38" i="3"/>
  <c r="F37" i="3"/>
  <c r="F32" i="3"/>
  <c r="F31" i="3"/>
  <c r="F30" i="3"/>
  <c r="F29" i="3"/>
  <c r="F27" i="3"/>
  <c r="F26" i="3"/>
  <c r="F25" i="3"/>
  <c r="F20" i="3"/>
  <c r="F19" i="3"/>
  <c r="F18" i="3"/>
  <c r="F16" i="3"/>
  <c r="F15" i="3"/>
  <c r="F14" i="3"/>
  <c r="F13" i="3"/>
  <c r="F12" i="3"/>
  <c r="F45" i="2"/>
  <c r="F44" i="2"/>
  <c r="F43" i="2"/>
  <c r="F42" i="2"/>
  <c r="F40" i="2"/>
  <c r="F39" i="2"/>
  <c r="F38" i="2"/>
  <c r="F37" i="2"/>
  <c r="F33" i="2"/>
  <c r="F32" i="2"/>
  <c r="F31" i="2"/>
  <c r="F30" i="2"/>
  <c r="F28" i="2"/>
  <c r="F27" i="2"/>
  <c r="F26" i="2"/>
  <c r="F25" i="2"/>
  <c r="F24" i="2"/>
  <c r="F20" i="2"/>
  <c r="F19" i="2"/>
  <c r="F18" i="2"/>
  <c r="F16" i="2"/>
  <c r="F15" i="2"/>
  <c r="F14" i="2"/>
  <c r="F13" i="2"/>
  <c r="F12" i="2"/>
  <c r="F45" i="1"/>
  <c r="F44" i="1"/>
  <c r="F43" i="1"/>
  <c r="F42" i="1"/>
  <c r="F40" i="1"/>
  <c r="F39" i="1"/>
  <c r="F38" i="1"/>
  <c r="F37" i="1"/>
  <c r="F36" i="1"/>
  <c r="F31" i="1"/>
  <c r="F30" i="1"/>
  <c r="F28" i="1"/>
  <c r="F27" i="1"/>
  <c r="F26" i="1"/>
  <c r="F25" i="1"/>
  <c r="F24" i="1"/>
  <c r="F20" i="1"/>
  <c r="F19" i="1"/>
  <c r="F18" i="1"/>
  <c r="F16" i="1"/>
  <c r="F15" i="1"/>
  <c r="F14" i="1"/>
  <c r="F13" i="1"/>
  <c r="F12" i="1"/>
  <c r="M40" i="14"/>
  <c r="M37" i="14"/>
  <c r="M36" i="14" s="1"/>
  <c r="M31" i="14"/>
  <c r="M28" i="14"/>
  <c r="M27" i="14" s="1"/>
  <c r="M21" i="14"/>
  <c r="M19" i="14"/>
  <c r="M13" i="14"/>
  <c r="M11" i="14"/>
  <c r="M41" i="12"/>
  <c r="M47" i="12"/>
  <c r="M34" i="12"/>
  <c r="M30" i="12"/>
  <c r="M23" i="12"/>
  <c r="M20" i="12"/>
  <c r="M14" i="12"/>
  <c r="M11" i="12"/>
  <c r="M40" i="13"/>
  <c r="M37" i="13"/>
  <c r="M31" i="13"/>
  <c r="M28" i="13"/>
  <c r="M27" i="13" s="1"/>
  <c r="M21" i="13"/>
  <c r="M19" i="13"/>
  <c r="M13" i="13"/>
  <c r="M11" i="13"/>
  <c r="M47" i="11"/>
  <c r="M41" i="11"/>
  <c r="M40" i="11" s="1"/>
  <c r="M34" i="11"/>
  <c r="M30" i="11"/>
  <c r="M23" i="11"/>
  <c r="M20" i="11"/>
  <c r="M19" i="11" s="1"/>
  <c r="M14" i="11"/>
  <c r="M11" i="11"/>
  <c r="M40" i="10"/>
  <c r="M37" i="10"/>
  <c r="M31" i="10"/>
  <c r="M28" i="10"/>
  <c r="M27" i="10" s="1"/>
  <c r="M21" i="10"/>
  <c r="M18" i="10" s="1"/>
  <c r="M19" i="10"/>
  <c r="M13" i="10"/>
  <c r="M11" i="10"/>
  <c r="M40" i="9"/>
  <c r="M37" i="9"/>
  <c r="M31" i="9"/>
  <c r="M28" i="9"/>
  <c r="M27" i="9" s="1"/>
  <c r="M21" i="9"/>
  <c r="M19" i="9"/>
  <c r="M18" i="9" s="1"/>
  <c r="M13" i="9"/>
  <c r="M11" i="9"/>
  <c r="M46" i="7"/>
  <c r="M41" i="7"/>
  <c r="M34" i="7"/>
  <c r="M30" i="7"/>
  <c r="M29" i="7" s="1"/>
  <c r="M23" i="7"/>
  <c r="M20" i="7"/>
  <c r="M14" i="7"/>
  <c r="M11" i="7"/>
  <c r="M36" i="13" l="1"/>
  <c r="M40" i="7"/>
  <c r="M18" i="14"/>
  <c r="M10" i="12"/>
  <c r="M10" i="7"/>
  <c r="M36" i="10"/>
  <c r="M10" i="13"/>
  <c r="M29" i="12"/>
  <c r="M19" i="7"/>
  <c r="M10" i="11"/>
  <c r="M18" i="13"/>
  <c r="M19" i="12"/>
  <c r="M10" i="14"/>
  <c r="M40" i="12"/>
  <c r="M29" i="11"/>
  <c r="M10" i="10"/>
  <c r="M10" i="9"/>
  <c r="M36" i="9"/>
  <c r="M46" i="8"/>
  <c r="M41" i="8"/>
  <c r="M40" i="8" s="1"/>
  <c r="M34" i="8"/>
  <c r="M30" i="8"/>
  <c r="M29" i="8" s="1"/>
  <c r="M23" i="8"/>
  <c r="M20" i="8"/>
  <c r="M19" i="8" s="1"/>
  <c r="M14" i="8"/>
  <c r="M11" i="8"/>
  <c r="M10" i="8" l="1"/>
  <c r="L36" i="14"/>
  <c r="G35" i="14"/>
  <c r="L27" i="14"/>
  <c r="G26" i="14"/>
  <c r="L18" i="14"/>
  <c r="L10" i="14"/>
  <c r="L36" i="13"/>
  <c r="G35" i="13"/>
  <c r="L27" i="13"/>
  <c r="G26" i="13"/>
  <c r="L18" i="13"/>
  <c r="L10" i="13"/>
  <c r="L40" i="12"/>
  <c r="L29" i="12"/>
  <c r="L19" i="12"/>
  <c r="L10" i="12"/>
  <c r="L53" i="12" s="1"/>
  <c r="L40" i="11"/>
  <c r="L29" i="11"/>
  <c r="L19" i="11"/>
  <c r="L10" i="11"/>
  <c r="L36" i="10"/>
  <c r="L27" i="10"/>
  <c r="L18" i="10"/>
  <c r="L10" i="10"/>
  <c r="L36" i="9"/>
  <c r="L27" i="9"/>
  <c r="L18" i="9"/>
  <c r="L10" i="9"/>
  <c r="L40" i="8"/>
  <c r="L29" i="8"/>
  <c r="L19" i="8"/>
  <c r="L10" i="8"/>
  <c r="L40" i="7"/>
  <c r="L29" i="7"/>
  <c r="L19" i="7"/>
  <c r="L10" i="7"/>
  <c r="M48" i="6"/>
  <c r="M43" i="6"/>
  <c r="M42" i="6"/>
  <c r="M36" i="6"/>
  <c r="M31" i="6"/>
  <c r="M30" i="6" s="1"/>
  <c r="M25" i="6"/>
  <c r="M21" i="6"/>
  <c r="M20" i="6" s="1"/>
  <c r="M14" i="6"/>
  <c r="M11" i="6"/>
  <c r="M10" i="6" s="1"/>
  <c r="M47" i="5"/>
  <c r="M43" i="5"/>
  <c r="M36" i="5"/>
  <c r="M31" i="5"/>
  <c r="M30" i="5" s="1"/>
  <c r="M24" i="5"/>
  <c r="M20" i="5"/>
  <c r="M14" i="5"/>
  <c r="M11" i="5"/>
  <c r="M54" i="4"/>
  <c r="M50" i="4"/>
  <c r="G48" i="4"/>
  <c r="M42" i="4"/>
  <c r="M36" i="4"/>
  <c r="G34" i="4"/>
  <c r="M28" i="4"/>
  <c r="M24" i="4"/>
  <c r="M23" i="4" s="1"/>
  <c r="M17" i="4"/>
  <c r="M11" i="4"/>
  <c r="M54" i="3"/>
  <c r="M50" i="3"/>
  <c r="M49" i="3" s="1"/>
  <c r="M42" i="3"/>
  <c r="M35" i="3" s="1"/>
  <c r="M36" i="3"/>
  <c r="M28" i="3"/>
  <c r="M24" i="3"/>
  <c r="M23" i="3" s="1"/>
  <c r="M17" i="3"/>
  <c r="M11" i="3"/>
  <c r="M41" i="2"/>
  <c r="M36" i="2"/>
  <c r="M35" i="2"/>
  <c r="M29" i="2"/>
  <c r="M23" i="2"/>
  <c r="M22" i="2"/>
  <c r="M17" i="2"/>
  <c r="M11" i="2"/>
  <c r="M10" i="2"/>
  <c r="M41" i="1"/>
  <c r="M35" i="1"/>
  <c r="M34" i="1"/>
  <c r="M29" i="1"/>
  <c r="M23" i="1"/>
  <c r="M22" i="1"/>
  <c r="M17" i="1"/>
  <c r="M11" i="1"/>
  <c r="M10" i="1"/>
  <c r="M54" i="6" l="1"/>
  <c r="M49" i="4"/>
  <c r="M35" i="4"/>
  <c r="M10" i="4"/>
  <c r="M59" i="4" s="1"/>
  <c r="M42" i="5"/>
  <c r="M10" i="3"/>
  <c r="M59" i="3" s="1"/>
  <c r="L51" i="7"/>
  <c r="L46" i="9"/>
  <c r="L46" i="10"/>
  <c r="L46" i="14"/>
  <c r="M10" i="5"/>
  <c r="L46" i="13"/>
  <c r="M19" i="5"/>
  <c r="L52" i="8"/>
  <c r="M56" i="1"/>
  <c r="L52" i="11"/>
  <c r="M46" i="13"/>
  <c r="M52" i="11"/>
  <c r="M46" i="9"/>
  <c r="M52" i="8"/>
  <c r="M46" i="10"/>
  <c r="M53" i="12"/>
  <c r="M46" i="14"/>
  <c r="M51" i="7"/>
  <c r="M53" i="5" l="1"/>
</calcChain>
</file>

<file path=xl/sharedStrings.xml><?xml version="1.0" encoding="utf-8"?>
<sst xmlns="http://schemas.openxmlformats.org/spreadsheetml/2006/main" count="2158" uniqueCount="267">
  <si>
    <t>BUT : SD</t>
  </si>
  <si>
    <t xml:space="preserve">Parcours : </t>
  </si>
  <si>
    <r>
      <t xml:space="preserve"> ORGANISATION DES ENSEIGNEMENTS ET CONTROLE CONTINU DES CONNAISSANCES</t>
    </r>
    <r>
      <rPr>
        <sz val="11"/>
        <rFont val="Times New Roman"/>
        <family val="1"/>
      </rPr>
      <t xml:space="preserve">              </t>
    </r>
    <r>
      <rPr>
        <sz val="10"/>
        <rFont val="Times New Roman"/>
        <family val="1"/>
      </rPr>
      <t/>
    </r>
  </si>
  <si>
    <t>IUT2 / EUT</t>
  </si>
  <si>
    <t>Modalités : cycle initial</t>
  </si>
  <si>
    <t>Année Universitaire : 2024 - 2025</t>
  </si>
  <si>
    <t>CODE
ETAPE</t>
  </si>
  <si>
    <t>Eléments
communs à plusieurs parcours</t>
  </si>
  <si>
    <t>Eléments
communs à plusieurs UE (note commune)</t>
  </si>
  <si>
    <t>UNITES D'ENSEIGNEMENT
ET MODULES</t>
  </si>
  <si>
    <t>Nb
d'heures</t>
  </si>
  <si>
    <t>dont CM</t>
  </si>
  <si>
    <t>dont TD</t>
  </si>
  <si>
    <t>dont TP</t>
  </si>
  <si>
    <t>dont projet</t>
  </si>
  <si>
    <t>Credits</t>
  </si>
  <si>
    <t>Coef</t>
  </si>
  <si>
    <t>Contrôle des Connaissances</t>
  </si>
  <si>
    <t>Session unique</t>
  </si>
  <si>
    <t>Contrôle continu</t>
  </si>
  <si>
    <t>%</t>
  </si>
  <si>
    <t>Note /</t>
  </si>
  <si>
    <t>SEMESTRE 1</t>
  </si>
  <si>
    <t>Compétence 1</t>
  </si>
  <si>
    <t>UE1.1</t>
  </si>
  <si>
    <t>E/O</t>
  </si>
  <si>
    <t>Pôle Ressources UE1.1</t>
  </si>
  <si>
    <t>UE2.1</t>
  </si>
  <si>
    <t>R1.0 Accueil</t>
  </si>
  <si>
    <t xml:space="preserve">R1.01 Tableur et reporting </t>
  </si>
  <si>
    <t xml:space="preserve">R1.02 Bases de données relationnelles 1 </t>
  </si>
  <si>
    <t xml:space="preserve">R1.03 Bases de la programmation 1 </t>
  </si>
  <si>
    <t>Commun 3 UE</t>
  </si>
  <si>
    <t xml:space="preserve">R1.10 Projet Personnel et Professionnel 1 </t>
  </si>
  <si>
    <t>Pôle SAE UE1.1</t>
  </si>
  <si>
    <t xml:space="preserve">SAÉ 1.01 Reporting à partir de données stockées dans un SGBD relationnel </t>
  </si>
  <si>
    <t xml:space="preserve">SAÉ 1.02 Ecriture et lecture de fichiers de données </t>
  </si>
  <si>
    <t>Portfolio</t>
  </si>
  <si>
    <t>Compétence 2</t>
  </si>
  <si>
    <t>Pôle Ressources UE2.1</t>
  </si>
  <si>
    <t xml:space="preserve">R1.04 Statistique descriptive 1 </t>
  </si>
  <si>
    <t xml:space="preserve">R1.05 Probabilités 1 </t>
  </si>
  <si>
    <t xml:space="preserve">R1.06 Mathématiques - analyse </t>
  </si>
  <si>
    <t>Pôle SAE UE2.1</t>
  </si>
  <si>
    <t>SAÉ 1.03 Préparation et synthèse d'un tableau de données en vue d'une analyse exploratoire simple</t>
  </si>
  <si>
    <t>Compétence 3</t>
  </si>
  <si>
    <t>UE3.1</t>
  </si>
  <si>
    <t>Pôle Ressources UE3.1</t>
  </si>
  <si>
    <t xml:space="preserve">R1.07 Initiation à l'anglais de spécialité </t>
  </si>
  <si>
    <t xml:space="preserve">R1.08 Communication de l'information et recherche documentaire </t>
  </si>
  <si>
    <t xml:space="preserve">R1.09 Découverte des données de l'environnement entrepreunarial et économique </t>
  </si>
  <si>
    <t>R1.11 Semaine internationale</t>
  </si>
  <si>
    <t xml:space="preserve">SAÉ 1.04 Apprendre en situation la production de données en entreprise </t>
  </si>
  <si>
    <t xml:space="preserve">SAÉ 1.05 Présentation en anglais d'un territoire économique et culturel </t>
  </si>
  <si>
    <t xml:space="preserve">SAÉ 1.06 Mise en oeuvre d'une enquête </t>
  </si>
  <si>
    <r>
      <t xml:space="preserve"> ORGANISATION DES ENSEIGNEMENTS ET CONTROLE CONTINU DES CONNAISSANCES</t>
    </r>
    <r>
      <rPr>
        <sz val="10"/>
        <rFont val="Arial"/>
        <family val="2"/>
      </rPr>
      <t xml:space="preserve">              </t>
    </r>
    <r>
      <rPr>
        <sz val="10"/>
        <rFont val="Times New Roman"/>
        <family val="1"/>
      </rPr>
      <t/>
    </r>
  </si>
  <si>
    <t>SEMESTRE 2</t>
  </si>
  <si>
    <t>UE1.2</t>
  </si>
  <si>
    <t>Pôle Ressources UE1.2</t>
  </si>
  <si>
    <t xml:space="preserve">R2.01 Reporting et Datavisualisation </t>
  </si>
  <si>
    <t xml:space="preserve">R2.02 Bases de données relationnelles 2 </t>
  </si>
  <si>
    <t xml:space="preserve">R2.03 Bases de la programmation 2 </t>
  </si>
  <si>
    <t xml:space="preserve">R2.04 Programmation statistique </t>
  </si>
  <si>
    <t xml:space="preserve">R2.12 Projet Personnel et Professionnel 2 </t>
  </si>
  <si>
    <t>Pôle SAE UE1.2</t>
  </si>
  <si>
    <t xml:space="preserve">SAÉ 2.01 Conception et implémentation d'une base de données </t>
  </si>
  <si>
    <t xml:space="preserve">SAÉ 2.06 Analyse de données, reporting et datavisualisation </t>
  </si>
  <si>
    <t>UE2.2</t>
  </si>
  <si>
    <t>Pôle Ressources UE2.2</t>
  </si>
  <si>
    <t xml:space="preserve">R2.05 Statistique descriptive 2 </t>
  </si>
  <si>
    <t xml:space="preserve">R2.06 Probabilités 2 </t>
  </si>
  <si>
    <t xml:space="preserve">R2.07 Bases de l'algèbre </t>
  </si>
  <si>
    <t xml:space="preserve">R2.08 Statistique inférentielle </t>
  </si>
  <si>
    <t>Pôle SAE UE2.2</t>
  </si>
  <si>
    <t xml:space="preserve">SAÉ 2.02 Estimation par échantillonnage </t>
  </si>
  <si>
    <t xml:space="preserve">SAÉ 2.03 Régression sur données réelles </t>
  </si>
  <si>
    <t>UE3.2</t>
  </si>
  <si>
    <t>Pôle Ressources UE3.2</t>
  </si>
  <si>
    <t xml:space="preserve">R2.09 Approfondissement de l'anglais de spécialité </t>
  </si>
  <si>
    <t xml:space="preserve">R2.10 Communication et sémiologie </t>
  </si>
  <si>
    <t xml:space="preserve">R2.11 Étude des données de l'environnement entrepreunarial et économique </t>
  </si>
  <si>
    <t>Pôle SAE UE3.2</t>
  </si>
  <si>
    <t xml:space="preserve">SAÉ 2.04 Datavisualisation </t>
  </si>
  <si>
    <t xml:space="preserve">SAÉ 2.05 Construction et présentation d'indicateurs de performance </t>
  </si>
  <si>
    <t>Parcours : EMS - Exploration, Modélisation statistique</t>
  </si>
  <si>
    <t>SEMESTRE 3</t>
  </si>
  <si>
    <t>UE1.3</t>
  </si>
  <si>
    <t>Pôle Ressources UE1.3</t>
  </si>
  <si>
    <t>VCOD</t>
  </si>
  <si>
    <t xml:space="preserve">R3.01 Utilisation avancée d'outils de reporting </t>
  </si>
  <si>
    <t xml:space="preserve">R3.02 Systèmes d'information décisionnels </t>
  </si>
  <si>
    <t xml:space="preserve">R3.03 Technologies web </t>
  </si>
  <si>
    <t xml:space="preserve">R3.04 Programmation statistique automatisée </t>
  </si>
  <si>
    <t>Commun 4 UE</t>
  </si>
  <si>
    <t>R3.EMS.11 Projet Personnel et Professionnel 3</t>
  </si>
  <si>
    <t>Pôle SAE UE1.3</t>
  </si>
  <si>
    <t xml:space="preserve">SAÉ 3.EMS.01 Recueil et analyse de données par échantillonnage ou plan d'expérience </t>
  </si>
  <si>
    <t>UE 1 - UE 3</t>
  </si>
  <si>
    <t xml:space="preserve">SAÉ 3.02 Intégration de données dans un datawarehouse </t>
  </si>
  <si>
    <t>UE 1 - UE 2 - UE 3</t>
  </si>
  <si>
    <t xml:space="preserve">Portfolio </t>
  </si>
  <si>
    <t>UE2.3</t>
  </si>
  <si>
    <t>Pôle Ressources UE2.3</t>
  </si>
  <si>
    <t xml:space="preserve">R3.05 Algèbre linéaire </t>
  </si>
  <si>
    <t xml:space="preserve">R3.06 Tests d’hypothèses pour l’analyse bi-variée </t>
  </si>
  <si>
    <t>Pôle SAE UE2.3</t>
  </si>
  <si>
    <t>UE 2 - UE 3</t>
  </si>
  <si>
    <t xml:space="preserve">SAÉ 3.03 Description et prévision de données temporelles </t>
  </si>
  <si>
    <t>UE3.3</t>
  </si>
  <si>
    <t>Pôle Ressources UE3.3</t>
  </si>
  <si>
    <t xml:space="preserve">R3.07 Anglais professionnel </t>
  </si>
  <si>
    <t xml:space="preserve">R3.08 Communication organisationnelle et professionnelle </t>
  </si>
  <si>
    <t xml:space="preserve">R3.09 Les données de l’environnement entrepreneurial et économique pour l’aide à la décision </t>
  </si>
  <si>
    <t>Pôle SAE UE3.3</t>
  </si>
  <si>
    <t>Compétence 4</t>
  </si>
  <si>
    <t>UE4.3</t>
  </si>
  <si>
    <t>Pôle Ressources UE4.3</t>
  </si>
  <si>
    <t xml:space="preserve">R3.EMS.10 Techniques de sondage et méthodologie d’enquête </t>
  </si>
  <si>
    <t>Pôle SAE UE4.3</t>
  </si>
  <si>
    <t>Parcours : VCOD - Visualisation, Conception d'Outils Décisionnels</t>
  </si>
  <si>
    <t>EMS</t>
  </si>
  <si>
    <t>R3.VCOD.11 Projet Personnel et Professionnel 3</t>
  </si>
  <si>
    <t>SAÉ 3.VCOD.01 Collecte automatisée de données web</t>
  </si>
  <si>
    <t>UE1 -  UE 3</t>
  </si>
  <si>
    <t>UE1 - UE 2 - UE 3</t>
  </si>
  <si>
    <t xml:space="preserve">SAÉ 3.VCOD.04 Conformité réglementaire pour traiter des données </t>
  </si>
  <si>
    <t>UE2 - UE3</t>
  </si>
  <si>
    <t xml:space="preserve">R3.VCOD.10 Programmation objet </t>
  </si>
  <si>
    <t>SEMESTRE 4</t>
  </si>
  <si>
    <t>Pôle Ressources UE1.4</t>
  </si>
  <si>
    <t xml:space="preserve">R4.01 Automatisation et test en programmation </t>
  </si>
  <si>
    <t>R4.07 Projet Personnel et Professionnel 4</t>
  </si>
  <si>
    <t>Pôle SAE UE1.4</t>
  </si>
  <si>
    <t xml:space="preserve">SAÉ 4.02 Reporting d'une analyse multivariée </t>
  </si>
  <si>
    <t>Stage</t>
  </si>
  <si>
    <t>Pôle Ressources UE2.4</t>
  </si>
  <si>
    <t xml:space="preserve">R4.02 Méthodes factorielles </t>
  </si>
  <si>
    <t xml:space="preserve">R4.03 Classification automatique </t>
  </si>
  <si>
    <t>Pôle SAE UE2.4</t>
  </si>
  <si>
    <t>UE 2 - UE 3 - UE 4</t>
  </si>
  <si>
    <t xml:space="preserve">SAÉ 4.EMS.01 Expliquer ou prédire une variable quantitative à partir de plusieurs facteurs </t>
  </si>
  <si>
    <t>UE3.4</t>
  </si>
  <si>
    <t>Pôle Ressources UE3.4</t>
  </si>
  <si>
    <t xml:space="preserve">R4.04 Anglais scientifique et argumentation </t>
  </si>
  <si>
    <t xml:space="preserve">R4.05 Communication scientifique et argumentation </t>
  </si>
  <si>
    <t xml:space="preserve">R4.06 Exploration et valorisation de la donnée dans un cadre juridique et économique </t>
  </si>
  <si>
    <t>Pôle SAE UE3.4</t>
  </si>
  <si>
    <t>UE4.4</t>
  </si>
  <si>
    <t>Pôle Ressources UE4.4</t>
  </si>
  <si>
    <t xml:space="preserve">R4.EMS.08 Modèle linéaire </t>
  </si>
  <si>
    <t>Pôle SAE UE4.4</t>
  </si>
  <si>
    <t>UE 1 - UE 3 - UE 4</t>
  </si>
  <si>
    <t xml:space="preserve">SAÉ 4.VCOD.01 Développement d'un composant d'une solution décisionnelle </t>
  </si>
  <si>
    <t xml:space="preserve">R4.VCOD.08 Préparation/Intégration de données </t>
  </si>
  <si>
    <t xml:space="preserve">R4.VCOD.09 Programmation web </t>
  </si>
  <si>
    <t>SEMESTRE 5</t>
  </si>
  <si>
    <t>Pôle Ressources UE1.5</t>
  </si>
  <si>
    <t>R5.01 : Bases de données NoSQL</t>
  </si>
  <si>
    <t xml:space="preserve">R5.05 Projet Personnel et Professionnel </t>
  </si>
  <si>
    <t>Pôle SAE UE1.5</t>
  </si>
  <si>
    <t>SAÉ 5.EMS.01 : Mener une étude statistique dans un domaine d’application</t>
  </si>
  <si>
    <t>SAÉ 5.02 : Migration de données vers ou depuis un environnement NoSQL</t>
  </si>
  <si>
    <t>Pôle Ressources UE2.5</t>
  </si>
  <si>
    <t>R5.02 : Data mining</t>
  </si>
  <si>
    <t>Pôle SAE UE2.5</t>
  </si>
  <si>
    <t>SAÉ 5.03 : Mise en oeuvre d’un processus de Datamining</t>
  </si>
  <si>
    <t>Pôle Ressources UE3.5</t>
  </si>
  <si>
    <t>R5.03 : Anglais pour la coopération internationale et enjeux internationaux des données</t>
  </si>
  <si>
    <t>R5.04 : Communication des données, éthique et responsabilité</t>
  </si>
  <si>
    <t>Pôle SAE UE3.5</t>
  </si>
  <si>
    <t>Pôle Ressources UE4.5</t>
  </si>
  <si>
    <t>R5.EMS.06 : Modélisation statistique avancée</t>
  </si>
  <si>
    <t>Pôle SAE UE4.5</t>
  </si>
  <si>
    <t>Modalités : Alternance</t>
  </si>
  <si>
    <t>Contexte professionnel d'alternance</t>
  </si>
  <si>
    <t>SEMESTRE 6</t>
  </si>
  <si>
    <t>Pôle Ressources UE1.6</t>
  </si>
  <si>
    <t>R6.01 : Big Data : enjeux, stockage et extraction</t>
  </si>
  <si>
    <t>Pôle SAE UE1.6</t>
  </si>
  <si>
    <t>SAÉ 6.EMS.01 : Modélisation statistique pour les données complexes et le Big Data</t>
  </si>
  <si>
    <t>Pôle Ressources UE2.6</t>
  </si>
  <si>
    <t>R6.02 : Méthodes statistiques pour le Big Data</t>
  </si>
  <si>
    <t>Pôle SAE UE2.6</t>
  </si>
  <si>
    <t>Pôle Ressources UE3.6</t>
  </si>
  <si>
    <t>R6.03 : Anglais pour la communication d’entreprise</t>
  </si>
  <si>
    <t>R6.04 : Communication pour le management</t>
  </si>
  <si>
    <t>Pôle SAE UE3.6</t>
  </si>
  <si>
    <t>Pôle Ressources UE4.6</t>
  </si>
  <si>
    <t>R6.EMS.05 : Apprentissage statistique pour l’IA</t>
  </si>
  <si>
    <t>Pôle SAE UE4.6</t>
  </si>
  <si>
    <t>Réalisations dans le cadre de l'Alternance</t>
  </si>
  <si>
    <t>SAÉ 5.VCOD.01 : Analyse et conception d’un outil décisionnel</t>
  </si>
  <si>
    <t>R5.VCOD.06 : Développement logiciel</t>
  </si>
  <si>
    <t>R5.VCOD.07 : Programmation web pour la visualisation</t>
  </si>
  <si>
    <t>VCOD.01 : Développement et test d’un outil décisionnel</t>
  </si>
  <si>
    <t>R6.VCOD.05 : Approfondissement en Big Data</t>
  </si>
  <si>
    <t>UE5.1</t>
  </si>
  <si>
    <t>UE5.2</t>
  </si>
  <si>
    <t>UE5.3</t>
  </si>
  <si>
    <t>UE5.4</t>
  </si>
  <si>
    <t>UE4.1</t>
  </si>
  <si>
    <t>UE4.2</t>
  </si>
  <si>
    <t>UE6.1</t>
  </si>
  <si>
    <t>UE6.2</t>
  </si>
  <si>
    <t>UE6.3</t>
  </si>
  <si>
    <t>UE6.4</t>
  </si>
  <si>
    <t>Libellés ADE</t>
  </si>
  <si>
    <t>Contr Car</t>
  </si>
  <si>
    <t>Libellé ADE</t>
  </si>
  <si>
    <t>Cont Car</t>
  </si>
  <si>
    <t>Libellé</t>
  </si>
  <si>
    <t>Contr car</t>
  </si>
  <si>
    <t>R5.04 Communication des données, éthique et responsabilité</t>
  </si>
  <si>
    <t>R5.02 Data mining</t>
  </si>
  <si>
    <t>R5.01 Bases de données NoSQL</t>
  </si>
  <si>
    <t>SAÉ 5.VCOD.01 Analyse et conception d’un outil décisionnel</t>
  </si>
  <si>
    <t>SAÉ 5.02 Migration de données NoSQL</t>
  </si>
  <si>
    <t>SAÉ 5.03 Mise en oeuvre d’un processus de Datamining</t>
  </si>
  <si>
    <t>R6.01. Big Data : enjeux, stockage et extraction</t>
  </si>
  <si>
    <t>VCOD.01 Développement et test d’un outil décisionnel</t>
  </si>
  <si>
    <t>R6.02 Méthodes statistiques pour le Big Data</t>
  </si>
  <si>
    <t>R6.04 Communication pour le management</t>
  </si>
  <si>
    <t>R6.03 Anglais pour la communication d’entreprise</t>
  </si>
  <si>
    <t>R6.VCOD.05 Approfondissement en Big Data</t>
  </si>
  <si>
    <t>R6.EMS.05 Apprentissage statistique pour l’IA</t>
  </si>
  <si>
    <t>R6.01 Big Data : enjeux, stockage et extraction</t>
  </si>
  <si>
    <t>R5.EMS.06 Modélisation statistique avancée</t>
  </si>
  <si>
    <t>SAÉ 5.EMS.01 Etude statistique pour un domaine d’application</t>
  </si>
  <si>
    <t>R5.03 Anglais : enjeux internationaux autour des données</t>
  </si>
  <si>
    <t>SAÉ 4.VCOD.01 Développement d'un composant décisionnel</t>
  </si>
  <si>
    <t xml:space="preserve">R4.06 Exploration et valorisaiton de la donnée </t>
  </si>
  <si>
    <t xml:space="preserve">SAÉ 3.EMS.04 Conformité réglementaire pour analyser des données </t>
  </si>
  <si>
    <t xml:space="preserve">SAÉ 3.VCOD.04 Conformité réglementaire </t>
  </si>
  <si>
    <t xml:space="preserve">SAÉ 3.EMS.04 Conformité réglementaire </t>
  </si>
  <si>
    <t>R3.09 Les données de l’environnement entrepreneurial</t>
  </si>
  <si>
    <t>SAÉ 4.EMS.01 Expliquer ou prédire une variable quantitative</t>
  </si>
  <si>
    <t>R4.06 Exploration et valorisation de la donnée</t>
  </si>
  <si>
    <t>SAÉ 3.EMS.01 Recueil et analyse de données</t>
  </si>
  <si>
    <t>R2.11 Étude des données de l'environnement entrepreunarial</t>
  </si>
  <si>
    <t>SAÉ 2.05 Construction et présentation d'indicateurs</t>
  </si>
  <si>
    <t>SAÉ 1.01 Reporting à partir de données dans un SGBD</t>
  </si>
  <si>
    <t>SAÉ 1.03 Préparation et synthèse d'un tableau de données</t>
  </si>
  <si>
    <t xml:space="preserve">R1.08 Communication de l'information et recherche doc. </t>
  </si>
  <si>
    <t>R1.09 Découverte des données de l'environnement entrepreneur</t>
  </si>
  <si>
    <t>SAÉ 1.04 Apprendre en situation la production de données</t>
  </si>
  <si>
    <t>SAÉ 1.05 Présentation en anglais d'un territoire économique</t>
  </si>
  <si>
    <t>R4.AL.09 Renforcement Mathématiques 1</t>
  </si>
  <si>
    <t>R4.AL.10 Modèle prédictif pour les solutions décisionnelles</t>
  </si>
  <si>
    <t>R5.AL.07 : Renforcement mathématiques 2</t>
  </si>
  <si>
    <t>R5.AL : Option (Optimisation ou Python pour la Science de Données)</t>
  </si>
  <si>
    <t>R5.AL : Option</t>
  </si>
  <si>
    <t>R6.AL : Option (renforcement math ou renforcement Info)</t>
  </si>
  <si>
    <t xml:space="preserve">R6.AL : Option </t>
  </si>
  <si>
    <t>R6.AL Option (renforcement math ou renforcement Info)</t>
  </si>
  <si>
    <t>SAE6.EMS.01 Modélisation stat données complexes</t>
  </si>
  <si>
    <t>R5.AL.08 : Renforcement informatique</t>
  </si>
  <si>
    <t>R5.AL.08 Renforcement informatique</t>
  </si>
  <si>
    <t>R6.AL : Option</t>
  </si>
  <si>
    <r>
      <t>R5.</t>
    </r>
    <r>
      <rPr>
        <sz val="11"/>
        <rFont val="Calibri (Corps)"/>
      </rPr>
      <t>AL</t>
    </r>
    <r>
      <rPr>
        <sz val="11"/>
        <rFont val="Calibri"/>
        <family val="2"/>
        <scheme val="minor"/>
      </rPr>
      <t xml:space="preserve"> : Option (Optimisation ou Python pour la Science de Données)</t>
    </r>
  </si>
  <si>
    <r>
      <t>R5.</t>
    </r>
    <r>
      <rPr>
        <sz val="11"/>
        <rFont val="Calibri (Corps)"/>
      </rPr>
      <t>AL</t>
    </r>
    <r>
      <rPr>
        <sz val="11"/>
        <rFont val="Calibri"/>
        <family val="2"/>
        <scheme val="minor"/>
      </rPr>
      <t xml:space="preserve"> Option</t>
    </r>
  </si>
  <si>
    <t>R3.AL.13 Domaines d'application</t>
  </si>
  <si>
    <t>R3.AL.12 Semaine internationale</t>
  </si>
  <si>
    <t>R1.AL.11 Semaine internationale</t>
  </si>
  <si>
    <t>Semestre 5</t>
  </si>
  <si>
    <t>Semestre 6</t>
  </si>
  <si>
    <t>Approuvé par LE CONSEIL DE l'IUT2 le 23 septembre 2024</t>
  </si>
  <si>
    <t>Approuvé par LE CONSEIL DE l'EUT le 24 septembre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</si>
</sst>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b/>
      <sz val="10"/>
      <color theme="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2"/>
      <name val="Times New Roman"/>
      <family val="1"/>
    </font>
    <font>
      <i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indexed="2"/>
      <name val="Arial"/>
      <family val="2"/>
    </font>
    <font>
      <sz val="10"/>
      <color indexed="2"/>
      <name val="Times New Roman"/>
      <family val="1"/>
    </font>
    <font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color theme="1"/>
      <name val="Arial"/>
      <family val="2"/>
    </font>
    <font>
      <sz val="11"/>
      <name val="Calibri (Corps)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indexed="50"/>
        <bgColor indexed="5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theme="0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Protection="0"/>
  </cellStyleXfs>
  <cellXfs count="2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/>
    <xf numFmtId="0" fontId="10" fillId="2" borderId="25" xfId="0" applyFont="1" applyFill="1" applyBorder="1" applyAlignment="1">
      <alignment horizontal="center" vertical="top" wrapText="1"/>
    </xf>
    <xf numFmtId="0" fontId="7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top" wrapText="1"/>
    </xf>
    <xf numFmtId="0" fontId="13" fillId="3" borderId="17" xfId="0" applyFont="1" applyFill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top" wrapText="1"/>
    </xf>
    <xf numFmtId="0" fontId="13" fillId="4" borderId="29" xfId="0" applyFont="1" applyFill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9" fontId="2" fillId="0" borderId="29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2" fillId="0" borderId="17" xfId="0" applyFont="1" applyBorder="1" applyAlignment="1">
      <alignment horizontal="center" vertical="top" wrapText="1"/>
    </xf>
    <xf numFmtId="0" fontId="13" fillId="5" borderId="17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left" vertical="center" wrapText="1"/>
    </xf>
    <xf numFmtId="0" fontId="13" fillId="6" borderId="17" xfId="0" applyFont="1" applyFill="1" applyBorder="1" applyAlignment="1">
      <alignment horizontal="left" vertical="center" wrapText="1"/>
    </xf>
    <xf numFmtId="0" fontId="2" fillId="0" borderId="0" xfId="0" applyFont="1"/>
    <xf numFmtId="0" fontId="13" fillId="6" borderId="29" xfId="0" applyFont="1" applyFill="1" applyBorder="1" applyAlignment="1">
      <alignment horizontal="left" vertical="top" wrapText="1"/>
    </xf>
    <xf numFmtId="10" fontId="2" fillId="0" borderId="0" xfId="0" applyNumberFormat="1" applyFont="1"/>
    <xf numFmtId="0" fontId="0" fillId="0" borderId="29" xfId="0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21" fillId="0" borderId="0" xfId="0" applyFont="1"/>
    <xf numFmtId="0" fontId="22" fillId="0" borderId="29" xfId="0" applyFont="1" applyBorder="1" applyAlignment="1">
      <alignment horizontal="center" vertical="top" wrapText="1"/>
    </xf>
    <xf numFmtId="10" fontId="21" fillId="0" borderId="0" xfId="0" applyNumberFormat="1" applyFont="1"/>
    <xf numFmtId="0" fontId="18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2" fillId="0" borderId="21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vertical="center"/>
    </xf>
    <xf numFmtId="0" fontId="23" fillId="0" borderId="29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5" xfId="0" applyFont="1" applyBorder="1" applyAlignment="1">
      <alignment vertical="center"/>
    </xf>
    <xf numFmtId="0" fontId="0" fillId="0" borderId="0" xfId="0" applyAlignment="1">
      <alignment horizontal="left" vertical="top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3" fillId="0" borderId="9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26" xfId="0" applyFont="1" applyBorder="1" applyAlignment="1">
      <alignment vertical="center" wrapText="1"/>
    </xf>
    <xf numFmtId="0" fontId="14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2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5" xfId="0" applyFont="1" applyBorder="1" applyAlignment="1">
      <alignment horizontal="center" vertical="top" wrapText="1"/>
    </xf>
    <xf numFmtId="0" fontId="2" fillId="0" borderId="25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25" fillId="0" borderId="29" xfId="0" applyFont="1" applyBorder="1" applyAlignment="1">
      <alignment vertical="center" wrapText="1"/>
    </xf>
    <xf numFmtId="0" fontId="12" fillId="0" borderId="29" xfId="0" applyFont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12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3" fillId="7" borderId="17" xfId="0" applyFont="1" applyFill="1" applyBorder="1" applyAlignment="1">
      <alignment horizontal="left" vertical="center" wrapText="1"/>
    </xf>
    <xf numFmtId="0" fontId="13" fillId="7" borderId="29" xfId="0" applyFont="1" applyFill="1" applyBorder="1" applyAlignment="1">
      <alignment horizontal="left" vertical="top" wrapText="1"/>
    </xf>
    <xf numFmtId="0" fontId="23" fillId="8" borderId="29" xfId="0" applyFont="1" applyFill="1" applyBorder="1" applyAlignment="1">
      <alignment vertical="center" wrapText="1"/>
    </xf>
    <xf numFmtId="0" fontId="0" fillId="0" borderId="0" xfId="0" applyAlignment="1">
      <alignment horizontal="center" vertical="top" wrapText="1"/>
    </xf>
    <xf numFmtId="10" fontId="0" fillId="0" borderId="0" xfId="1" applyNumberFormat="1" applyFont="1"/>
    <xf numFmtId="10" fontId="2" fillId="0" borderId="0" xfId="1" applyNumberFormat="1" applyFont="1"/>
    <xf numFmtId="0" fontId="18" fillId="0" borderId="21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top" wrapText="1"/>
    </xf>
    <xf numFmtId="0" fontId="2" fillId="0" borderId="29" xfId="0" applyFont="1" applyBorder="1" applyAlignment="1">
      <alignment vertical="center" wrapText="1"/>
    </xf>
    <xf numFmtId="0" fontId="25" fillId="8" borderId="29" xfId="0" applyFont="1" applyFill="1" applyBorder="1" applyAlignment="1">
      <alignment vertical="center" wrapText="1"/>
    </xf>
    <xf numFmtId="0" fontId="3" fillId="9" borderId="29" xfId="0" applyFont="1" applyFill="1" applyBorder="1" applyAlignment="1">
      <alignment horizontal="left" vertical="center" wrapText="1"/>
    </xf>
    <xf numFmtId="0" fontId="17" fillId="0" borderId="21" xfId="0" applyFont="1" applyBorder="1" applyAlignment="1">
      <alignment horizontal="center" vertical="top" wrapText="1"/>
    </xf>
    <xf numFmtId="0" fontId="13" fillId="10" borderId="17" xfId="0" applyFont="1" applyFill="1" applyBorder="1" applyAlignment="1">
      <alignment horizontal="left" vertical="center" wrapText="1"/>
    </xf>
    <xf numFmtId="0" fontId="13" fillId="10" borderId="29" xfId="0" applyFont="1" applyFill="1" applyBorder="1" applyAlignment="1">
      <alignment horizontal="left" vertical="center" wrapText="1"/>
    </xf>
    <xf numFmtId="0" fontId="13" fillId="11" borderId="17" xfId="0" applyFont="1" applyFill="1" applyBorder="1" applyAlignment="1">
      <alignment horizontal="left" vertical="center" wrapText="1"/>
    </xf>
    <xf numFmtId="0" fontId="13" fillId="11" borderId="29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top" wrapText="1"/>
    </xf>
    <xf numFmtId="0" fontId="13" fillId="3" borderId="28" xfId="0" applyFont="1" applyFill="1" applyBorder="1" applyAlignment="1">
      <alignment horizontal="left" vertical="center" wrapText="1"/>
    </xf>
    <xf numFmtId="0" fontId="2" fillId="12" borderId="28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4" fillId="0" borderId="25" xfId="0" applyFont="1" applyBorder="1" applyAlignment="1">
      <alignment vertical="center" wrapText="1"/>
    </xf>
    <xf numFmtId="0" fontId="2" fillId="12" borderId="32" xfId="0" applyFont="1" applyFill="1" applyBorder="1" applyAlignment="1">
      <alignment horizontal="center" vertical="center" wrapText="1"/>
    </xf>
    <xf numFmtId="9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3" fillId="0" borderId="25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25" fillId="0" borderId="25" xfId="0" applyFont="1" applyBorder="1" applyAlignment="1">
      <alignment vertical="center" wrapText="1"/>
    </xf>
    <xf numFmtId="0" fontId="1" fillId="8" borderId="29" xfId="0" applyFont="1" applyFill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7" fillId="0" borderId="19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13" fillId="0" borderId="2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3" fillId="0" borderId="18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2" borderId="25" xfId="0" applyFont="1" applyFill="1" applyBorder="1" applyAlignment="1">
      <alignment horizontal="center" vertical="top" wrapText="1"/>
    </xf>
    <xf numFmtId="0" fontId="13" fillId="2" borderId="24" xfId="0" applyFont="1" applyFill="1" applyBorder="1" applyAlignment="1">
      <alignment horizontal="center" vertical="top" wrapText="1"/>
    </xf>
    <xf numFmtId="0" fontId="7" fillId="2" borderId="25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25" fillId="0" borderId="21" xfId="0" applyFont="1" applyBorder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top" wrapText="1"/>
    </xf>
    <xf numFmtId="10" fontId="13" fillId="0" borderId="0" xfId="1" applyNumberFormat="1" applyFont="1"/>
    <xf numFmtId="0" fontId="25" fillId="9" borderId="29" xfId="0" applyFont="1" applyFill="1" applyBorder="1" applyAlignment="1">
      <alignment vertical="center" wrapText="1"/>
    </xf>
    <xf numFmtId="0" fontId="2" fillId="8" borderId="29" xfId="0" applyFont="1" applyFill="1" applyBorder="1" applyAlignment="1">
      <alignment vertical="center" wrapText="1"/>
    </xf>
    <xf numFmtId="0" fontId="25" fillId="0" borderId="29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center" vertical="top" wrapText="1"/>
    </xf>
    <xf numFmtId="0" fontId="2" fillId="9" borderId="29" xfId="0" applyFont="1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2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9"/>
  <sheetViews>
    <sheetView topLeftCell="A7" workbookViewId="0">
      <selection activeCell="D55" sqref="D55"/>
    </sheetView>
  </sheetViews>
  <sheetFormatPr baseColWidth="10" defaultRowHeight="12.75"/>
  <cols>
    <col min="1" max="1" width="8.42578125" customWidth="1"/>
    <col min="2" max="2" width="10.7109375" customWidth="1"/>
    <col min="3" max="3" width="14.28515625" customWidth="1"/>
    <col min="4" max="4" width="66.140625" bestFit="1" customWidth="1"/>
    <col min="5" max="5" width="57.42578125" hidden="1" customWidth="1"/>
    <col min="6" max="6" width="11" hidden="1" customWidth="1"/>
    <col min="7" max="7" width="8.42578125" style="1" customWidth="1"/>
    <col min="8" max="8" width="5" style="2" customWidth="1"/>
    <col min="9" max="9" width="5.42578125" style="2" customWidth="1"/>
    <col min="10" max="10" width="4.85546875" style="2" customWidth="1"/>
    <col min="11" max="11" width="5.85546875" style="2" customWidth="1"/>
    <col min="12" max="12" width="7.140625" customWidth="1"/>
    <col min="13" max="13" width="7.140625" style="1" customWidth="1"/>
    <col min="14" max="16" width="8.42578125" customWidth="1"/>
    <col min="17" max="17" width="10.85546875" style="3"/>
  </cols>
  <sheetData>
    <row r="1" spans="1:16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6" ht="15.75">
      <c r="A2" s="143" t="s">
        <v>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6" ht="26.25" customHeight="1" thickBot="1">
      <c r="A4" s="149" t="s">
        <v>3</v>
      </c>
      <c r="B4" s="149"/>
      <c r="C4" s="149"/>
      <c r="D4" s="105" t="s">
        <v>4</v>
      </c>
      <c r="E4" s="105"/>
      <c r="F4" s="105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03"/>
      <c r="F5" s="103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6" ht="12.75" customHeight="1">
      <c r="A6" s="172"/>
      <c r="B6" s="138"/>
      <c r="C6" s="138"/>
      <c r="D6" s="138"/>
      <c r="E6" s="104"/>
      <c r="F6" s="104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6" ht="13.5" thickBot="1">
      <c r="A7" s="172"/>
      <c r="B7" s="138"/>
      <c r="C7" s="138"/>
      <c r="D7" s="139"/>
      <c r="E7" s="104" t="s">
        <v>206</v>
      </c>
      <c r="F7" s="104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6" ht="30" customHeight="1" thickBot="1">
      <c r="A8" s="173"/>
      <c r="B8" s="166"/>
      <c r="C8" s="166"/>
      <c r="D8" s="4" t="s">
        <v>22</v>
      </c>
      <c r="E8" s="106"/>
      <c r="F8" s="106"/>
      <c r="G8" s="5"/>
      <c r="H8" s="6"/>
      <c r="I8" s="6"/>
      <c r="J8" s="6"/>
      <c r="K8" s="6"/>
      <c r="L8" s="166"/>
      <c r="M8" s="158"/>
      <c r="N8" s="166"/>
      <c r="O8" s="166"/>
      <c r="P8" s="168"/>
    </row>
    <row r="9" spans="1:16" ht="14.25" customHeight="1">
      <c r="A9" s="151"/>
      <c r="B9" s="7"/>
      <c r="C9" s="7"/>
      <c r="D9" s="8" t="s">
        <v>23</v>
      </c>
      <c r="E9" s="107"/>
      <c r="F9" s="108"/>
      <c r="G9" s="9"/>
      <c r="H9" s="10"/>
      <c r="I9" s="10"/>
      <c r="J9" s="10"/>
      <c r="K9" s="10"/>
      <c r="L9" s="11"/>
      <c r="M9" s="12"/>
      <c r="N9" s="13"/>
      <c r="O9" s="13"/>
      <c r="P9" s="14"/>
    </row>
    <row r="10" spans="1:16" ht="14.25" customHeight="1">
      <c r="A10" s="152"/>
      <c r="B10" s="15"/>
      <c r="C10" s="15"/>
      <c r="D10" s="16" t="s">
        <v>24</v>
      </c>
      <c r="E10" s="16"/>
      <c r="F10" s="108"/>
      <c r="G10" s="17"/>
      <c r="H10" s="18"/>
      <c r="I10" s="18"/>
      <c r="J10" s="18"/>
      <c r="K10" s="18"/>
      <c r="L10" s="19">
        <v>10</v>
      </c>
      <c r="M10" s="19">
        <f>SUM(M12:M16,M18:M20)</f>
        <v>10</v>
      </c>
      <c r="N10" s="20" t="s">
        <v>25</v>
      </c>
      <c r="O10" s="21">
        <v>100</v>
      </c>
      <c r="P10" s="22">
        <v>20</v>
      </c>
    </row>
    <row r="11" spans="1:16" ht="14.25" customHeight="1">
      <c r="A11" s="152"/>
      <c r="B11" s="15"/>
      <c r="C11" s="15"/>
      <c r="D11" s="23" t="s">
        <v>26</v>
      </c>
      <c r="E11" s="23"/>
      <c r="F11" s="108"/>
      <c r="G11" s="17"/>
      <c r="H11" s="18"/>
      <c r="I11" s="18"/>
      <c r="J11" s="18"/>
      <c r="K11" s="18"/>
      <c r="L11" s="24"/>
      <c r="M11" s="17">
        <f>SUM(M12:M16)</f>
        <v>6</v>
      </c>
      <c r="N11" s="20" t="s">
        <v>25</v>
      </c>
      <c r="O11" s="21">
        <v>100</v>
      </c>
      <c r="P11" s="22">
        <v>20</v>
      </c>
    </row>
    <row r="12" spans="1:16" ht="14.25" customHeight="1">
      <c r="A12" s="152"/>
      <c r="B12" s="15"/>
      <c r="C12" s="15" t="s">
        <v>27</v>
      </c>
      <c r="D12" s="25" t="s">
        <v>28</v>
      </c>
      <c r="E12" s="25" t="s">
        <v>28</v>
      </c>
      <c r="F12" s="108">
        <f t="shared" ref="F12:F45" si="0">LEN(E12)</f>
        <v>12</v>
      </c>
      <c r="G12" s="17">
        <v>50</v>
      </c>
      <c r="H12" s="18"/>
      <c r="I12" s="18">
        <v>38</v>
      </c>
      <c r="J12" s="18">
        <v>12</v>
      </c>
      <c r="K12" s="18"/>
      <c r="L12" s="24"/>
      <c r="M12" s="17"/>
      <c r="N12" s="20" t="s">
        <v>25</v>
      </c>
      <c r="O12" s="21">
        <v>100</v>
      </c>
      <c r="P12" s="22">
        <v>20</v>
      </c>
    </row>
    <row r="13" spans="1:16" ht="14.25" customHeight="1">
      <c r="A13" s="152"/>
      <c r="B13" s="15"/>
      <c r="C13" s="15"/>
      <c r="D13" s="26" t="s">
        <v>29</v>
      </c>
      <c r="E13" s="26" t="s">
        <v>29</v>
      </c>
      <c r="F13" s="108">
        <f t="shared" si="0"/>
        <v>27</v>
      </c>
      <c r="G13" s="17">
        <v>20</v>
      </c>
      <c r="H13" s="18"/>
      <c r="I13" s="18">
        <v>20</v>
      </c>
      <c r="J13" s="18"/>
      <c r="K13" s="18"/>
      <c r="L13" s="24"/>
      <c r="M13" s="17">
        <v>1.5</v>
      </c>
      <c r="N13" s="20" t="s">
        <v>25</v>
      </c>
      <c r="O13" s="21">
        <v>100</v>
      </c>
      <c r="P13" s="22">
        <v>20</v>
      </c>
    </row>
    <row r="14" spans="1:16" ht="14.25" customHeight="1">
      <c r="A14" s="152"/>
      <c r="B14" s="15"/>
      <c r="C14" s="15"/>
      <c r="D14" s="26" t="s">
        <v>30</v>
      </c>
      <c r="E14" s="26" t="s">
        <v>30</v>
      </c>
      <c r="F14" s="108">
        <f t="shared" si="0"/>
        <v>40</v>
      </c>
      <c r="G14" s="17">
        <v>30</v>
      </c>
      <c r="H14" s="18"/>
      <c r="I14" s="18">
        <v>24</v>
      </c>
      <c r="J14" s="18">
        <v>6</v>
      </c>
      <c r="K14" s="18"/>
      <c r="L14" s="24"/>
      <c r="M14" s="17">
        <v>2</v>
      </c>
      <c r="N14" s="20" t="s">
        <v>25</v>
      </c>
      <c r="O14" s="21">
        <v>100</v>
      </c>
      <c r="P14" s="22">
        <v>20</v>
      </c>
    </row>
    <row r="15" spans="1:16" ht="14.25" customHeight="1">
      <c r="A15" s="152"/>
      <c r="B15" s="15"/>
      <c r="C15" s="15"/>
      <c r="D15" s="25" t="s">
        <v>31</v>
      </c>
      <c r="E15" s="25" t="s">
        <v>31</v>
      </c>
      <c r="F15" s="108">
        <f t="shared" si="0"/>
        <v>34</v>
      </c>
      <c r="G15" s="17">
        <v>30</v>
      </c>
      <c r="H15" s="18"/>
      <c r="I15" s="18">
        <v>30</v>
      </c>
      <c r="J15" s="18"/>
      <c r="K15" s="18"/>
      <c r="L15" s="24"/>
      <c r="M15" s="17">
        <v>2</v>
      </c>
      <c r="N15" s="20" t="s">
        <v>25</v>
      </c>
      <c r="O15" s="21">
        <v>100</v>
      </c>
      <c r="P15" s="22">
        <v>20</v>
      </c>
    </row>
    <row r="16" spans="1:16" ht="14.25" customHeight="1">
      <c r="A16" s="152"/>
      <c r="B16" s="15"/>
      <c r="C16" s="15" t="s">
        <v>32</v>
      </c>
      <c r="D16" s="25" t="s">
        <v>33</v>
      </c>
      <c r="E16" s="25" t="s">
        <v>33</v>
      </c>
      <c r="F16" s="108">
        <f t="shared" si="0"/>
        <v>42</v>
      </c>
      <c r="G16" s="17">
        <v>10</v>
      </c>
      <c r="H16" s="18"/>
      <c r="I16" s="18">
        <v>10</v>
      </c>
      <c r="J16" s="18"/>
      <c r="K16" s="18"/>
      <c r="L16" s="24"/>
      <c r="M16" s="17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15"/>
      <c r="D17" s="23" t="s">
        <v>34</v>
      </c>
      <c r="E17" s="23"/>
      <c r="F17" s="108"/>
      <c r="G17" s="17"/>
      <c r="H17" s="18"/>
      <c r="I17" s="18"/>
      <c r="J17" s="18"/>
      <c r="K17" s="18"/>
      <c r="L17" s="24"/>
      <c r="M17" s="17">
        <f>SUM(M18:M20)</f>
        <v>4</v>
      </c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25" t="s">
        <v>35</v>
      </c>
      <c r="E18" s="25" t="s">
        <v>240</v>
      </c>
      <c r="F18" s="108">
        <f t="shared" si="0"/>
        <v>51</v>
      </c>
      <c r="G18" s="17">
        <v>16</v>
      </c>
      <c r="H18" s="18"/>
      <c r="I18" s="18">
        <v>4</v>
      </c>
      <c r="J18" s="18"/>
      <c r="K18" s="18">
        <v>12</v>
      </c>
      <c r="L18" s="19"/>
      <c r="M18" s="17">
        <v>2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5" t="s">
        <v>36</v>
      </c>
      <c r="E19" s="25" t="s">
        <v>36</v>
      </c>
      <c r="F19" s="108">
        <f t="shared" si="0"/>
        <v>52</v>
      </c>
      <c r="G19" s="17">
        <v>12</v>
      </c>
      <c r="H19" s="18"/>
      <c r="I19" s="18">
        <v>4</v>
      </c>
      <c r="J19" s="18">
        <v>2</v>
      </c>
      <c r="K19" s="18">
        <v>6</v>
      </c>
      <c r="L19" s="24"/>
      <c r="M19" s="17">
        <v>2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 t="s">
        <v>32</v>
      </c>
      <c r="D20" s="25" t="s">
        <v>37</v>
      </c>
      <c r="E20" s="25" t="s">
        <v>37</v>
      </c>
      <c r="F20" s="108">
        <f t="shared" si="0"/>
        <v>9</v>
      </c>
      <c r="G20" s="17">
        <v>16</v>
      </c>
      <c r="H20" s="18"/>
      <c r="I20" s="18">
        <v>8</v>
      </c>
      <c r="J20" s="18"/>
      <c r="K20" s="18">
        <v>8</v>
      </c>
      <c r="L20" s="24"/>
      <c r="M20" s="17"/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27"/>
      <c r="C21" s="27"/>
      <c r="D21" s="28" t="s">
        <v>38</v>
      </c>
      <c r="E21" s="99"/>
      <c r="F21" s="108"/>
      <c r="G21" s="29"/>
      <c r="H21" s="30"/>
      <c r="I21" s="30"/>
      <c r="J21" s="30"/>
      <c r="K21" s="30"/>
      <c r="L21" s="19"/>
      <c r="M21" s="19"/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/>
      <c r="C22" s="15"/>
      <c r="D22" s="31" t="s">
        <v>57</v>
      </c>
      <c r="E22" s="100"/>
      <c r="F22" s="108"/>
      <c r="G22" s="17"/>
      <c r="H22" s="18"/>
      <c r="I22" s="18"/>
      <c r="J22" s="18"/>
      <c r="K22" s="18"/>
      <c r="L22" s="19">
        <v>10</v>
      </c>
      <c r="M22" s="19">
        <f>SUM(M24:M28,M30:M31)</f>
        <v>10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/>
      <c r="C23" s="15"/>
      <c r="D23" s="23" t="s">
        <v>39</v>
      </c>
      <c r="E23" s="23"/>
      <c r="F23" s="108"/>
      <c r="G23" s="17"/>
      <c r="H23" s="18"/>
      <c r="I23" s="18"/>
      <c r="J23" s="18"/>
      <c r="K23" s="18"/>
      <c r="L23" s="24"/>
      <c r="M23" s="17">
        <f>SUM(M24:M28)</f>
        <v>6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/>
      <c r="C24" s="15" t="s">
        <v>24</v>
      </c>
      <c r="D24" s="25" t="s">
        <v>28</v>
      </c>
      <c r="E24" s="25" t="s">
        <v>28</v>
      </c>
      <c r="F24" s="108">
        <f t="shared" si="0"/>
        <v>12</v>
      </c>
      <c r="G24" s="17">
        <v>50</v>
      </c>
      <c r="H24" s="18"/>
      <c r="I24" s="18">
        <v>38</v>
      </c>
      <c r="J24" s="18">
        <v>12</v>
      </c>
      <c r="K24" s="18"/>
      <c r="L24" s="24"/>
      <c r="M24" s="17"/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/>
      <c r="C25" s="15"/>
      <c r="D25" s="26" t="s">
        <v>40</v>
      </c>
      <c r="E25" s="26" t="s">
        <v>40</v>
      </c>
      <c r="F25" s="108">
        <f t="shared" si="0"/>
        <v>32</v>
      </c>
      <c r="G25" s="17">
        <v>46</v>
      </c>
      <c r="H25" s="18"/>
      <c r="I25" s="18">
        <v>36</v>
      </c>
      <c r="J25" s="18">
        <v>10</v>
      </c>
      <c r="K25" s="18"/>
      <c r="L25" s="24"/>
      <c r="M25" s="17">
        <v>2.5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/>
      <c r="C26" s="15"/>
      <c r="D26" s="25" t="s">
        <v>41</v>
      </c>
      <c r="E26" s="25" t="s">
        <v>41</v>
      </c>
      <c r="F26" s="108">
        <f t="shared" si="0"/>
        <v>21</v>
      </c>
      <c r="G26" s="17">
        <v>30</v>
      </c>
      <c r="H26" s="18"/>
      <c r="I26" s="18">
        <v>22</v>
      </c>
      <c r="J26" s="18">
        <v>8</v>
      </c>
      <c r="K26" s="18"/>
      <c r="L26" s="24"/>
      <c r="M26" s="17">
        <v>1.5</v>
      </c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25" t="s">
        <v>42</v>
      </c>
      <c r="E27" s="25" t="s">
        <v>42</v>
      </c>
      <c r="F27" s="108">
        <f t="shared" si="0"/>
        <v>30</v>
      </c>
      <c r="G27" s="17">
        <v>30</v>
      </c>
      <c r="H27" s="18"/>
      <c r="I27" s="18">
        <v>30</v>
      </c>
      <c r="J27" s="18"/>
      <c r="K27" s="18"/>
      <c r="L27" s="24"/>
      <c r="M27" s="17">
        <v>1.5</v>
      </c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15" t="s">
        <v>32</v>
      </c>
      <c r="D28" s="25" t="s">
        <v>33</v>
      </c>
      <c r="E28" s="25" t="s">
        <v>33</v>
      </c>
      <c r="F28" s="108">
        <f t="shared" si="0"/>
        <v>42</v>
      </c>
      <c r="G28" s="17">
        <v>10</v>
      </c>
      <c r="H28" s="18"/>
      <c r="I28" s="18">
        <v>10</v>
      </c>
      <c r="J28" s="18"/>
      <c r="K28" s="18"/>
      <c r="L28" s="24"/>
      <c r="M28" s="17">
        <v>0.5</v>
      </c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23" t="s">
        <v>43</v>
      </c>
      <c r="E29" s="23"/>
      <c r="F29" s="108"/>
      <c r="G29" s="17"/>
      <c r="H29" s="18"/>
      <c r="I29" s="18"/>
      <c r="J29" s="18"/>
      <c r="K29" s="18"/>
      <c r="L29" s="24"/>
      <c r="M29" s="17">
        <f>SUM(M30:M31)</f>
        <v>4</v>
      </c>
      <c r="N29" s="20" t="s">
        <v>25</v>
      </c>
      <c r="O29" s="21">
        <v>100</v>
      </c>
      <c r="P29" s="22">
        <v>20</v>
      </c>
    </row>
    <row r="30" spans="1:16" ht="24" customHeight="1">
      <c r="A30" s="152"/>
      <c r="B30" s="15"/>
      <c r="C30" s="15"/>
      <c r="D30" s="25" t="s">
        <v>44</v>
      </c>
      <c r="E30" s="25" t="s">
        <v>241</v>
      </c>
      <c r="F30" s="108">
        <f t="shared" si="0"/>
        <v>56</v>
      </c>
      <c r="G30" s="17">
        <v>44</v>
      </c>
      <c r="H30" s="18"/>
      <c r="I30" s="18">
        <v>2</v>
      </c>
      <c r="J30" s="18"/>
      <c r="K30" s="18">
        <v>42</v>
      </c>
      <c r="L30" s="24"/>
      <c r="M30" s="17">
        <v>4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 t="s">
        <v>32</v>
      </c>
      <c r="D31" s="25" t="s">
        <v>37</v>
      </c>
      <c r="E31" s="25" t="s">
        <v>37</v>
      </c>
      <c r="F31" s="108">
        <f t="shared" si="0"/>
        <v>9</v>
      </c>
      <c r="G31" s="17">
        <v>16</v>
      </c>
      <c r="H31" s="18"/>
      <c r="I31" s="18">
        <v>8</v>
      </c>
      <c r="J31" s="18"/>
      <c r="K31" s="18">
        <v>8</v>
      </c>
      <c r="L31" s="24"/>
      <c r="M31" s="17"/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/>
      <c r="C32" s="15"/>
      <c r="D32" s="25"/>
      <c r="E32" s="25"/>
      <c r="F32" s="108"/>
      <c r="G32" s="17"/>
      <c r="H32" s="18"/>
      <c r="I32" s="18"/>
      <c r="J32" s="18"/>
      <c r="K32" s="18"/>
      <c r="L32" s="24"/>
      <c r="M32" s="17"/>
      <c r="N32" s="20" t="s">
        <v>25</v>
      </c>
      <c r="O32" s="21">
        <v>100</v>
      </c>
      <c r="P32" s="22">
        <v>20</v>
      </c>
    </row>
    <row r="33" spans="1:17" ht="14.25" customHeight="1">
      <c r="A33" s="152"/>
      <c r="B33" s="27"/>
      <c r="C33" s="27"/>
      <c r="D33" s="32" t="s">
        <v>45</v>
      </c>
      <c r="E33" s="32"/>
      <c r="F33" s="108"/>
      <c r="G33" s="17"/>
      <c r="H33" s="18"/>
      <c r="I33" s="18"/>
      <c r="J33" s="18"/>
      <c r="K33" s="18"/>
      <c r="L33" s="24"/>
      <c r="M33" s="17"/>
      <c r="N33" s="20" t="s">
        <v>25</v>
      </c>
      <c r="O33" s="21">
        <v>100</v>
      </c>
      <c r="P33" s="22">
        <v>20</v>
      </c>
    </row>
    <row r="34" spans="1:17" s="33" customFormat="1" ht="14.25" customHeight="1">
      <c r="A34" s="152"/>
      <c r="B34" s="15"/>
      <c r="C34" s="15"/>
      <c r="D34" s="34" t="s">
        <v>86</v>
      </c>
      <c r="E34" s="34"/>
      <c r="F34" s="108"/>
      <c r="G34" s="17"/>
      <c r="H34" s="18"/>
      <c r="I34" s="18"/>
      <c r="J34" s="18"/>
      <c r="K34" s="18"/>
      <c r="L34" s="19">
        <v>10</v>
      </c>
      <c r="M34" s="19">
        <f>SUM(M36:M40,M42:M45)</f>
        <v>10</v>
      </c>
      <c r="N34" s="20" t="s">
        <v>25</v>
      </c>
      <c r="O34" s="21">
        <v>100</v>
      </c>
      <c r="P34" s="22">
        <v>20</v>
      </c>
      <c r="Q34" s="35"/>
    </row>
    <row r="35" spans="1:17" s="33" customFormat="1" ht="14.25" customHeight="1">
      <c r="A35" s="152"/>
      <c r="B35" s="15"/>
      <c r="C35" s="15"/>
      <c r="D35" s="23" t="s">
        <v>47</v>
      </c>
      <c r="E35" s="23"/>
      <c r="F35" s="108"/>
      <c r="G35" s="36"/>
      <c r="H35" s="37"/>
      <c r="I35" s="37"/>
      <c r="J35" s="37"/>
      <c r="K35" s="37"/>
      <c r="L35" s="36"/>
      <c r="M35" s="24">
        <f>SUM(M36:M40)</f>
        <v>6</v>
      </c>
      <c r="N35" s="20" t="s">
        <v>25</v>
      </c>
      <c r="O35" s="21">
        <v>100</v>
      </c>
      <c r="P35" s="22">
        <v>20</v>
      </c>
      <c r="Q35" s="35"/>
    </row>
    <row r="36" spans="1:17" s="33" customFormat="1" ht="14.25" customHeight="1">
      <c r="A36" s="152"/>
      <c r="B36" s="15"/>
      <c r="C36" s="15"/>
      <c r="D36" s="25" t="s">
        <v>48</v>
      </c>
      <c r="E36" s="25" t="s">
        <v>48</v>
      </c>
      <c r="F36" s="108">
        <f t="shared" si="0"/>
        <v>43</v>
      </c>
      <c r="G36" s="36">
        <v>22</v>
      </c>
      <c r="H36" s="37"/>
      <c r="I36" s="37"/>
      <c r="J36" s="37">
        <v>22</v>
      </c>
      <c r="K36" s="37"/>
      <c r="L36" s="36"/>
      <c r="M36" s="24">
        <v>1.5</v>
      </c>
      <c r="N36" s="20" t="s">
        <v>25</v>
      </c>
      <c r="O36" s="21">
        <v>100</v>
      </c>
      <c r="P36" s="22">
        <v>20</v>
      </c>
      <c r="Q36" s="35"/>
    </row>
    <row r="37" spans="1:17" s="33" customFormat="1" ht="14.25" customHeight="1">
      <c r="A37" s="152"/>
      <c r="B37" s="15"/>
      <c r="C37" s="15"/>
      <c r="D37" s="26" t="s">
        <v>49</v>
      </c>
      <c r="E37" s="109" t="s">
        <v>242</v>
      </c>
      <c r="F37" s="108">
        <f t="shared" si="0"/>
        <v>55</v>
      </c>
      <c r="G37" s="36">
        <v>24</v>
      </c>
      <c r="H37" s="37"/>
      <c r="I37" s="37">
        <v>10</v>
      </c>
      <c r="J37" s="37">
        <v>14</v>
      </c>
      <c r="K37" s="37"/>
      <c r="L37" s="36"/>
      <c r="M37" s="24">
        <v>1.5</v>
      </c>
      <c r="N37" s="20" t="s">
        <v>25</v>
      </c>
      <c r="O37" s="21">
        <v>100</v>
      </c>
      <c r="P37" s="22">
        <v>20</v>
      </c>
      <c r="Q37" s="35"/>
    </row>
    <row r="38" spans="1:17" ht="25.5">
      <c r="A38" s="152"/>
      <c r="B38" s="15"/>
      <c r="C38" s="15"/>
      <c r="D38" s="25" t="s">
        <v>50</v>
      </c>
      <c r="E38" s="25" t="s">
        <v>243</v>
      </c>
      <c r="F38" s="108">
        <f t="shared" si="0"/>
        <v>60</v>
      </c>
      <c r="G38" s="17">
        <v>44</v>
      </c>
      <c r="H38" s="18"/>
      <c r="I38" s="18">
        <v>44</v>
      </c>
      <c r="J38" s="18"/>
      <c r="K38" s="18"/>
      <c r="L38" s="24"/>
      <c r="M38" s="24">
        <v>2</v>
      </c>
      <c r="N38" s="20" t="s">
        <v>25</v>
      </c>
      <c r="O38" s="21">
        <v>100</v>
      </c>
      <c r="P38" s="22">
        <v>20</v>
      </c>
    </row>
    <row r="39" spans="1:17" ht="14.25" customHeight="1">
      <c r="A39" s="152"/>
      <c r="B39" s="15"/>
      <c r="C39" s="15" t="s">
        <v>32</v>
      </c>
      <c r="D39" s="25" t="s">
        <v>33</v>
      </c>
      <c r="E39" s="25" t="s">
        <v>33</v>
      </c>
      <c r="F39" s="108">
        <f t="shared" si="0"/>
        <v>42</v>
      </c>
      <c r="G39" s="17">
        <v>10</v>
      </c>
      <c r="H39" s="18"/>
      <c r="I39" s="18">
        <v>10</v>
      </c>
      <c r="J39" s="18"/>
      <c r="K39" s="18"/>
      <c r="L39" s="24"/>
      <c r="M39" s="24">
        <v>0.5</v>
      </c>
      <c r="N39" s="20" t="s">
        <v>25</v>
      </c>
      <c r="O39" s="21">
        <v>100</v>
      </c>
      <c r="P39" s="22">
        <v>20</v>
      </c>
    </row>
    <row r="40" spans="1:17" s="38" customFormat="1" ht="14.25" customHeight="1">
      <c r="A40" s="152"/>
      <c r="B40" s="39"/>
      <c r="C40" s="39"/>
      <c r="D40" s="109" t="s">
        <v>262</v>
      </c>
      <c r="E40" s="26" t="s">
        <v>51</v>
      </c>
      <c r="F40" s="108">
        <f t="shared" si="0"/>
        <v>28</v>
      </c>
      <c r="G40" s="17">
        <v>24</v>
      </c>
      <c r="H40" s="18"/>
      <c r="I40" s="18">
        <v>24</v>
      </c>
      <c r="J40" s="18"/>
      <c r="K40" s="18"/>
      <c r="L40" s="24"/>
      <c r="M40" s="24">
        <v>0.5</v>
      </c>
      <c r="N40" s="20" t="s">
        <v>25</v>
      </c>
      <c r="O40" s="21">
        <v>100</v>
      </c>
      <c r="P40" s="22">
        <v>20</v>
      </c>
      <c r="Q40" s="40"/>
    </row>
    <row r="41" spans="1:17" ht="18" customHeight="1">
      <c r="A41" s="152"/>
      <c r="B41" s="15"/>
      <c r="C41" s="15"/>
      <c r="D41" s="23" t="s">
        <v>43</v>
      </c>
      <c r="E41" s="23"/>
      <c r="F41" s="108"/>
      <c r="G41" s="41"/>
      <c r="H41" s="41"/>
      <c r="I41" s="41"/>
      <c r="J41" s="41"/>
      <c r="K41" s="41"/>
      <c r="L41" s="42"/>
      <c r="M41" s="41">
        <f>SUM(M42:M45)</f>
        <v>4</v>
      </c>
      <c r="N41" s="20" t="s">
        <v>25</v>
      </c>
      <c r="O41" s="21">
        <v>100</v>
      </c>
      <c r="P41" s="22">
        <v>20</v>
      </c>
    </row>
    <row r="42" spans="1:17" ht="18" customHeight="1">
      <c r="A42" s="152"/>
      <c r="B42" s="43"/>
      <c r="C42" s="43"/>
      <c r="D42" s="25" t="s">
        <v>52</v>
      </c>
      <c r="E42" s="25" t="s">
        <v>244</v>
      </c>
      <c r="F42" s="108">
        <f t="shared" si="0"/>
        <v>56</v>
      </c>
      <c r="G42" s="44">
        <v>8</v>
      </c>
      <c r="H42" s="44"/>
      <c r="I42" s="44">
        <v>8</v>
      </c>
      <c r="J42" s="44"/>
      <c r="K42" s="44">
        <v>0</v>
      </c>
      <c r="L42" s="45"/>
      <c r="M42" s="44">
        <v>1</v>
      </c>
      <c r="N42" s="20" t="s">
        <v>25</v>
      </c>
      <c r="O42" s="21">
        <v>100</v>
      </c>
      <c r="P42" s="22">
        <v>20</v>
      </c>
    </row>
    <row r="43" spans="1:17" ht="18" customHeight="1">
      <c r="A43" s="152"/>
      <c r="B43" s="43"/>
      <c r="C43" s="43"/>
      <c r="D43" s="46" t="s">
        <v>53</v>
      </c>
      <c r="E43" s="46" t="s">
        <v>245</v>
      </c>
      <c r="F43" s="108">
        <f t="shared" si="0"/>
        <v>59</v>
      </c>
      <c r="G43" s="44">
        <v>12</v>
      </c>
      <c r="H43" s="44"/>
      <c r="I43" s="44">
        <v>4</v>
      </c>
      <c r="J43" s="44">
        <v>2</v>
      </c>
      <c r="K43" s="44">
        <v>6</v>
      </c>
      <c r="L43" s="45"/>
      <c r="M43" s="44">
        <v>1.5</v>
      </c>
      <c r="N43" s="20" t="s">
        <v>25</v>
      </c>
      <c r="O43" s="21">
        <v>100</v>
      </c>
      <c r="P43" s="22">
        <v>20</v>
      </c>
    </row>
    <row r="44" spans="1:17" ht="18" customHeight="1">
      <c r="A44" s="152"/>
      <c r="B44" s="43"/>
      <c r="C44" s="43"/>
      <c r="D44" s="47" t="s">
        <v>54</v>
      </c>
      <c r="E44" s="47" t="s">
        <v>54</v>
      </c>
      <c r="F44" s="108">
        <f t="shared" si="0"/>
        <v>38</v>
      </c>
      <c r="G44" s="44">
        <v>12</v>
      </c>
      <c r="H44" s="44"/>
      <c r="I44" s="44">
        <v>6</v>
      </c>
      <c r="J44" s="44"/>
      <c r="K44" s="44">
        <v>6</v>
      </c>
      <c r="L44" s="45"/>
      <c r="M44" s="44">
        <v>1.5</v>
      </c>
      <c r="N44" s="20" t="s">
        <v>25</v>
      </c>
      <c r="O44" s="21">
        <v>100</v>
      </c>
      <c r="P44" s="22">
        <v>20</v>
      </c>
    </row>
    <row r="45" spans="1:17" ht="15.75" thickBot="1">
      <c r="A45" s="153"/>
      <c r="B45" s="48"/>
      <c r="C45" s="48" t="s">
        <v>32</v>
      </c>
      <c r="D45" s="110" t="s">
        <v>37</v>
      </c>
      <c r="E45" s="110" t="s">
        <v>37</v>
      </c>
      <c r="F45" s="111">
        <f t="shared" si="0"/>
        <v>9</v>
      </c>
      <c r="G45" s="49">
        <v>16</v>
      </c>
      <c r="H45" s="49"/>
      <c r="I45" s="49">
        <v>8</v>
      </c>
      <c r="J45" s="49"/>
      <c r="K45" s="49">
        <v>8</v>
      </c>
      <c r="L45" s="50"/>
      <c r="M45" s="49"/>
      <c r="N45" s="112" t="s">
        <v>25</v>
      </c>
      <c r="O45" s="113">
        <v>100</v>
      </c>
      <c r="P45" s="114">
        <v>20</v>
      </c>
    </row>
    <row r="46" spans="1:17" ht="9" customHeight="1">
      <c r="A46" s="154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</row>
    <row r="47" spans="1:17" hidden="1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</row>
    <row r="48" spans="1:17" hidden="1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</row>
    <row r="49" spans="1:16" hidden="1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</row>
    <row r="50" spans="1:16" hidden="1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</row>
    <row r="51" spans="1:16" hidden="1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</row>
    <row r="52" spans="1:16" hidden="1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</row>
    <row r="53" spans="1:16" ht="11.25" hidden="1" customHeight="1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</row>
    <row r="54" spans="1:16" hidden="1">
      <c r="A54" s="155"/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</row>
    <row r="55" spans="1:16">
      <c r="D55" s="52"/>
      <c r="E55" s="52"/>
      <c r="F55" s="52"/>
      <c r="G55" s="53"/>
      <c r="H55" s="54"/>
      <c r="I55" s="54"/>
      <c r="J55" s="54"/>
      <c r="K55" s="54"/>
      <c r="L55" s="52"/>
      <c r="M55" s="53"/>
      <c r="N55" s="52"/>
      <c r="O55" s="52"/>
      <c r="P55" s="52"/>
    </row>
    <row r="56" spans="1:16">
      <c r="D56" s="52"/>
      <c r="E56" s="52"/>
      <c r="F56" s="52"/>
      <c r="M56" s="1">
        <f>M10+M22+M34</f>
        <v>30</v>
      </c>
    </row>
    <row r="57" spans="1:16">
      <c r="D57" s="207" t="s">
        <v>265</v>
      </c>
      <c r="E57" s="52"/>
      <c r="F57" s="52"/>
    </row>
    <row r="58" spans="1:16">
      <c r="D58" s="207" t="s">
        <v>266</v>
      </c>
      <c r="E58" s="52"/>
      <c r="F58" s="52"/>
    </row>
    <row r="59" spans="1:16">
      <c r="D59" s="38"/>
      <c r="E59" s="38"/>
      <c r="F59" s="38"/>
    </row>
  </sheetData>
  <mergeCells count="23">
    <mergeCell ref="A9:A45"/>
    <mergeCell ref="A46:P54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5">
    <cfRule type="cellIs" dxfId="27" priority="1" operator="greaterThan">
      <formula>60</formula>
    </cfRule>
    <cfRule type="cellIs" dxfId="26" priority="2" operator="greaterThan">
      <formula>60</formula>
    </cfRule>
  </conditionalFormatting>
  <printOptions horizontalCentered="1" verticalCentered="1"/>
  <pageMargins left="0.39370078740157477" right="0.39370078740157477" top="0.39370078740157477" bottom="0.39370078740157477" header="0.51181102362204722" footer="0.51181102362204722"/>
  <pageSetup paperSize="9" scale="5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48"/>
  <sheetViews>
    <sheetView topLeftCell="A16" workbookViewId="0">
      <selection activeCell="D47" sqref="A1:XFD1048576"/>
    </sheetView>
  </sheetViews>
  <sheetFormatPr baseColWidth="10" defaultColWidth="10.85546875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50.85546875" style="33" hidden="1" customWidth="1"/>
    <col min="6" max="6" width="11.28515625" style="33" hidden="1" customWidth="1"/>
    <col min="7" max="7" width="8.42578125" style="55" customWidth="1"/>
    <col min="8" max="8" width="5.42578125" style="2" customWidth="1"/>
    <col min="9" max="9" width="6.140625" style="2" customWidth="1"/>
    <col min="10" max="10" width="5.4257812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0.8554687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6" t="s">
        <v>264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202</v>
      </c>
      <c r="E10" s="16"/>
      <c r="F10" s="108"/>
      <c r="G10" s="21"/>
      <c r="H10" s="65"/>
      <c r="I10" s="65"/>
      <c r="J10" s="65"/>
      <c r="K10" s="65"/>
      <c r="L10" s="81">
        <f>SUM(L11:L16)</f>
        <v>6.5</v>
      </c>
      <c r="M10" s="81">
        <f>M11+M13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176</v>
      </c>
      <c r="E11" s="23"/>
      <c r="F11" s="108"/>
      <c r="G11" s="21"/>
      <c r="H11" s="65"/>
      <c r="I11" s="65"/>
      <c r="J11" s="65"/>
      <c r="K11" s="65"/>
      <c r="L11" s="21"/>
      <c r="M11" s="21">
        <f>M12</f>
        <v>3</v>
      </c>
      <c r="N11" s="20" t="s">
        <v>25</v>
      </c>
      <c r="O11" s="21">
        <v>100</v>
      </c>
      <c r="P11" s="22">
        <v>20</v>
      </c>
    </row>
    <row r="12" spans="1:17" ht="17.100000000000001" customHeight="1">
      <c r="A12" s="152"/>
      <c r="B12" s="15" t="s">
        <v>88</v>
      </c>
      <c r="C12" s="15"/>
      <c r="D12" s="82" t="s">
        <v>177</v>
      </c>
      <c r="E12" s="82" t="s">
        <v>225</v>
      </c>
      <c r="F12" s="108">
        <f t="shared" ref="F12:F43" si="0">LEN(E12)</f>
        <v>47</v>
      </c>
      <c r="G12" s="21">
        <v>20</v>
      </c>
      <c r="H12" s="65"/>
      <c r="I12" s="65">
        <v>20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27"/>
      <c r="C13" s="27"/>
      <c r="D13" s="23" t="s">
        <v>178</v>
      </c>
      <c r="E13" s="23"/>
      <c r="F13" s="108"/>
      <c r="G13" s="67"/>
      <c r="H13" s="69"/>
      <c r="I13" s="69"/>
      <c r="J13" s="69"/>
      <c r="K13" s="69"/>
      <c r="L13" s="21"/>
      <c r="M13" s="21">
        <f>M14+M15+M16</f>
        <v>3.5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15"/>
      <c r="C14" s="64" t="s">
        <v>93</v>
      </c>
      <c r="D14" s="218" t="s">
        <v>179</v>
      </c>
      <c r="E14" s="218" t="s">
        <v>254</v>
      </c>
      <c r="F14" s="108">
        <f t="shared" si="0"/>
        <v>47</v>
      </c>
      <c r="G14" s="21"/>
      <c r="H14" s="65"/>
      <c r="I14" s="65"/>
      <c r="J14" s="65"/>
      <c r="K14" s="65"/>
      <c r="L14" s="21">
        <v>1</v>
      </c>
      <c r="M14" s="21">
        <v>1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 t="s">
        <v>88</v>
      </c>
      <c r="C15" s="64" t="s">
        <v>93</v>
      </c>
      <c r="D15" s="82" t="s">
        <v>190</v>
      </c>
      <c r="E15" s="82" t="s">
        <v>190</v>
      </c>
      <c r="F15" s="108">
        <f t="shared" si="0"/>
        <v>42</v>
      </c>
      <c r="G15" s="21"/>
      <c r="H15" s="65"/>
      <c r="I15" s="65"/>
      <c r="J15" s="65"/>
      <c r="K15" s="65"/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88</v>
      </c>
      <c r="C16" s="64" t="s">
        <v>93</v>
      </c>
      <c r="D16" s="82" t="s">
        <v>100</v>
      </c>
      <c r="E16" s="82" t="s">
        <v>100</v>
      </c>
      <c r="F16" s="108">
        <f t="shared" si="0"/>
        <v>10</v>
      </c>
      <c r="G16" s="21">
        <v>10</v>
      </c>
      <c r="H16" s="65"/>
      <c r="I16" s="65"/>
      <c r="J16" s="65"/>
      <c r="K16" s="65">
        <v>10</v>
      </c>
      <c r="L16" s="21">
        <v>0.5</v>
      </c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15"/>
      <c r="D17" s="28" t="s">
        <v>38</v>
      </c>
      <c r="E17" s="99"/>
      <c r="F17" s="108"/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31" t="s">
        <v>203</v>
      </c>
      <c r="E18" s="100"/>
      <c r="F18" s="108"/>
      <c r="G18" s="21"/>
      <c r="H18" s="65"/>
      <c r="I18" s="65"/>
      <c r="J18" s="65"/>
      <c r="K18" s="65"/>
      <c r="L18" s="67">
        <f>SUM(L20:L24)</f>
        <v>6.5</v>
      </c>
      <c r="M18" s="67">
        <f>M19+M21</f>
        <v>6.5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3" t="s">
        <v>180</v>
      </c>
      <c r="E19" s="23"/>
      <c r="F19" s="108"/>
      <c r="G19" s="21"/>
      <c r="H19" s="65"/>
      <c r="I19" s="65"/>
      <c r="J19" s="65"/>
      <c r="K19" s="65"/>
      <c r="L19" s="21"/>
      <c r="M19" s="21">
        <f>M20</f>
        <v>3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 t="s">
        <v>88</v>
      </c>
      <c r="C20" s="15"/>
      <c r="D20" s="82" t="s">
        <v>181</v>
      </c>
      <c r="E20" s="82" t="s">
        <v>220</v>
      </c>
      <c r="F20" s="108">
        <f t="shared" si="0"/>
        <v>44</v>
      </c>
      <c r="G20" s="21">
        <v>20</v>
      </c>
      <c r="H20" s="65"/>
      <c r="I20" s="65">
        <v>20</v>
      </c>
      <c r="J20" s="65"/>
      <c r="K20" s="65"/>
      <c r="L20" s="21">
        <v>3</v>
      </c>
      <c r="M20" s="21">
        <v>3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27"/>
      <c r="C21" s="27"/>
      <c r="D21" s="23" t="s">
        <v>182</v>
      </c>
      <c r="E21" s="23"/>
      <c r="F21" s="108"/>
      <c r="G21" s="21"/>
      <c r="H21" s="65"/>
      <c r="I21" s="65"/>
      <c r="J21" s="65"/>
      <c r="K21" s="65"/>
      <c r="L21" s="21"/>
      <c r="M21" s="21">
        <f>M22+M23+M24</f>
        <v>3.5</v>
      </c>
      <c r="N21" s="20" t="s">
        <v>25</v>
      </c>
      <c r="O21" s="21">
        <v>100</v>
      </c>
      <c r="P21" s="22">
        <v>20</v>
      </c>
    </row>
    <row r="22" spans="1:16" ht="26.1" customHeight="1">
      <c r="A22" s="152"/>
      <c r="B22" s="15"/>
      <c r="C22" s="64" t="s">
        <v>93</v>
      </c>
      <c r="D22" s="218" t="s">
        <v>179</v>
      </c>
      <c r="E22" s="218" t="s">
        <v>254</v>
      </c>
      <c r="F22" s="108">
        <f t="shared" si="0"/>
        <v>47</v>
      </c>
      <c r="G22" s="21"/>
      <c r="H22" s="65"/>
      <c r="I22" s="65"/>
      <c r="J22" s="65"/>
      <c r="K22" s="65"/>
      <c r="L22" s="21">
        <v>1</v>
      </c>
      <c r="M22" s="21">
        <v>1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 t="s">
        <v>88</v>
      </c>
      <c r="C23" s="64" t="s">
        <v>93</v>
      </c>
      <c r="D23" s="82" t="s">
        <v>190</v>
      </c>
      <c r="E23" s="82" t="s">
        <v>190</v>
      </c>
      <c r="F23" s="108">
        <f t="shared" si="0"/>
        <v>42</v>
      </c>
      <c r="G23" s="21"/>
      <c r="H23" s="65"/>
      <c r="I23" s="65"/>
      <c r="J23" s="65"/>
      <c r="K23" s="65"/>
      <c r="L23" s="21">
        <v>2</v>
      </c>
      <c r="M23" s="21">
        <v>2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 t="s">
        <v>88</v>
      </c>
      <c r="C24" s="64" t="s">
        <v>93</v>
      </c>
      <c r="D24" s="82" t="s">
        <v>100</v>
      </c>
      <c r="E24" s="82" t="s">
        <v>100</v>
      </c>
      <c r="F24" s="108">
        <f t="shared" si="0"/>
        <v>10</v>
      </c>
      <c r="G24" s="66">
        <v>10</v>
      </c>
      <c r="H24" s="70"/>
      <c r="I24" s="70"/>
      <c r="J24" s="70"/>
      <c r="K24" s="70">
        <v>10</v>
      </c>
      <c r="L24" s="21">
        <v>0.5</v>
      </c>
      <c r="M24" s="21">
        <v>0.5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/>
      <c r="C25" s="15"/>
      <c r="D25" s="25"/>
      <c r="E25" s="25"/>
      <c r="F25" s="108"/>
      <c r="G25" s="66"/>
      <c r="H25" s="70"/>
      <c r="I25" s="70"/>
      <c r="J25" s="70"/>
      <c r="K25" s="70"/>
      <c r="L25" s="21"/>
      <c r="M25" s="21"/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/>
      <c r="C26" s="15"/>
      <c r="D26" s="32" t="s">
        <v>45</v>
      </c>
      <c r="E26" s="32"/>
      <c r="F26" s="108"/>
      <c r="G26" s="66"/>
      <c r="H26" s="70"/>
      <c r="I26" s="70"/>
      <c r="J26" s="70"/>
      <c r="K26" s="70"/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34" t="s">
        <v>204</v>
      </c>
      <c r="E27" s="34"/>
      <c r="F27" s="108"/>
      <c r="G27" s="66"/>
      <c r="H27" s="70"/>
      <c r="I27" s="70"/>
      <c r="J27" s="70"/>
      <c r="K27" s="70"/>
      <c r="L27" s="67">
        <f>SUM(L29:L34)</f>
        <v>6.5</v>
      </c>
      <c r="M27" s="67">
        <f>M28+M31</f>
        <v>6.5</v>
      </c>
      <c r="N27" s="20" t="s">
        <v>25</v>
      </c>
      <c r="O27" s="21">
        <v>100</v>
      </c>
      <c r="P27" s="22">
        <v>20</v>
      </c>
    </row>
    <row r="28" spans="1:16" ht="18" customHeight="1">
      <c r="A28" s="152"/>
      <c r="B28" s="15"/>
      <c r="C28" s="15"/>
      <c r="D28" s="23" t="s">
        <v>183</v>
      </c>
      <c r="E28" s="23"/>
      <c r="F28" s="108"/>
      <c r="G28" s="66"/>
      <c r="H28" s="70"/>
      <c r="I28" s="70"/>
      <c r="J28" s="70"/>
      <c r="K28" s="70"/>
      <c r="L28" s="21"/>
      <c r="M28" s="21">
        <f>M29+M30</f>
        <v>3</v>
      </c>
      <c r="N28" s="20" t="s">
        <v>25</v>
      </c>
      <c r="O28" s="21">
        <v>100</v>
      </c>
      <c r="P28" s="22">
        <v>20</v>
      </c>
    </row>
    <row r="29" spans="1:16" ht="29.1" customHeight="1">
      <c r="A29" s="152"/>
      <c r="B29" s="15" t="s">
        <v>88</v>
      </c>
      <c r="C29" s="15"/>
      <c r="D29" s="219" t="s">
        <v>184</v>
      </c>
      <c r="E29" s="219" t="s">
        <v>222</v>
      </c>
      <c r="F29" s="108">
        <f t="shared" si="0"/>
        <v>48</v>
      </c>
      <c r="G29" s="66">
        <v>20</v>
      </c>
      <c r="H29" s="70"/>
      <c r="I29" s="70">
        <v>20</v>
      </c>
      <c r="J29" s="70"/>
      <c r="K29" s="70"/>
      <c r="L29" s="21">
        <v>2</v>
      </c>
      <c r="M29" s="21">
        <v>1.5</v>
      </c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 t="s">
        <v>88</v>
      </c>
      <c r="C30" s="15"/>
      <c r="D30" s="219" t="s">
        <v>185</v>
      </c>
      <c r="E30" s="219" t="s">
        <v>221</v>
      </c>
      <c r="F30" s="108">
        <f t="shared" si="0"/>
        <v>38</v>
      </c>
      <c r="G30" s="66">
        <v>10</v>
      </c>
      <c r="H30" s="70"/>
      <c r="I30" s="70">
        <v>10</v>
      </c>
      <c r="J30" s="70"/>
      <c r="K30" s="70"/>
      <c r="L30" s="21">
        <v>1</v>
      </c>
      <c r="M30" s="21">
        <v>1.5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186</v>
      </c>
      <c r="E31" s="23"/>
      <c r="F31" s="108"/>
      <c r="G31" s="21"/>
      <c r="H31" s="65"/>
      <c r="I31" s="65"/>
      <c r="J31" s="65"/>
      <c r="K31" s="65"/>
      <c r="L31" s="21"/>
      <c r="M31" s="21">
        <f>M32+M33+M34</f>
        <v>3.5</v>
      </c>
      <c r="N31" s="20" t="s">
        <v>25</v>
      </c>
      <c r="O31" s="21">
        <v>100</v>
      </c>
      <c r="P31" s="22">
        <v>20</v>
      </c>
    </row>
    <row r="32" spans="1:16" ht="31.5" customHeight="1">
      <c r="A32" s="152"/>
      <c r="B32" s="15"/>
      <c r="C32" s="64" t="s">
        <v>93</v>
      </c>
      <c r="D32" s="218" t="s">
        <v>179</v>
      </c>
      <c r="E32" s="218" t="s">
        <v>254</v>
      </c>
      <c r="F32" s="108">
        <f t="shared" si="0"/>
        <v>47</v>
      </c>
      <c r="G32" s="21"/>
      <c r="H32" s="65"/>
      <c r="I32" s="65"/>
      <c r="J32" s="65"/>
      <c r="K32" s="65"/>
      <c r="L32" s="21">
        <v>1</v>
      </c>
      <c r="M32" s="21">
        <v>1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88</v>
      </c>
      <c r="C33" s="64" t="s">
        <v>93</v>
      </c>
      <c r="D33" s="82" t="s">
        <v>190</v>
      </c>
      <c r="E33" s="82" t="s">
        <v>190</v>
      </c>
      <c r="F33" s="108">
        <f t="shared" si="0"/>
        <v>42</v>
      </c>
      <c r="G33" s="21"/>
      <c r="H33" s="65"/>
      <c r="I33" s="65"/>
      <c r="J33" s="65"/>
      <c r="K33" s="65"/>
      <c r="L33" s="21">
        <v>2</v>
      </c>
      <c r="M33" s="21">
        <v>2</v>
      </c>
      <c r="N33" s="20" t="s">
        <v>25</v>
      </c>
      <c r="O33" s="21">
        <v>100</v>
      </c>
      <c r="P33" s="22">
        <v>20</v>
      </c>
    </row>
    <row r="34" spans="1:16" ht="18" customHeight="1">
      <c r="A34" s="152"/>
      <c r="B34" s="15" t="s">
        <v>88</v>
      </c>
      <c r="C34" s="64" t="s">
        <v>93</v>
      </c>
      <c r="D34" s="82" t="s">
        <v>100</v>
      </c>
      <c r="E34" s="82" t="s">
        <v>100</v>
      </c>
      <c r="F34" s="108">
        <f t="shared" si="0"/>
        <v>10</v>
      </c>
      <c r="G34" s="85">
        <v>10</v>
      </c>
      <c r="H34" s="85"/>
      <c r="I34" s="85"/>
      <c r="J34" s="85"/>
      <c r="K34" s="85">
        <v>10</v>
      </c>
      <c r="L34" s="21">
        <v>0.5</v>
      </c>
      <c r="M34" s="21">
        <v>0.5</v>
      </c>
      <c r="N34" s="20" t="s">
        <v>25</v>
      </c>
      <c r="O34" s="21">
        <v>100</v>
      </c>
      <c r="P34" s="22">
        <v>20</v>
      </c>
    </row>
    <row r="35" spans="1:16">
      <c r="A35" s="152"/>
      <c r="B35" s="43"/>
      <c r="C35" s="43"/>
      <c r="D35" s="87" t="s">
        <v>114</v>
      </c>
      <c r="E35" s="87"/>
      <c r="F35" s="108"/>
      <c r="G35" s="83"/>
      <c r="H35" s="83"/>
      <c r="I35" s="83"/>
      <c r="J35" s="83"/>
      <c r="K35" s="83"/>
      <c r="L35" s="21"/>
      <c r="M35" s="21"/>
      <c r="N35" s="20" t="s">
        <v>25</v>
      </c>
      <c r="O35" s="21">
        <v>100</v>
      </c>
      <c r="P35" s="22">
        <v>20</v>
      </c>
    </row>
    <row r="36" spans="1:16" ht="17.100000000000001" customHeight="1">
      <c r="A36" s="152"/>
      <c r="B36" s="43"/>
      <c r="C36" s="43"/>
      <c r="D36" s="88" t="s">
        <v>205</v>
      </c>
      <c r="E36" s="88"/>
      <c r="F36" s="108"/>
      <c r="G36" s="83"/>
      <c r="H36" s="83"/>
      <c r="I36" s="83"/>
      <c r="J36" s="83"/>
      <c r="K36" s="83"/>
      <c r="L36" s="67">
        <f>SUM(L38:L43)</f>
        <v>10.5</v>
      </c>
      <c r="M36" s="67">
        <f>M37+M40</f>
        <v>10.5</v>
      </c>
      <c r="N36" s="20" t="s">
        <v>25</v>
      </c>
      <c r="O36" s="21">
        <v>100</v>
      </c>
      <c r="P36" s="22">
        <v>20</v>
      </c>
    </row>
    <row r="37" spans="1:16" ht="12.95" customHeight="1">
      <c r="A37" s="152"/>
      <c r="B37" s="43"/>
      <c r="C37" s="43"/>
      <c r="D37" s="23" t="s">
        <v>187</v>
      </c>
      <c r="E37" s="23"/>
      <c r="F37" s="108">
        <f t="shared" si="0"/>
        <v>0</v>
      </c>
      <c r="G37" s="83"/>
      <c r="H37" s="83"/>
      <c r="I37" s="83"/>
      <c r="J37" s="83"/>
      <c r="K37" s="83"/>
      <c r="L37" s="21"/>
      <c r="M37" s="21">
        <f>M38+M39</f>
        <v>5</v>
      </c>
      <c r="N37" s="20" t="s">
        <v>25</v>
      </c>
      <c r="O37" s="21">
        <v>100</v>
      </c>
      <c r="P37" s="22">
        <v>20</v>
      </c>
    </row>
    <row r="38" spans="1:16" ht="14.25" customHeight="1">
      <c r="A38" s="152"/>
      <c r="B38" s="15"/>
      <c r="C38" s="15"/>
      <c r="D38" s="95" t="s">
        <v>188</v>
      </c>
      <c r="E38" s="95" t="s">
        <v>224</v>
      </c>
      <c r="F38" s="108">
        <f t="shared" si="0"/>
        <v>45</v>
      </c>
      <c r="G38" s="21">
        <v>30</v>
      </c>
      <c r="H38" s="65"/>
      <c r="I38" s="65">
        <v>30</v>
      </c>
      <c r="J38" s="65"/>
      <c r="K38" s="65"/>
      <c r="L38" s="21">
        <v>3</v>
      </c>
      <c r="M38" s="21">
        <v>3</v>
      </c>
      <c r="N38" s="20" t="s">
        <v>25</v>
      </c>
      <c r="O38" s="21">
        <v>100</v>
      </c>
      <c r="P38" s="22">
        <v>20</v>
      </c>
    </row>
    <row r="39" spans="1:16" ht="14.25" customHeight="1">
      <c r="A39" s="152"/>
      <c r="B39" s="15" t="s">
        <v>88</v>
      </c>
      <c r="C39" s="15"/>
      <c r="D39" s="82" t="s">
        <v>251</v>
      </c>
      <c r="E39" s="82" t="s">
        <v>253</v>
      </c>
      <c r="F39" s="108">
        <f t="shared" si="0"/>
        <v>53</v>
      </c>
      <c r="G39" s="21">
        <v>20</v>
      </c>
      <c r="H39" s="65"/>
      <c r="I39" s="65">
        <v>20</v>
      </c>
      <c r="J39" s="65"/>
      <c r="K39" s="65"/>
      <c r="L39" s="21">
        <v>2</v>
      </c>
      <c r="M39" s="21">
        <v>2</v>
      </c>
      <c r="N39" s="20" t="s">
        <v>25</v>
      </c>
      <c r="O39" s="21">
        <v>100</v>
      </c>
      <c r="P39" s="22">
        <v>20</v>
      </c>
    </row>
    <row r="40" spans="1:16" ht="12.95" customHeight="1">
      <c r="A40" s="152"/>
      <c r="B40" s="43"/>
      <c r="C40" s="43"/>
      <c r="D40" s="23" t="s">
        <v>189</v>
      </c>
      <c r="E40" s="23"/>
      <c r="F40" s="108"/>
      <c r="G40" s="83"/>
      <c r="H40" s="83"/>
      <c r="I40" s="83"/>
      <c r="J40" s="83"/>
      <c r="K40" s="83"/>
      <c r="L40" s="21"/>
      <c r="M40" s="21">
        <f>M41+M42+M43</f>
        <v>5.5</v>
      </c>
      <c r="N40" s="20" t="s">
        <v>25</v>
      </c>
      <c r="O40" s="21">
        <v>100</v>
      </c>
      <c r="P40" s="22">
        <v>20</v>
      </c>
    </row>
    <row r="41" spans="1:16" ht="27" customHeight="1">
      <c r="A41" s="152"/>
      <c r="B41" s="15"/>
      <c r="C41" s="64" t="s">
        <v>93</v>
      </c>
      <c r="D41" s="218" t="s">
        <v>179</v>
      </c>
      <c r="E41" s="218" t="s">
        <v>254</v>
      </c>
      <c r="F41" s="108">
        <f t="shared" si="0"/>
        <v>47</v>
      </c>
      <c r="G41" s="21"/>
      <c r="H41" s="65"/>
      <c r="I41" s="65"/>
      <c r="J41" s="65"/>
      <c r="K41" s="65"/>
      <c r="L41" s="21">
        <v>1</v>
      </c>
      <c r="M41" s="21">
        <v>1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 t="s">
        <v>88</v>
      </c>
      <c r="C42" s="64" t="s">
        <v>93</v>
      </c>
      <c r="D42" s="82" t="s">
        <v>190</v>
      </c>
      <c r="E42" s="82" t="s">
        <v>190</v>
      </c>
      <c r="F42" s="108">
        <f t="shared" si="0"/>
        <v>42</v>
      </c>
      <c r="G42" s="21"/>
      <c r="H42" s="65"/>
      <c r="I42" s="65"/>
      <c r="J42" s="65"/>
      <c r="K42" s="65"/>
      <c r="L42" s="21">
        <v>4</v>
      </c>
      <c r="M42" s="21">
        <v>4</v>
      </c>
      <c r="N42" s="20" t="s">
        <v>25</v>
      </c>
      <c r="O42" s="21">
        <v>100</v>
      </c>
      <c r="P42" s="22">
        <v>20</v>
      </c>
    </row>
    <row r="43" spans="1:16" ht="12.95" customHeight="1" thickBot="1">
      <c r="A43" s="153"/>
      <c r="B43" s="48" t="s">
        <v>88</v>
      </c>
      <c r="C43" s="75" t="s">
        <v>93</v>
      </c>
      <c r="D43" s="118" t="s">
        <v>100</v>
      </c>
      <c r="E43" s="118" t="s">
        <v>100</v>
      </c>
      <c r="F43" s="111">
        <f t="shared" si="0"/>
        <v>10</v>
      </c>
      <c r="G43" s="48">
        <v>10</v>
      </c>
      <c r="H43" s="48"/>
      <c r="I43" s="48"/>
      <c r="J43" s="48"/>
      <c r="K43" s="48">
        <v>10</v>
      </c>
      <c r="L43" s="113">
        <v>0.5</v>
      </c>
      <c r="M43" s="113">
        <v>0.5</v>
      </c>
      <c r="N43" s="112" t="s">
        <v>25</v>
      </c>
      <c r="O43" s="113">
        <v>100</v>
      </c>
      <c r="P43" s="114">
        <v>20</v>
      </c>
    </row>
    <row r="44" spans="1:16" ht="11.25" customHeight="1">
      <c r="A44" s="213"/>
      <c r="B44" s="213"/>
      <c r="C44" s="213"/>
      <c r="D44" s="213"/>
      <c r="E44" s="213"/>
      <c r="F44" s="213"/>
      <c r="G44" s="214"/>
      <c r="H44" s="214"/>
      <c r="I44" s="214"/>
      <c r="J44" s="214"/>
      <c r="K44" s="214"/>
      <c r="L44" s="213"/>
      <c r="M44" s="213"/>
      <c r="N44" s="213"/>
      <c r="O44" s="213"/>
      <c r="P44" s="213"/>
    </row>
    <row r="45" spans="1:16" ht="12.95" customHeight="1">
      <c r="A45" s="213"/>
      <c r="B45" s="213"/>
      <c r="C45" s="213"/>
      <c r="D45" s="213"/>
      <c r="E45" s="213"/>
      <c r="F45" s="213"/>
      <c r="G45" s="214"/>
      <c r="H45" s="214"/>
      <c r="I45" s="214"/>
      <c r="J45" s="214"/>
      <c r="K45" s="214"/>
      <c r="L45" s="213"/>
      <c r="M45" s="213"/>
      <c r="N45" s="213"/>
      <c r="O45" s="213"/>
      <c r="P45" s="213"/>
    </row>
    <row r="46" spans="1:16">
      <c r="D46" s="213"/>
      <c r="E46" s="213"/>
      <c r="F46" s="213"/>
      <c r="G46" s="128"/>
      <c r="H46" s="54"/>
      <c r="I46" s="54"/>
      <c r="J46" s="54"/>
      <c r="K46" s="54"/>
      <c r="L46" s="128">
        <f>L10+L18+L27+L36</f>
        <v>30</v>
      </c>
      <c r="M46" s="128">
        <f>M10+M18+M27+M36</f>
        <v>30</v>
      </c>
      <c r="N46" s="52"/>
      <c r="O46" s="52"/>
      <c r="P46" s="52"/>
    </row>
    <row r="47" spans="1:16">
      <c r="D47" s="207" t="s">
        <v>265</v>
      </c>
      <c r="E47" s="52"/>
      <c r="F47" s="52"/>
    </row>
    <row r="48" spans="1:16">
      <c r="D48" s="207" t="s">
        <v>266</v>
      </c>
      <c r="E48" s="52"/>
      <c r="F48" s="52"/>
    </row>
  </sheetData>
  <mergeCells count="22">
    <mergeCell ref="A9:A43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3">
    <cfRule type="cellIs" dxfId="9" priority="1" operator="greaterThan">
      <formula>60</formula>
    </cfRule>
    <cfRule type="cellIs" dxfId="8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54"/>
  <sheetViews>
    <sheetView topLeftCell="A22" workbookViewId="0">
      <selection activeCell="C55" sqref="C55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9.42578125" style="33" hidden="1" customWidth="1"/>
    <col min="6" max="6" width="11.7109375" style="33" hidden="1" customWidth="1"/>
    <col min="7" max="7" width="8.42578125" style="55" customWidth="1"/>
    <col min="8" max="8" width="5.28515625" style="2" customWidth="1"/>
    <col min="9" max="9" width="5" style="2" customWidth="1"/>
    <col min="10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1.4257812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210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0" t="s">
        <v>155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196</v>
      </c>
      <c r="E10" s="16"/>
      <c r="F10" s="108"/>
      <c r="G10" s="21"/>
      <c r="H10" s="65"/>
      <c r="I10" s="65"/>
      <c r="J10" s="65"/>
      <c r="K10" s="65"/>
      <c r="L10" s="67">
        <f>SUM(L12:L16)</f>
        <v>6.5</v>
      </c>
      <c r="M10" s="67">
        <f>M11+M14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156</v>
      </c>
      <c r="E11" s="23"/>
      <c r="F11" s="108"/>
      <c r="G11" s="21"/>
      <c r="H11" s="65"/>
      <c r="I11" s="65"/>
      <c r="J11" s="65"/>
      <c r="K11" s="65"/>
      <c r="L11" s="21"/>
      <c r="M11" s="21">
        <f>M12+M13</f>
        <v>3.5</v>
      </c>
      <c r="N11" s="20" t="s">
        <v>25</v>
      </c>
      <c r="O11" s="21">
        <v>100</v>
      </c>
      <c r="P11" s="22">
        <v>20</v>
      </c>
    </row>
    <row r="12" spans="1:17" ht="18.95" customHeight="1">
      <c r="A12" s="152"/>
      <c r="B12" s="15" t="s">
        <v>120</v>
      </c>
      <c r="C12" s="15"/>
      <c r="D12" s="82" t="s">
        <v>157</v>
      </c>
      <c r="E12" s="82" t="s">
        <v>214</v>
      </c>
      <c r="F12" s="108">
        <f t="shared" ref="F12:F49" si="0">LEN(E12)</f>
        <v>28</v>
      </c>
      <c r="G12" s="21">
        <v>30</v>
      </c>
      <c r="H12" s="65"/>
      <c r="I12" s="65">
        <v>30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15"/>
      <c r="C13" s="64" t="s">
        <v>93</v>
      </c>
      <c r="D13" s="82" t="s">
        <v>158</v>
      </c>
      <c r="E13" s="82" t="s">
        <v>158</v>
      </c>
      <c r="F13" s="108">
        <f t="shared" si="0"/>
        <v>40</v>
      </c>
      <c r="G13" s="21">
        <v>12</v>
      </c>
      <c r="H13" s="65"/>
      <c r="I13" s="65">
        <v>12</v>
      </c>
      <c r="J13" s="65"/>
      <c r="K13" s="65"/>
      <c r="L13" s="21">
        <v>0.5</v>
      </c>
      <c r="M13" s="21">
        <v>0.5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27"/>
      <c r="C14" s="27"/>
      <c r="D14" s="23" t="s">
        <v>159</v>
      </c>
      <c r="E14" s="23"/>
      <c r="F14" s="108"/>
      <c r="G14" s="67"/>
      <c r="H14" s="69"/>
      <c r="I14" s="69"/>
      <c r="J14" s="69"/>
      <c r="K14" s="69"/>
      <c r="L14" s="21"/>
      <c r="M14" s="21">
        <f>M15+M16</f>
        <v>3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/>
      <c r="C15" s="64" t="s">
        <v>93</v>
      </c>
      <c r="D15" s="218" t="s">
        <v>191</v>
      </c>
      <c r="E15" s="218" t="s">
        <v>215</v>
      </c>
      <c r="F15" s="108">
        <f t="shared" si="0"/>
        <v>58</v>
      </c>
      <c r="G15" s="21">
        <v>80</v>
      </c>
      <c r="H15" s="65"/>
      <c r="I15" s="65">
        <v>30</v>
      </c>
      <c r="J15" s="65"/>
      <c r="K15" s="65">
        <v>50</v>
      </c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120</v>
      </c>
      <c r="C16" s="64" t="s">
        <v>123</v>
      </c>
      <c r="D16" s="218" t="s">
        <v>161</v>
      </c>
      <c r="E16" s="82" t="s">
        <v>216</v>
      </c>
      <c r="F16" s="108">
        <f t="shared" si="0"/>
        <v>35</v>
      </c>
      <c r="G16" s="21">
        <v>30</v>
      </c>
      <c r="H16" s="65"/>
      <c r="I16" s="65">
        <v>10</v>
      </c>
      <c r="J16" s="65"/>
      <c r="K16" s="65">
        <v>20</v>
      </c>
      <c r="L16" s="21">
        <v>1</v>
      </c>
      <c r="M16" s="21">
        <v>1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 t="s">
        <v>120</v>
      </c>
      <c r="C17" s="64" t="s">
        <v>93</v>
      </c>
      <c r="D17" s="218" t="s">
        <v>100</v>
      </c>
      <c r="E17" s="218" t="s">
        <v>100</v>
      </c>
      <c r="F17" s="108">
        <f t="shared" si="0"/>
        <v>10</v>
      </c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101" t="s">
        <v>38</v>
      </c>
      <c r="E18" s="99"/>
      <c r="F18" s="108"/>
      <c r="G18" s="21"/>
      <c r="H18" s="65"/>
      <c r="I18" s="65"/>
      <c r="J18" s="65"/>
      <c r="K18" s="65"/>
      <c r="L18" s="21"/>
      <c r="M18" s="21"/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102" t="s">
        <v>197</v>
      </c>
      <c r="E19" s="100"/>
      <c r="F19" s="108"/>
      <c r="G19" s="21"/>
      <c r="H19" s="65"/>
      <c r="I19" s="65"/>
      <c r="J19" s="65"/>
      <c r="K19" s="65"/>
      <c r="L19" s="67">
        <f>SUM(L20:L26)</f>
        <v>6.5</v>
      </c>
      <c r="M19" s="67">
        <f>M20+M23</f>
        <v>6.5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97" t="s">
        <v>162</v>
      </c>
      <c r="E20" s="97"/>
      <c r="F20" s="108"/>
      <c r="G20" s="21"/>
      <c r="H20" s="65"/>
      <c r="I20" s="65"/>
      <c r="J20" s="65"/>
      <c r="K20" s="65"/>
      <c r="L20" s="21"/>
      <c r="M20" s="21">
        <f>M21+M22</f>
        <v>3.5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 t="s">
        <v>120</v>
      </c>
      <c r="C21" s="15"/>
      <c r="D21" s="218" t="s">
        <v>163</v>
      </c>
      <c r="E21" s="218" t="s">
        <v>213</v>
      </c>
      <c r="F21" s="108">
        <f t="shared" si="0"/>
        <v>17</v>
      </c>
      <c r="G21" s="21">
        <v>30</v>
      </c>
      <c r="H21" s="65"/>
      <c r="I21" s="65">
        <v>30</v>
      </c>
      <c r="J21" s="65"/>
      <c r="K21" s="65"/>
      <c r="L21" s="21">
        <v>3</v>
      </c>
      <c r="M21" s="21">
        <v>3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27"/>
      <c r="C22" s="64" t="s">
        <v>93</v>
      </c>
      <c r="D22" s="218" t="s">
        <v>158</v>
      </c>
      <c r="E22" s="218" t="s">
        <v>158</v>
      </c>
      <c r="F22" s="108">
        <f t="shared" si="0"/>
        <v>40</v>
      </c>
      <c r="G22" s="21">
        <v>12</v>
      </c>
      <c r="H22" s="65"/>
      <c r="I22" s="65">
        <v>12</v>
      </c>
      <c r="J22" s="65"/>
      <c r="K22" s="65"/>
      <c r="L22" s="21">
        <v>0.5</v>
      </c>
      <c r="M22" s="21">
        <v>0.5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27"/>
      <c r="C23" s="27"/>
      <c r="D23" s="97" t="s">
        <v>164</v>
      </c>
      <c r="E23" s="97"/>
      <c r="F23" s="108">
        <f t="shared" si="0"/>
        <v>0</v>
      </c>
      <c r="G23" s="21"/>
      <c r="H23" s="65"/>
      <c r="I23" s="65"/>
      <c r="J23" s="65"/>
      <c r="K23" s="65"/>
      <c r="L23" s="21"/>
      <c r="M23" s="21">
        <f>M24+M25</f>
        <v>3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64" t="s">
        <v>93</v>
      </c>
      <c r="D24" s="218" t="s">
        <v>191</v>
      </c>
      <c r="E24" s="218" t="s">
        <v>215</v>
      </c>
      <c r="F24" s="108">
        <f t="shared" si="0"/>
        <v>58</v>
      </c>
      <c r="G24" s="21">
        <v>80</v>
      </c>
      <c r="H24" s="65"/>
      <c r="I24" s="65">
        <v>30</v>
      </c>
      <c r="J24" s="65"/>
      <c r="K24" s="65">
        <v>50</v>
      </c>
      <c r="L24" s="21">
        <v>2</v>
      </c>
      <c r="M24" s="21">
        <v>2</v>
      </c>
      <c r="N24" s="20" t="s">
        <v>25</v>
      </c>
      <c r="O24" s="21">
        <v>100</v>
      </c>
      <c r="P24" s="22">
        <v>20</v>
      </c>
    </row>
    <row r="25" spans="1:16" ht="20.100000000000001" customHeight="1">
      <c r="A25" s="152"/>
      <c r="B25" s="15" t="s">
        <v>120</v>
      </c>
      <c r="C25" s="15" t="s">
        <v>126</v>
      </c>
      <c r="D25" s="95" t="s">
        <v>165</v>
      </c>
      <c r="E25" s="95" t="s">
        <v>217</v>
      </c>
      <c r="F25" s="108">
        <f t="shared" si="0"/>
        <v>52</v>
      </c>
      <c r="G25" s="21">
        <v>30</v>
      </c>
      <c r="H25" s="65"/>
      <c r="I25" s="65">
        <v>10</v>
      </c>
      <c r="J25" s="65"/>
      <c r="K25" s="65">
        <v>20</v>
      </c>
      <c r="L25" s="21">
        <v>1</v>
      </c>
      <c r="M25" s="21">
        <v>1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120</v>
      </c>
      <c r="C26" s="64" t="s">
        <v>93</v>
      </c>
      <c r="D26" s="82" t="s">
        <v>100</v>
      </c>
      <c r="E26" s="82" t="s">
        <v>100</v>
      </c>
      <c r="F26" s="108">
        <f t="shared" si="0"/>
        <v>10</v>
      </c>
      <c r="G26" s="66">
        <v>10</v>
      </c>
      <c r="H26" s="70"/>
      <c r="I26" s="70"/>
      <c r="J26" s="70"/>
      <c r="K26" s="70">
        <v>10</v>
      </c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25"/>
      <c r="E27" s="25"/>
      <c r="F27" s="108"/>
      <c r="G27" s="66"/>
      <c r="H27" s="70"/>
      <c r="I27" s="70"/>
      <c r="J27" s="70"/>
      <c r="K27" s="70"/>
      <c r="L27" s="21"/>
      <c r="M27" s="21"/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15"/>
      <c r="D28" s="32" t="s">
        <v>45</v>
      </c>
      <c r="E28" s="32"/>
      <c r="F28" s="108"/>
      <c r="G28" s="66"/>
      <c r="H28" s="70"/>
      <c r="I28" s="70"/>
      <c r="J28" s="70"/>
      <c r="K28" s="70"/>
      <c r="L28" s="21"/>
      <c r="M28" s="21"/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4" t="s">
        <v>198</v>
      </c>
      <c r="E29" s="34"/>
      <c r="F29" s="108"/>
      <c r="G29" s="66"/>
      <c r="H29" s="70"/>
      <c r="I29" s="70"/>
      <c r="J29" s="70"/>
      <c r="K29" s="70"/>
      <c r="L29" s="67">
        <f>SUM(L31:L38)</f>
        <v>6.5</v>
      </c>
      <c r="M29" s="67">
        <f>M30+M34</f>
        <v>6.5</v>
      </c>
      <c r="N29" s="20" t="s">
        <v>25</v>
      </c>
      <c r="O29" s="21">
        <v>100</v>
      </c>
      <c r="P29" s="22">
        <v>20</v>
      </c>
    </row>
    <row r="30" spans="1:16" ht="18" customHeight="1">
      <c r="A30" s="152"/>
      <c r="B30" s="15"/>
      <c r="C30" s="15"/>
      <c r="D30" s="23" t="s">
        <v>166</v>
      </c>
      <c r="E30" s="23"/>
      <c r="F30" s="108"/>
      <c r="G30" s="66"/>
      <c r="H30" s="70"/>
      <c r="I30" s="70"/>
      <c r="J30" s="70"/>
      <c r="K30" s="70"/>
      <c r="L30" s="21"/>
      <c r="M30" s="21">
        <f>M31+M32+M33</f>
        <v>3.5</v>
      </c>
      <c r="N30" s="20" t="s">
        <v>25</v>
      </c>
      <c r="O30" s="21">
        <v>100</v>
      </c>
      <c r="P30" s="22">
        <v>20</v>
      </c>
    </row>
    <row r="31" spans="1:16" ht="29.1" customHeight="1">
      <c r="A31" s="152"/>
      <c r="B31" s="15" t="s">
        <v>120</v>
      </c>
      <c r="C31" s="15"/>
      <c r="D31" s="95" t="s">
        <v>167</v>
      </c>
      <c r="E31" s="95" t="s">
        <v>228</v>
      </c>
      <c r="F31" s="108">
        <f t="shared" si="0"/>
        <v>56</v>
      </c>
      <c r="G31" s="66">
        <v>25</v>
      </c>
      <c r="H31" s="70"/>
      <c r="I31" s="70">
        <v>25</v>
      </c>
      <c r="J31" s="70"/>
      <c r="K31" s="70"/>
      <c r="L31" s="21">
        <v>1.5</v>
      </c>
      <c r="M31" s="21">
        <v>1.5</v>
      </c>
      <c r="N31" s="20" t="s">
        <v>25</v>
      </c>
      <c r="O31" s="21">
        <v>100</v>
      </c>
      <c r="P31" s="22">
        <v>20</v>
      </c>
    </row>
    <row r="32" spans="1:16" ht="24.95" customHeight="1">
      <c r="A32" s="152"/>
      <c r="B32" s="15" t="s">
        <v>120</v>
      </c>
      <c r="C32" s="15"/>
      <c r="D32" s="95" t="s">
        <v>168</v>
      </c>
      <c r="E32" s="95" t="s">
        <v>212</v>
      </c>
      <c r="F32" s="108">
        <f t="shared" si="0"/>
        <v>58</v>
      </c>
      <c r="G32" s="66">
        <v>15</v>
      </c>
      <c r="H32" s="70"/>
      <c r="I32" s="70">
        <v>15</v>
      </c>
      <c r="J32" s="70"/>
      <c r="K32" s="70"/>
      <c r="L32" s="21">
        <v>1.5</v>
      </c>
      <c r="M32" s="21">
        <v>1.5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/>
      <c r="C33" s="64" t="s">
        <v>93</v>
      </c>
      <c r="D33" s="82" t="s">
        <v>158</v>
      </c>
      <c r="E33" s="82" t="s">
        <v>158</v>
      </c>
      <c r="F33" s="108">
        <f t="shared" si="0"/>
        <v>40</v>
      </c>
      <c r="G33" s="66">
        <v>12</v>
      </c>
      <c r="H33" s="70"/>
      <c r="I33" s="70">
        <v>12</v>
      </c>
      <c r="J33" s="70"/>
      <c r="K33" s="70"/>
      <c r="L33" s="21">
        <v>0.5</v>
      </c>
      <c r="M33" s="21">
        <v>0.5</v>
      </c>
      <c r="N33" s="20" t="s">
        <v>25</v>
      </c>
      <c r="O33" s="21">
        <v>100</v>
      </c>
      <c r="P33" s="22">
        <v>20</v>
      </c>
    </row>
    <row r="34" spans="1:16" ht="14.25" customHeight="1">
      <c r="A34" s="152"/>
      <c r="B34" s="15"/>
      <c r="C34" s="15"/>
      <c r="D34" s="23" t="s">
        <v>169</v>
      </c>
      <c r="E34" s="23"/>
      <c r="F34" s="108">
        <f t="shared" si="0"/>
        <v>0</v>
      </c>
      <c r="G34" s="21"/>
      <c r="H34" s="65"/>
      <c r="I34" s="65"/>
      <c r="J34" s="65"/>
      <c r="K34" s="65"/>
      <c r="L34" s="21"/>
      <c r="M34" s="21">
        <f>M35+M36+M37</f>
        <v>3</v>
      </c>
      <c r="N34" s="20" t="s">
        <v>25</v>
      </c>
      <c r="O34" s="21">
        <v>100</v>
      </c>
      <c r="P34" s="22">
        <v>20</v>
      </c>
    </row>
    <row r="35" spans="1:16" ht="14.25" customHeight="1">
      <c r="A35" s="152"/>
      <c r="B35" s="27"/>
      <c r="C35" s="64" t="s">
        <v>93</v>
      </c>
      <c r="D35" s="218" t="s">
        <v>191</v>
      </c>
      <c r="E35" s="218" t="s">
        <v>191</v>
      </c>
      <c r="F35" s="108">
        <f t="shared" si="0"/>
        <v>60</v>
      </c>
      <c r="G35" s="21">
        <v>80</v>
      </c>
      <c r="H35" s="65"/>
      <c r="I35" s="65">
        <v>30</v>
      </c>
      <c r="J35" s="65"/>
      <c r="K35" s="65">
        <v>50</v>
      </c>
      <c r="L35" s="21">
        <v>2</v>
      </c>
      <c r="M35" s="21">
        <v>2</v>
      </c>
      <c r="N35" s="20" t="s">
        <v>25</v>
      </c>
      <c r="O35" s="21">
        <v>100</v>
      </c>
      <c r="P35" s="22">
        <v>20</v>
      </c>
    </row>
    <row r="36" spans="1:16" ht="14.25" customHeight="1">
      <c r="A36" s="152"/>
      <c r="B36" s="15" t="s">
        <v>120</v>
      </c>
      <c r="C36" s="64" t="s">
        <v>123</v>
      </c>
      <c r="D36" s="82" t="s">
        <v>161</v>
      </c>
      <c r="E36" s="82" t="s">
        <v>216</v>
      </c>
      <c r="F36" s="108">
        <f t="shared" si="0"/>
        <v>35</v>
      </c>
      <c r="G36" s="21">
        <v>30</v>
      </c>
      <c r="H36" s="65"/>
      <c r="I36" s="65">
        <v>10</v>
      </c>
      <c r="J36" s="65"/>
      <c r="K36" s="65">
        <v>20</v>
      </c>
      <c r="L36" s="21">
        <v>0.5</v>
      </c>
      <c r="M36" s="21">
        <v>0.5</v>
      </c>
      <c r="N36" s="20" t="s">
        <v>25</v>
      </c>
      <c r="O36" s="21">
        <v>100</v>
      </c>
      <c r="P36" s="22">
        <v>20</v>
      </c>
    </row>
    <row r="37" spans="1:16" ht="24.95" customHeight="1">
      <c r="A37" s="152"/>
      <c r="B37" s="15" t="s">
        <v>120</v>
      </c>
      <c r="C37" s="15" t="s">
        <v>126</v>
      </c>
      <c r="D37" s="95" t="s">
        <v>165</v>
      </c>
      <c r="E37" s="95" t="s">
        <v>217</v>
      </c>
      <c r="F37" s="108">
        <f t="shared" si="0"/>
        <v>52</v>
      </c>
      <c r="G37" s="21">
        <v>30</v>
      </c>
      <c r="H37" s="65"/>
      <c r="I37" s="65">
        <v>10</v>
      </c>
      <c r="J37" s="65"/>
      <c r="K37" s="65">
        <v>20</v>
      </c>
      <c r="L37" s="21">
        <v>0.5</v>
      </c>
      <c r="M37" s="21">
        <v>0.5</v>
      </c>
      <c r="N37" s="20" t="s">
        <v>25</v>
      </c>
      <c r="O37" s="21">
        <v>100</v>
      </c>
      <c r="P37" s="22">
        <v>20</v>
      </c>
    </row>
    <row r="38" spans="1:16" ht="18" customHeight="1">
      <c r="A38" s="152"/>
      <c r="B38" s="15" t="s">
        <v>120</v>
      </c>
      <c r="C38" s="64" t="s">
        <v>93</v>
      </c>
      <c r="D38" s="82" t="s">
        <v>100</v>
      </c>
      <c r="E38" s="82" t="s">
        <v>100</v>
      </c>
      <c r="F38" s="108">
        <f t="shared" si="0"/>
        <v>10</v>
      </c>
      <c r="G38" s="85">
        <v>10</v>
      </c>
      <c r="H38" s="85"/>
      <c r="I38" s="85"/>
      <c r="J38" s="85"/>
      <c r="K38" s="85">
        <v>10</v>
      </c>
      <c r="L38" s="21"/>
      <c r="M38" s="21"/>
      <c r="N38" s="20" t="s">
        <v>25</v>
      </c>
      <c r="O38" s="21">
        <v>100</v>
      </c>
      <c r="P38" s="22">
        <v>20</v>
      </c>
    </row>
    <row r="39" spans="1:16">
      <c r="A39" s="152"/>
      <c r="B39" s="43"/>
      <c r="C39" s="43"/>
      <c r="D39" s="87" t="s">
        <v>114</v>
      </c>
      <c r="E39" s="87"/>
      <c r="F39" s="108"/>
      <c r="G39" s="83"/>
      <c r="H39" s="83"/>
      <c r="I39" s="83"/>
      <c r="J39" s="83"/>
      <c r="K39" s="83"/>
      <c r="L39" s="21"/>
      <c r="M39" s="21"/>
      <c r="N39" s="20" t="s">
        <v>25</v>
      </c>
      <c r="O39" s="21">
        <v>100</v>
      </c>
      <c r="P39" s="22">
        <v>20</v>
      </c>
    </row>
    <row r="40" spans="1:16" ht="17.100000000000001" customHeight="1">
      <c r="A40" s="152"/>
      <c r="B40" s="43"/>
      <c r="C40" s="43"/>
      <c r="D40" s="88" t="s">
        <v>199</v>
      </c>
      <c r="E40" s="88"/>
      <c r="F40" s="108"/>
      <c r="G40" s="83"/>
      <c r="H40" s="83"/>
      <c r="I40" s="83"/>
      <c r="J40" s="83"/>
      <c r="K40" s="83"/>
      <c r="L40" s="67">
        <f>SUM(L41:L49)</f>
        <v>10.5</v>
      </c>
      <c r="M40" s="67">
        <f>M41+M47</f>
        <v>10.5</v>
      </c>
      <c r="N40" s="20" t="s">
        <v>25</v>
      </c>
      <c r="O40" s="21">
        <v>100</v>
      </c>
      <c r="P40" s="22">
        <v>20</v>
      </c>
    </row>
    <row r="41" spans="1:16" ht="12.95" customHeight="1">
      <c r="A41" s="152"/>
      <c r="B41" s="43"/>
      <c r="C41" s="43"/>
      <c r="D41" s="23" t="s">
        <v>170</v>
      </c>
      <c r="E41" s="23"/>
      <c r="F41" s="108"/>
      <c r="G41" s="83"/>
      <c r="H41" s="83"/>
      <c r="I41" s="83"/>
      <c r="J41" s="83"/>
      <c r="K41" s="83"/>
      <c r="L41" s="21"/>
      <c r="M41" s="21">
        <f>SUM(M42:M46)</f>
        <v>5.5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/>
      <c r="C42" s="15"/>
      <c r="D42" s="95" t="s">
        <v>192</v>
      </c>
      <c r="E42" s="95" t="s">
        <v>192</v>
      </c>
      <c r="F42" s="108">
        <f t="shared" si="0"/>
        <v>35</v>
      </c>
      <c r="G42" s="21">
        <v>25</v>
      </c>
      <c r="H42" s="21"/>
      <c r="I42" s="21">
        <v>25</v>
      </c>
      <c r="J42" s="65"/>
      <c r="K42" s="65"/>
      <c r="L42" s="21">
        <v>1.5</v>
      </c>
      <c r="M42" s="21">
        <v>1.5</v>
      </c>
      <c r="N42" s="20" t="s">
        <v>25</v>
      </c>
      <c r="O42" s="21">
        <v>100</v>
      </c>
      <c r="P42" s="22">
        <v>20</v>
      </c>
    </row>
    <row r="43" spans="1:16" ht="26.1" customHeight="1">
      <c r="A43" s="152"/>
      <c r="B43" s="15"/>
      <c r="C43" s="15"/>
      <c r="D43" s="95" t="s">
        <v>193</v>
      </c>
      <c r="E43" s="95" t="s">
        <v>193</v>
      </c>
      <c r="F43" s="108">
        <f t="shared" si="0"/>
        <v>52</v>
      </c>
      <c r="G43" s="21">
        <v>35</v>
      </c>
      <c r="H43" s="21"/>
      <c r="I43" s="21">
        <v>35</v>
      </c>
      <c r="J43" s="65"/>
      <c r="K43" s="65"/>
      <c r="L43" s="21">
        <v>1.5</v>
      </c>
      <c r="M43" s="21">
        <v>1.5</v>
      </c>
      <c r="N43" s="20" t="s">
        <v>25</v>
      </c>
      <c r="O43" s="21">
        <v>100</v>
      </c>
      <c r="P43" s="22">
        <v>20</v>
      </c>
    </row>
    <row r="44" spans="1:16" ht="14.25" customHeight="1">
      <c r="A44" s="152"/>
      <c r="B44" s="15"/>
      <c r="C44" s="15"/>
      <c r="D44" s="82" t="s">
        <v>255</v>
      </c>
      <c r="E44" s="82" t="s">
        <v>256</v>
      </c>
      <c r="F44" s="108">
        <f t="shared" si="0"/>
        <v>34</v>
      </c>
      <c r="G44" s="21">
        <v>24</v>
      </c>
      <c r="H44" s="21"/>
      <c r="I44" s="21">
        <v>24</v>
      </c>
      <c r="J44" s="65"/>
      <c r="K44" s="65"/>
      <c r="L44" s="21">
        <v>1</v>
      </c>
      <c r="M44" s="21">
        <v>1</v>
      </c>
      <c r="N44" s="20" t="s">
        <v>25</v>
      </c>
      <c r="O44" s="21">
        <v>100</v>
      </c>
      <c r="P44" s="22">
        <v>20</v>
      </c>
    </row>
    <row r="45" spans="1:16" ht="14.25" customHeight="1">
      <c r="A45" s="152"/>
      <c r="B45" s="15" t="s">
        <v>120</v>
      </c>
      <c r="C45" s="15"/>
      <c r="D45" s="82" t="s">
        <v>249</v>
      </c>
      <c r="E45" s="82" t="s">
        <v>250</v>
      </c>
      <c r="F45" s="108">
        <f t="shared" si="0"/>
        <v>14</v>
      </c>
      <c r="G45" s="21">
        <v>24</v>
      </c>
      <c r="H45" s="21"/>
      <c r="I45" s="21">
        <v>24</v>
      </c>
      <c r="J45" s="65"/>
      <c r="K45" s="65"/>
      <c r="L45" s="21">
        <v>1</v>
      </c>
      <c r="M45" s="21">
        <v>1</v>
      </c>
      <c r="N45" s="20" t="s">
        <v>25</v>
      </c>
      <c r="O45" s="21">
        <v>100</v>
      </c>
      <c r="P45" s="22">
        <v>20</v>
      </c>
    </row>
    <row r="46" spans="1:16" ht="12.95" customHeight="1">
      <c r="A46" s="152"/>
      <c r="B46" s="15" t="s">
        <v>120</v>
      </c>
      <c r="C46" s="64" t="s">
        <v>93</v>
      </c>
      <c r="D46" s="82" t="s">
        <v>158</v>
      </c>
      <c r="E46" s="82" t="s">
        <v>158</v>
      </c>
      <c r="F46" s="108">
        <f t="shared" si="0"/>
        <v>40</v>
      </c>
      <c r="G46" s="83">
        <v>12</v>
      </c>
      <c r="H46" s="83"/>
      <c r="I46" s="83">
        <v>12</v>
      </c>
      <c r="J46" s="83"/>
      <c r="K46" s="83"/>
      <c r="L46" s="21">
        <v>0.5</v>
      </c>
      <c r="M46" s="21">
        <v>0.5</v>
      </c>
      <c r="N46" s="20" t="s">
        <v>25</v>
      </c>
      <c r="O46" s="21">
        <v>100</v>
      </c>
      <c r="P46" s="22">
        <v>20</v>
      </c>
    </row>
    <row r="47" spans="1:16" ht="12.95" customHeight="1">
      <c r="A47" s="152"/>
      <c r="B47" s="43"/>
      <c r="C47" s="43"/>
      <c r="D47" s="23" t="s">
        <v>172</v>
      </c>
      <c r="E47" s="23"/>
      <c r="F47" s="108"/>
      <c r="G47" s="83"/>
      <c r="H47" s="83"/>
      <c r="I47" s="83"/>
      <c r="J47" s="83"/>
      <c r="K47" s="83"/>
      <c r="L47" s="21"/>
      <c r="M47" s="21">
        <f>M48</f>
        <v>5</v>
      </c>
      <c r="N47" s="20" t="s">
        <v>25</v>
      </c>
      <c r="O47" s="21">
        <v>100</v>
      </c>
      <c r="P47" s="22">
        <v>20</v>
      </c>
    </row>
    <row r="48" spans="1:16" ht="12.95" customHeight="1">
      <c r="A48" s="152"/>
      <c r="B48" s="15" t="s">
        <v>120</v>
      </c>
      <c r="C48" s="64" t="s">
        <v>93</v>
      </c>
      <c r="D48" s="218" t="s">
        <v>191</v>
      </c>
      <c r="E48" s="218" t="s">
        <v>215</v>
      </c>
      <c r="F48" s="108">
        <f t="shared" si="0"/>
        <v>58</v>
      </c>
      <c r="G48" s="43">
        <v>80</v>
      </c>
      <c r="H48" s="221"/>
      <c r="I48" s="43">
        <v>30</v>
      </c>
      <c r="J48" s="43"/>
      <c r="K48" s="221">
        <v>50</v>
      </c>
      <c r="L48" s="21">
        <v>5</v>
      </c>
      <c r="M48" s="21">
        <v>5</v>
      </c>
      <c r="N48" s="20" t="s">
        <v>25</v>
      </c>
      <c r="O48" s="21">
        <v>100</v>
      </c>
      <c r="P48" s="22">
        <v>20</v>
      </c>
    </row>
    <row r="49" spans="1:16" ht="12.95" customHeight="1" thickBot="1">
      <c r="A49" s="153"/>
      <c r="B49" s="48" t="s">
        <v>120</v>
      </c>
      <c r="C49" s="75" t="s">
        <v>93</v>
      </c>
      <c r="D49" s="118" t="s">
        <v>100</v>
      </c>
      <c r="E49" s="118" t="s">
        <v>100</v>
      </c>
      <c r="F49" s="111">
        <f t="shared" si="0"/>
        <v>10</v>
      </c>
      <c r="G49" s="48">
        <v>10</v>
      </c>
      <c r="H49" s="48"/>
      <c r="I49" s="48"/>
      <c r="J49" s="48"/>
      <c r="K49" s="48">
        <v>10</v>
      </c>
      <c r="L49" s="113"/>
      <c r="M49" s="113"/>
      <c r="N49" s="112" t="s">
        <v>25</v>
      </c>
      <c r="O49" s="113">
        <v>100</v>
      </c>
      <c r="P49" s="114">
        <v>20</v>
      </c>
    </row>
    <row r="50" spans="1:16" ht="11.25" customHeight="1">
      <c r="A50" s="213"/>
      <c r="B50" s="213"/>
      <c r="C50" s="213"/>
      <c r="D50" s="213"/>
      <c r="F50" s="213"/>
      <c r="G50" s="214"/>
      <c r="H50" s="214"/>
      <c r="I50" s="214"/>
      <c r="J50" s="214"/>
      <c r="K50" s="214"/>
      <c r="L50" s="213"/>
      <c r="M50" s="213"/>
      <c r="N50" s="213"/>
      <c r="O50" s="213"/>
      <c r="P50" s="213"/>
    </row>
    <row r="51" spans="1:16" ht="12.95" customHeight="1">
      <c r="A51" s="213"/>
      <c r="B51" s="213"/>
      <c r="C51" s="213"/>
      <c r="D51" s="213"/>
      <c r="E51" s="213"/>
      <c r="F51" s="213"/>
      <c r="G51" s="214"/>
      <c r="H51" s="214"/>
      <c r="I51" s="214"/>
      <c r="J51" s="214"/>
      <c r="K51" s="214"/>
      <c r="L51" s="213"/>
      <c r="M51" s="213"/>
      <c r="N51" s="213"/>
      <c r="O51" s="213"/>
      <c r="P51" s="213"/>
    </row>
    <row r="52" spans="1:16">
      <c r="D52" s="213"/>
      <c r="E52" s="213"/>
      <c r="F52" s="213"/>
      <c r="G52" s="128"/>
      <c r="H52" s="54"/>
      <c r="I52" s="54"/>
      <c r="J52" s="54"/>
      <c r="K52" s="54"/>
      <c r="L52" s="128">
        <f>L10+L19+L29+L40</f>
        <v>30</v>
      </c>
      <c r="M52" s="128">
        <f>M10+M19+M29+M40</f>
        <v>30</v>
      </c>
      <c r="N52" s="52"/>
      <c r="O52" s="52"/>
      <c r="P52" s="52"/>
    </row>
    <row r="53" spans="1:16">
      <c r="D53" s="207" t="s">
        <v>265</v>
      </c>
      <c r="E53" s="52"/>
      <c r="F53" s="52"/>
    </row>
    <row r="54" spans="1:16">
      <c r="D54" s="207" t="s">
        <v>266</v>
      </c>
      <c r="E54" s="52"/>
      <c r="F54" s="52"/>
    </row>
  </sheetData>
  <mergeCells count="22">
    <mergeCell ref="A9:A49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9">
    <cfRule type="cellIs" dxfId="7" priority="1" operator="greaterThan">
      <formula>60</formula>
    </cfRule>
    <cfRule type="cellIs" dxfId="6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48"/>
  <sheetViews>
    <sheetView topLeftCell="A22" zoomScaleNormal="100" workbookViewId="0">
      <selection activeCell="I46" sqref="I46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4.140625" style="33" hidden="1" customWidth="1"/>
    <col min="6" max="6" width="11.7109375" style="33" hidden="1" customWidth="1"/>
    <col min="7" max="7" width="8.42578125" style="55" customWidth="1"/>
    <col min="8" max="9" width="4.85546875" style="2" customWidth="1"/>
    <col min="10" max="10" width="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1.4257812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0" t="s">
        <v>175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202</v>
      </c>
      <c r="E10" s="16"/>
      <c r="F10" s="108"/>
      <c r="G10" s="21"/>
      <c r="H10" s="65"/>
      <c r="I10" s="65"/>
      <c r="J10" s="65"/>
      <c r="K10" s="65"/>
      <c r="L10" s="81">
        <f>SUM(L11:L16)</f>
        <v>6.5</v>
      </c>
      <c r="M10" s="81">
        <f>M11+M13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176</v>
      </c>
      <c r="E11" s="23"/>
      <c r="F11" s="108"/>
      <c r="G11" s="21"/>
      <c r="H11" s="65"/>
      <c r="I11" s="65"/>
      <c r="J11" s="65"/>
      <c r="K11" s="65"/>
      <c r="L11" s="21"/>
      <c r="M11" s="21">
        <f>M12</f>
        <v>3</v>
      </c>
      <c r="N11" s="20" t="s">
        <v>25</v>
      </c>
      <c r="O11" s="21">
        <v>100</v>
      </c>
      <c r="P11" s="22">
        <v>20</v>
      </c>
    </row>
    <row r="12" spans="1:17" ht="17.100000000000001" customHeight="1">
      <c r="A12" s="152"/>
      <c r="B12" s="15" t="s">
        <v>120</v>
      </c>
      <c r="C12" s="15"/>
      <c r="D12" s="82" t="s">
        <v>177</v>
      </c>
      <c r="E12" s="82" t="s">
        <v>218</v>
      </c>
      <c r="F12" s="108">
        <f t="shared" ref="F12:F43" si="0">LEN(E12)</f>
        <v>48</v>
      </c>
      <c r="G12" s="21">
        <v>20</v>
      </c>
      <c r="H12" s="65"/>
      <c r="I12" s="65">
        <v>20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27"/>
      <c r="C13" s="27"/>
      <c r="D13" s="23" t="s">
        <v>178</v>
      </c>
      <c r="E13" s="23"/>
      <c r="F13" s="108"/>
      <c r="G13" s="67"/>
      <c r="H13" s="69"/>
      <c r="I13" s="69"/>
      <c r="J13" s="69"/>
      <c r="K13" s="69"/>
      <c r="L13" s="21"/>
      <c r="M13" s="21">
        <f>M14+M15+M16</f>
        <v>3.5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15"/>
      <c r="C14" s="64" t="s">
        <v>93</v>
      </c>
      <c r="D14" s="218" t="s">
        <v>194</v>
      </c>
      <c r="E14" s="218" t="s">
        <v>219</v>
      </c>
      <c r="F14" s="108">
        <f t="shared" si="0"/>
        <v>52</v>
      </c>
      <c r="G14" s="21">
        <v>100</v>
      </c>
      <c r="H14" s="65"/>
      <c r="I14" s="65">
        <v>30</v>
      </c>
      <c r="J14" s="65"/>
      <c r="K14" s="65">
        <v>70</v>
      </c>
      <c r="L14" s="21">
        <v>1</v>
      </c>
      <c r="M14" s="21">
        <v>1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 t="s">
        <v>120</v>
      </c>
      <c r="C15" s="64" t="s">
        <v>93</v>
      </c>
      <c r="D15" s="82" t="s">
        <v>134</v>
      </c>
      <c r="E15" s="82" t="s">
        <v>134</v>
      </c>
      <c r="F15" s="108">
        <f t="shared" si="0"/>
        <v>5</v>
      </c>
      <c r="G15" s="21"/>
      <c r="H15" s="65"/>
      <c r="I15" s="65"/>
      <c r="J15" s="65"/>
      <c r="K15" s="65"/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120</v>
      </c>
      <c r="C16" s="64" t="s">
        <v>93</v>
      </c>
      <c r="D16" s="82" t="s">
        <v>100</v>
      </c>
      <c r="E16" s="82" t="s">
        <v>100</v>
      </c>
      <c r="F16" s="108">
        <f t="shared" si="0"/>
        <v>10</v>
      </c>
      <c r="G16" s="21">
        <v>10</v>
      </c>
      <c r="H16" s="65"/>
      <c r="I16" s="65"/>
      <c r="J16" s="65"/>
      <c r="K16" s="65">
        <v>10</v>
      </c>
      <c r="L16" s="21">
        <v>0.5</v>
      </c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15"/>
      <c r="D17" s="28" t="s">
        <v>38</v>
      </c>
      <c r="E17" s="99"/>
      <c r="F17" s="108"/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31" t="s">
        <v>203</v>
      </c>
      <c r="E18" s="100"/>
      <c r="F18" s="108"/>
      <c r="G18" s="21"/>
      <c r="H18" s="65"/>
      <c r="I18" s="65"/>
      <c r="J18" s="65"/>
      <c r="K18" s="65"/>
      <c r="L18" s="67">
        <f>SUM(L19:L24)</f>
        <v>6.5</v>
      </c>
      <c r="M18" s="67">
        <f>M19+M21</f>
        <v>6.5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3" t="s">
        <v>180</v>
      </c>
      <c r="E19" s="23"/>
      <c r="F19" s="108"/>
      <c r="G19" s="21"/>
      <c r="H19" s="65"/>
      <c r="I19" s="65"/>
      <c r="J19" s="65"/>
      <c r="K19" s="65"/>
      <c r="L19" s="21"/>
      <c r="M19" s="21">
        <f>M20</f>
        <v>3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 t="s">
        <v>120</v>
      </c>
      <c r="C20" s="15"/>
      <c r="D20" s="82" t="s">
        <v>181</v>
      </c>
      <c r="E20" s="82" t="s">
        <v>220</v>
      </c>
      <c r="F20" s="108">
        <f t="shared" si="0"/>
        <v>44</v>
      </c>
      <c r="G20" s="21">
        <v>20</v>
      </c>
      <c r="H20" s="65"/>
      <c r="I20" s="65">
        <v>20</v>
      </c>
      <c r="J20" s="65"/>
      <c r="K20" s="65"/>
      <c r="L20" s="21">
        <v>3</v>
      </c>
      <c r="M20" s="21">
        <v>3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27"/>
      <c r="C21" s="27"/>
      <c r="D21" s="23" t="s">
        <v>182</v>
      </c>
      <c r="E21" s="23"/>
      <c r="F21" s="108"/>
      <c r="G21" s="21"/>
      <c r="H21" s="65"/>
      <c r="I21" s="65"/>
      <c r="J21" s="65"/>
      <c r="K21" s="65"/>
      <c r="L21" s="21"/>
      <c r="M21" s="21">
        <f>M22+M23+M24</f>
        <v>3.5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/>
      <c r="C22" s="64" t="s">
        <v>93</v>
      </c>
      <c r="D22" s="218" t="s">
        <v>194</v>
      </c>
      <c r="E22" s="218" t="s">
        <v>219</v>
      </c>
      <c r="F22" s="108">
        <f t="shared" si="0"/>
        <v>52</v>
      </c>
      <c r="G22" s="21">
        <v>100</v>
      </c>
      <c r="H22" s="65"/>
      <c r="I22" s="65">
        <v>30</v>
      </c>
      <c r="J22" s="65"/>
      <c r="K22" s="65">
        <v>70</v>
      </c>
      <c r="L22" s="21">
        <v>1</v>
      </c>
      <c r="M22" s="21">
        <v>1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 t="s">
        <v>120</v>
      </c>
      <c r="C23" s="64" t="s">
        <v>93</v>
      </c>
      <c r="D23" s="82" t="s">
        <v>134</v>
      </c>
      <c r="E23" s="82" t="s">
        <v>134</v>
      </c>
      <c r="F23" s="108">
        <f t="shared" si="0"/>
        <v>5</v>
      </c>
      <c r="G23" s="21"/>
      <c r="H23" s="65"/>
      <c r="I23" s="65"/>
      <c r="J23" s="65"/>
      <c r="K23" s="65"/>
      <c r="L23" s="21">
        <v>2</v>
      </c>
      <c r="M23" s="21">
        <v>2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 t="s">
        <v>120</v>
      </c>
      <c r="C24" s="64" t="s">
        <v>93</v>
      </c>
      <c r="D24" s="82" t="s">
        <v>100</v>
      </c>
      <c r="E24" s="82" t="s">
        <v>100</v>
      </c>
      <c r="F24" s="108">
        <f t="shared" si="0"/>
        <v>10</v>
      </c>
      <c r="G24" s="66">
        <v>10</v>
      </c>
      <c r="H24" s="70"/>
      <c r="I24" s="70"/>
      <c r="J24" s="70"/>
      <c r="K24" s="70">
        <v>10</v>
      </c>
      <c r="L24" s="21">
        <v>0.5</v>
      </c>
      <c r="M24" s="21">
        <v>0.5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/>
      <c r="C25" s="15"/>
      <c r="D25" s="25"/>
      <c r="E25" s="25"/>
      <c r="F25" s="108"/>
      <c r="G25" s="66"/>
      <c r="H25" s="70"/>
      <c r="I25" s="70"/>
      <c r="J25" s="70"/>
      <c r="K25" s="70"/>
      <c r="L25" s="21"/>
      <c r="M25" s="21"/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/>
      <c r="C26" s="15"/>
      <c r="D26" s="32" t="s">
        <v>45</v>
      </c>
      <c r="E26" s="32"/>
      <c r="F26" s="108"/>
      <c r="G26" s="66">
        <f>SUM(G20:G20)</f>
        <v>20</v>
      </c>
      <c r="H26" s="70"/>
      <c r="I26" s="70"/>
      <c r="J26" s="70"/>
      <c r="K26" s="70"/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34" t="s">
        <v>204</v>
      </c>
      <c r="E27" s="34"/>
      <c r="F27" s="108"/>
      <c r="G27" s="66"/>
      <c r="H27" s="70"/>
      <c r="I27" s="70"/>
      <c r="J27" s="70"/>
      <c r="K27" s="70"/>
      <c r="L27" s="67">
        <f>SUM(L29:L34)</f>
        <v>6.5</v>
      </c>
      <c r="M27" s="67">
        <f>M28+M31</f>
        <v>6.5</v>
      </c>
      <c r="N27" s="20" t="s">
        <v>25</v>
      </c>
      <c r="O27" s="21">
        <v>100</v>
      </c>
      <c r="P27" s="22">
        <v>20</v>
      </c>
    </row>
    <row r="28" spans="1:16" ht="18" customHeight="1">
      <c r="A28" s="152"/>
      <c r="B28" s="15"/>
      <c r="C28" s="15"/>
      <c r="D28" s="23" t="s">
        <v>183</v>
      </c>
      <c r="E28" s="23"/>
      <c r="F28" s="108"/>
      <c r="G28" s="66"/>
      <c r="H28" s="70"/>
      <c r="I28" s="70"/>
      <c r="J28" s="70"/>
      <c r="K28" s="70"/>
      <c r="L28" s="21"/>
      <c r="M28" s="21">
        <f>M29+M30</f>
        <v>3</v>
      </c>
      <c r="N28" s="20" t="s">
        <v>25</v>
      </c>
      <c r="O28" s="21">
        <v>100</v>
      </c>
      <c r="P28" s="22">
        <v>20</v>
      </c>
    </row>
    <row r="29" spans="1:16" ht="29.1" customHeight="1">
      <c r="A29" s="152"/>
      <c r="B29" s="15" t="s">
        <v>120</v>
      </c>
      <c r="C29" s="15"/>
      <c r="D29" s="219" t="s">
        <v>184</v>
      </c>
      <c r="E29" s="222" t="s">
        <v>222</v>
      </c>
      <c r="F29" s="108">
        <f t="shared" si="0"/>
        <v>48</v>
      </c>
      <c r="G29" s="66">
        <v>20</v>
      </c>
      <c r="H29" s="70"/>
      <c r="I29" s="70">
        <v>20</v>
      </c>
      <c r="J29" s="70"/>
      <c r="K29" s="70"/>
      <c r="L29" s="21">
        <v>2</v>
      </c>
      <c r="M29" s="21">
        <v>2</v>
      </c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 t="s">
        <v>120</v>
      </c>
      <c r="C30" s="15"/>
      <c r="D30" s="219" t="s">
        <v>185</v>
      </c>
      <c r="E30" s="222" t="s">
        <v>221</v>
      </c>
      <c r="F30" s="108">
        <f t="shared" si="0"/>
        <v>38</v>
      </c>
      <c r="G30" s="66">
        <v>10</v>
      </c>
      <c r="H30" s="70"/>
      <c r="I30" s="70">
        <v>10</v>
      </c>
      <c r="J30" s="70"/>
      <c r="K30" s="70"/>
      <c r="L30" s="21">
        <v>1</v>
      </c>
      <c r="M30" s="21">
        <v>1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186</v>
      </c>
      <c r="E31" s="23"/>
      <c r="F31" s="108"/>
      <c r="G31" s="21"/>
      <c r="H31" s="65"/>
      <c r="I31" s="65"/>
      <c r="J31" s="65"/>
      <c r="K31" s="65"/>
      <c r="L31" s="21"/>
      <c r="M31" s="21">
        <f>M32+M33+M34</f>
        <v>3.5</v>
      </c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/>
      <c r="C32" s="64" t="s">
        <v>93</v>
      </c>
      <c r="D32" s="218" t="s">
        <v>194</v>
      </c>
      <c r="E32" s="218" t="s">
        <v>219</v>
      </c>
      <c r="F32" s="108">
        <f t="shared" si="0"/>
        <v>52</v>
      </c>
      <c r="G32" s="21">
        <v>100</v>
      </c>
      <c r="H32" s="65"/>
      <c r="I32" s="65">
        <v>30</v>
      </c>
      <c r="J32" s="65"/>
      <c r="K32" s="65">
        <v>70</v>
      </c>
      <c r="L32" s="21">
        <v>1</v>
      </c>
      <c r="M32" s="21">
        <v>1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120</v>
      </c>
      <c r="C33" s="64" t="s">
        <v>93</v>
      </c>
      <c r="D33" s="82" t="s">
        <v>134</v>
      </c>
      <c r="E33" s="82" t="s">
        <v>134</v>
      </c>
      <c r="F33" s="108">
        <f t="shared" si="0"/>
        <v>5</v>
      </c>
      <c r="G33" s="21"/>
      <c r="H33" s="65"/>
      <c r="I33" s="65"/>
      <c r="J33" s="65"/>
      <c r="K33" s="65"/>
      <c r="L33" s="21">
        <v>2</v>
      </c>
      <c r="M33" s="21">
        <v>2</v>
      </c>
      <c r="N33" s="20" t="s">
        <v>25</v>
      </c>
      <c r="O33" s="21">
        <v>100</v>
      </c>
      <c r="P33" s="22">
        <v>20</v>
      </c>
    </row>
    <row r="34" spans="1:16" ht="18" customHeight="1">
      <c r="A34" s="152"/>
      <c r="B34" s="15" t="s">
        <v>120</v>
      </c>
      <c r="C34" s="64" t="s">
        <v>93</v>
      </c>
      <c r="D34" s="82" t="s">
        <v>100</v>
      </c>
      <c r="E34" s="82" t="s">
        <v>100</v>
      </c>
      <c r="F34" s="108">
        <f t="shared" si="0"/>
        <v>10</v>
      </c>
      <c r="G34" s="85">
        <v>10</v>
      </c>
      <c r="H34" s="85"/>
      <c r="I34" s="85"/>
      <c r="J34" s="85"/>
      <c r="K34" s="85">
        <v>10</v>
      </c>
      <c r="L34" s="21">
        <v>0.5</v>
      </c>
      <c r="M34" s="21">
        <v>0.5</v>
      </c>
      <c r="N34" s="20" t="s">
        <v>25</v>
      </c>
      <c r="O34" s="21">
        <v>100</v>
      </c>
      <c r="P34" s="22">
        <v>20</v>
      </c>
    </row>
    <row r="35" spans="1:16">
      <c r="A35" s="152"/>
      <c r="B35" s="43"/>
      <c r="C35" s="43"/>
      <c r="D35" s="87" t="s">
        <v>114</v>
      </c>
      <c r="E35" s="87"/>
      <c r="F35" s="108"/>
      <c r="G35" s="83">
        <f>SUM(G29:G30)</f>
        <v>30</v>
      </c>
      <c r="H35" s="83"/>
      <c r="I35" s="83"/>
      <c r="J35" s="83"/>
      <c r="K35" s="83"/>
      <c r="L35" s="21"/>
      <c r="M35" s="21"/>
      <c r="N35" s="20" t="s">
        <v>25</v>
      </c>
      <c r="O35" s="21">
        <v>100</v>
      </c>
      <c r="P35" s="22">
        <v>20</v>
      </c>
    </row>
    <row r="36" spans="1:16" ht="17.100000000000001" customHeight="1">
      <c r="A36" s="152"/>
      <c r="B36" s="43"/>
      <c r="C36" s="43"/>
      <c r="D36" s="88" t="s">
        <v>205</v>
      </c>
      <c r="E36" s="88"/>
      <c r="F36" s="108"/>
      <c r="G36" s="83"/>
      <c r="H36" s="83"/>
      <c r="I36" s="83"/>
      <c r="J36" s="83"/>
      <c r="K36" s="83"/>
      <c r="L36" s="67">
        <f>SUM(L38:L43)</f>
        <v>10.5</v>
      </c>
      <c r="M36" s="67">
        <f>M37+M40</f>
        <v>10.5</v>
      </c>
      <c r="N36" s="20" t="s">
        <v>25</v>
      </c>
      <c r="O36" s="21">
        <v>100</v>
      </c>
      <c r="P36" s="22">
        <v>20</v>
      </c>
    </row>
    <row r="37" spans="1:16" ht="12.95" customHeight="1">
      <c r="A37" s="152"/>
      <c r="B37" s="43"/>
      <c r="C37" s="43"/>
      <c r="D37" s="23" t="s">
        <v>187</v>
      </c>
      <c r="E37" s="23"/>
      <c r="F37" s="108"/>
      <c r="G37" s="83"/>
      <c r="H37" s="83"/>
      <c r="I37" s="83"/>
      <c r="J37" s="83"/>
      <c r="K37" s="83"/>
      <c r="L37" s="21"/>
      <c r="M37" s="21">
        <f>M38+M39</f>
        <v>6</v>
      </c>
      <c r="N37" s="20" t="s">
        <v>25</v>
      </c>
      <c r="O37" s="21">
        <v>100</v>
      </c>
      <c r="P37" s="22">
        <v>20</v>
      </c>
    </row>
    <row r="38" spans="1:16" ht="14.25" customHeight="1">
      <c r="A38" s="152"/>
      <c r="B38" s="15"/>
      <c r="C38" s="15"/>
      <c r="D38" s="219" t="s">
        <v>195</v>
      </c>
      <c r="E38" s="222" t="s">
        <v>223</v>
      </c>
      <c r="F38" s="108">
        <f t="shared" si="0"/>
        <v>40</v>
      </c>
      <c r="G38" s="21">
        <v>30</v>
      </c>
      <c r="H38" s="65"/>
      <c r="I38" s="65">
        <v>30</v>
      </c>
      <c r="J38" s="65"/>
      <c r="K38" s="65"/>
      <c r="L38" s="21">
        <v>3</v>
      </c>
      <c r="M38" s="21">
        <v>3</v>
      </c>
      <c r="N38" s="20" t="s">
        <v>25</v>
      </c>
      <c r="O38" s="21">
        <v>100</v>
      </c>
      <c r="P38" s="22">
        <v>20</v>
      </c>
    </row>
    <row r="39" spans="1:16" ht="14.25" customHeight="1">
      <c r="A39" s="152"/>
      <c r="B39" s="15"/>
      <c r="C39" s="15"/>
      <c r="D39" s="82" t="s">
        <v>251</v>
      </c>
      <c r="E39" s="82" t="s">
        <v>257</v>
      </c>
      <c r="F39" s="108">
        <f t="shared" si="0"/>
        <v>14</v>
      </c>
      <c r="G39" s="21">
        <v>20</v>
      </c>
      <c r="H39" s="65"/>
      <c r="I39" s="65">
        <v>20</v>
      </c>
      <c r="J39" s="65"/>
      <c r="K39" s="65"/>
      <c r="L39" s="21">
        <v>3</v>
      </c>
      <c r="M39" s="21">
        <v>3</v>
      </c>
      <c r="N39" s="20" t="s">
        <v>25</v>
      </c>
      <c r="O39" s="21">
        <v>100</v>
      </c>
      <c r="P39" s="22">
        <v>20</v>
      </c>
    </row>
    <row r="40" spans="1:16" ht="12.95" customHeight="1">
      <c r="A40" s="152"/>
      <c r="B40" s="43"/>
      <c r="C40" s="43"/>
      <c r="D40" s="23" t="s">
        <v>189</v>
      </c>
      <c r="E40" s="23"/>
      <c r="F40" s="108"/>
      <c r="G40" s="83"/>
      <c r="H40" s="83"/>
      <c r="I40" s="83"/>
      <c r="J40" s="83"/>
      <c r="K40" s="83"/>
      <c r="L40" s="21"/>
      <c r="M40" s="21">
        <f>M41+M42+M43</f>
        <v>4.5</v>
      </c>
      <c r="N40" s="20" t="s">
        <v>25</v>
      </c>
      <c r="O40" s="21">
        <v>100</v>
      </c>
      <c r="P40" s="22">
        <v>20</v>
      </c>
    </row>
    <row r="41" spans="1:16" ht="14.25" customHeight="1">
      <c r="A41" s="152"/>
      <c r="B41" s="15"/>
      <c r="C41" s="64" t="s">
        <v>93</v>
      </c>
      <c r="D41" s="218" t="s">
        <v>194</v>
      </c>
      <c r="E41" s="218" t="s">
        <v>219</v>
      </c>
      <c r="F41" s="108">
        <f t="shared" si="0"/>
        <v>52</v>
      </c>
      <c r="G41" s="21">
        <v>100</v>
      </c>
      <c r="H41" s="65"/>
      <c r="I41" s="65">
        <v>30</v>
      </c>
      <c r="J41" s="65"/>
      <c r="K41" s="65">
        <v>70</v>
      </c>
      <c r="L41" s="21">
        <v>2</v>
      </c>
      <c r="M41" s="21">
        <v>2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 t="s">
        <v>120</v>
      </c>
      <c r="C42" s="64" t="s">
        <v>93</v>
      </c>
      <c r="D42" s="82" t="s">
        <v>134</v>
      </c>
      <c r="E42" s="82" t="s">
        <v>134</v>
      </c>
      <c r="F42" s="108">
        <f t="shared" si="0"/>
        <v>5</v>
      </c>
      <c r="G42" s="21"/>
      <c r="H42" s="65"/>
      <c r="I42" s="65"/>
      <c r="J42" s="65"/>
      <c r="K42" s="65"/>
      <c r="L42" s="21">
        <v>2</v>
      </c>
      <c r="M42" s="21">
        <v>2</v>
      </c>
      <c r="N42" s="20" t="s">
        <v>25</v>
      </c>
      <c r="O42" s="21">
        <v>100</v>
      </c>
      <c r="P42" s="22">
        <v>20</v>
      </c>
    </row>
    <row r="43" spans="1:16" ht="12.95" customHeight="1" thickBot="1">
      <c r="A43" s="153"/>
      <c r="B43" s="48" t="s">
        <v>120</v>
      </c>
      <c r="C43" s="75" t="s">
        <v>93</v>
      </c>
      <c r="D43" s="118" t="s">
        <v>100</v>
      </c>
      <c r="E43" s="118" t="s">
        <v>100</v>
      </c>
      <c r="F43" s="111">
        <f t="shared" si="0"/>
        <v>10</v>
      </c>
      <c r="G43" s="48">
        <v>10</v>
      </c>
      <c r="H43" s="48"/>
      <c r="I43" s="48"/>
      <c r="J43" s="48"/>
      <c r="K43" s="48">
        <v>10</v>
      </c>
      <c r="L43" s="113">
        <v>0.5</v>
      </c>
      <c r="M43" s="113">
        <v>0.5</v>
      </c>
      <c r="N43" s="112" t="s">
        <v>25</v>
      </c>
      <c r="O43" s="113">
        <v>100</v>
      </c>
      <c r="P43" s="114">
        <v>20</v>
      </c>
    </row>
    <row r="44" spans="1:16" ht="11.25" customHeight="1">
      <c r="A44" s="213"/>
      <c r="B44" s="213"/>
      <c r="C44" s="213"/>
      <c r="D44" s="213"/>
      <c r="E44" s="213"/>
      <c r="F44" s="213"/>
      <c r="G44" s="214"/>
      <c r="H44" s="214"/>
      <c r="I44" s="214"/>
      <c r="J44" s="214"/>
      <c r="K44" s="214"/>
      <c r="L44" s="213"/>
      <c r="M44" s="213"/>
      <c r="N44" s="213"/>
      <c r="O44" s="213"/>
      <c r="P44" s="213"/>
    </row>
    <row r="45" spans="1:16" ht="12.95" customHeight="1">
      <c r="A45" s="213"/>
      <c r="B45" s="213"/>
      <c r="C45" s="213"/>
      <c r="D45" s="213"/>
      <c r="E45" s="213"/>
      <c r="F45" s="213"/>
      <c r="G45" s="214"/>
      <c r="H45" s="214"/>
      <c r="I45" s="214"/>
      <c r="J45" s="214"/>
      <c r="K45" s="214"/>
      <c r="L45" s="213"/>
      <c r="M45" s="213"/>
      <c r="N45" s="213"/>
      <c r="O45" s="213"/>
      <c r="P45" s="213"/>
    </row>
    <row r="46" spans="1:16">
      <c r="D46" s="213"/>
      <c r="E46" s="213"/>
      <c r="F46" s="213"/>
      <c r="G46" s="128"/>
      <c r="H46" s="54"/>
      <c r="I46" s="54"/>
      <c r="J46" s="54"/>
      <c r="K46" s="54"/>
      <c r="L46" s="128">
        <f>L10+L18+L27+L36</f>
        <v>30</v>
      </c>
      <c r="M46" s="128">
        <f>M10+M18+M27+M36</f>
        <v>30</v>
      </c>
      <c r="N46" s="52"/>
      <c r="O46" s="52"/>
      <c r="P46" s="52"/>
    </row>
    <row r="47" spans="1:16">
      <c r="D47" s="207" t="s">
        <v>265</v>
      </c>
      <c r="E47" s="52"/>
      <c r="F47" s="52"/>
    </row>
    <row r="48" spans="1:16">
      <c r="D48" s="207" t="s">
        <v>266</v>
      </c>
      <c r="E48" s="52"/>
      <c r="F48" s="52"/>
    </row>
  </sheetData>
  <mergeCells count="22">
    <mergeCell ref="A9:A43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3">
    <cfRule type="cellIs" dxfId="5" priority="1" operator="greaterThan">
      <formula>60</formula>
    </cfRule>
    <cfRule type="cellIs" dxfId="4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55"/>
  <sheetViews>
    <sheetView topLeftCell="A34" workbookViewId="0">
      <selection activeCell="G66" sqref="G66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9.42578125" style="33" hidden="1" customWidth="1"/>
    <col min="6" max="6" width="11.7109375" style="33" hidden="1" customWidth="1"/>
    <col min="7" max="7" width="8.42578125" style="55" customWidth="1"/>
    <col min="8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1.4257812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208</v>
      </c>
      <c r="F7" s="122" t="s">
        <v>209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0" t="s">
        <v>155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196</v>
      </c>
      <c r="E10" s="16"/>
      <c r="F10" s="108"/>
      <c r="G10" s="21"/>
      <c r="H10" s="65"/>
      <c r="I10" s="65"/>
      <c r="J10" s="65"/>
      <c r="K10" s="65"/>
      <c r="L10" s="67">
        <f>SUM(L12:L16)</f>
        <v>6.5</v>
      </c>
      <c r="M10" s="67">
        <f>M11+M14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156</v>
      </c>
      <c r="E11" s="23"/>
      <c r="F11" s="108">
        <f t="shared" ref="F11:F50" si="0">LEN(E11)</f>
        <v>0</v>
      </c>
      <c r="G11" s="21"/>
      <c r="H11" s="65"/>
      <c r="I11" s="65"/>
      <c r="J11" s="65"/>
      <c r="K11" s="65"/>
      <c r="L11" s="21"/>
      <c r="M11" s="21">
        <f>M12+M13</f>
        <v>3.5</v>
      </c>
      <c r="N11" s="20" t="s">
        <v>25</v>
      </c>
      <c r="O11" s="21">
        <v>100</v>
      </c>
      <c r="P11" s="22">
        <v>20</v>
      </c>
    </row>
    <row r="12" spans="1:17" ht="18.95" customHeight="1">
      <c r="A12" s="152"/>
      <c r="B12" s="15" t="s">
        <v>120</v>
      </c>
      <c r="C12" s="15"/>
      <c r="D12" s="82" t="s">
        <v>157</v>
      </c>
      <c r="E12" s="82" t="s">
        <v>214</v>
      </c>
      <c r="F12" s="108">
        <f t="shared" si="0"/>
        <v>28</v>
      </c>
      <c r="G12" s="21">
        <v>30</v>
      </c>
      <c r="H12" s="65"/>
      <c r="I12" s="65">
        <v>30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15"/>
      <c r="C13" s="64" t="s">
        <v>93</v>
      </c>
      <c r="D13" s="82" t="s">
        <v>158</v>
      </c>
      <c r="E13" s="82" t="s">
        <v>158</v>
      </c>
      <c r="F13" s="108">
        <f t="shared" si="0"/>
        <v>40</v>
      </c>
      <c r="G13" s="21">
        <v>12</v>
      </c>
      <c r="H13" s="65"/>
      <c r="I13" s="65">
        <v>12</v>
      </c>
      <c r="J13" s="65"/>
      <c r="K13" s="65"/>
      <c r="L13" s="21">
        <v>0.5</v>
      </c>
      <c r="M13" s="21">
        <v>0.5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27"/>
      <c r="C14" s="27"/>
      <c r="D14" s="23" t="s">
        <v>159</v>
      </c>
      <c r="E14" s="23"/>
      <c r="F14" s="108">
        <f t="shared" si="0"/>
        <v>0</v>
      </c>
      <c r="G14" s="67"/>
      <c r="H14" s="69"/>
      <c r="I14" s="69"/>
      <c r="J14" s="69"/>
      <c r="K14" s="69"/>
      <c r="L14" s="21"/>
      <c r="M14" s="21">
        <f>M15+M16</f>
        <v>3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/>
      <c r="C15" s="64" t="s">
        <v>93</v>
      </c>
      <c r="D15" s="218" t="s">
        <v>191</v>
      </c>
      <c r="E15" s="218" t="s">
        <v>215</v>
      </c>
      <c r="F15" s="108">
        <f t="shared" si="0"/>
        <v>58</v>
      </c>
      <c r="G15" s="21">
        <v>80</v>
      </c>
      <c r="H15" s="65"/>
      <c r="I15" s="65">
        <v>30</v>
      </c>
      <c r="J15" s="65"/>
      <c r="K15" s="65">
        <v>50</v>
      </c>
      <c r="L15" s="21">
        <v>1</v>
      </c>
      <c r="M15" s="21">
        <v>1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120</v>
      </c>
      <c r="C16" s="64" t="s">
        <v>123</v>
      </c>
      <c r="D16" s="218" t="s">
        <v>161</v>
      </c>
      <c r="E16" s="82" t="s">
        <v>216</v>
      </c>
      <c r="F16" s="108">
        <f t="shared" si="0"/>
        <v>35</v>
      </c>
      <c r="G16" s="21">
        <v>30</v>
      </c>
      <c r="H16" s="65"/>
      <c r="I16" s="65">
        <v>10</v>
      </c>
      <c r="J16" s="65"/>
      <c r="K16" s="65">
        <v>20</v>
      </c>
      <c r="L16" s="21">
        <v>2</v>
      </c>
      <c r="M16" s="21">
        <v>2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 t="s">
        <v>120</v>
      </c>
      <c r="C17" s="64" t="s">
        <v>93</v>
      </c>
      <c r="D17" s="218" t="s">
        <v>100</v>
      </c>
      <c r="E17" s="218" t="s">
        <v>100</v>
      </c>
      <c r="F17" s="108">
        <f t="shared" si="0"/>
        <v>10</v>
      </c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99" t="s">
        <v>38</v>
      </c>
      <c r="E18" s="99"/>
      <c r="F18" s="108">
        <f t="shared" si="0"/>
        <v>0</v>
      </c>
      <c r="G18" s="21"/>
      <c r="H18" s="65"/>
      <c r="I18" s="65"/>
      <c r="J18" s="65"/>
      <c r="K18" s="65"/>
      <c r="L18" s="21"/>
      <c r="M18" s="21"/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100" t="s">
        <v>197</v>
      </c>
      <c r="E19" s="100"/>
      <c r="F19" s="108">
        <f t="shared" si="0"/>
        <v>0</v>
      </c>
      <c r="G19" s="21"/>
      <c r="H19" s="65"/>
      <c r="I19" s="65"/>
      <c r="J19" s="65"/>
      <c r="K19" s="65"/>
      <c r="L19" s="67">
        <f>SUM(L20:L26)</f>
        <v>6.5</v>
      </c>
      <c r="M19" s="67">
        <f>M20+M23</f>
        <v>6.5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97" t="s">
        <v>162</v>
      </c>
      <c r="E20" s="97"/>
      <c r="F20" s="108">
        <f t="shared" si="0"/>
        <v>0</v>
      </c>
      <c r="G20" s="21"/>
      <c r="H20" s="65"/>
      <c r="I20" s="65"/>
      <c r="J20" s="65"/>
      <c r="K20" s="65"/>
      <c r="L20" s="21"/>
      <c r="M20" s="21">
        <f>M21+M22</f>
        <v>3.5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 t="s">
        <v>120</v>
      </c>
      <c r="C21" s="15"/>
      <c r="D21" s="218" t="s">
        <v>163</v>
      </c>
      <c r="E21" s="218" t="s">
        <v>213</v>
      </c>
      <c r="F21" s="108">
        <f t="shared" si="0"/>
        <v>17</v>
      </c>
      <c r="G21" s="21">
        <v>30</v>
      </c>
      <c r="H21" s="65"/>
      <c r="I21" s="65">
        <v>30</v>
      </c>
      <c r="J21" s="65"/>
      <c r="K21" s="65"/>
      <c r="L21" s="21">
        <v>3</v>
      </c>
      <c r="M21" s="21">
        <v>3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27"/>
      <c r="C22" s="64" t="s">
        <v>93</v>
      </c>
      <c r="D22" s="218" t="s">
        <v>158</v>
      </c>
      <c r="E22" s="218" t="s">
        <v>158</v>
      </c>
      <c r="F22" s="108">
        <f t="shared" si="0"/>
        <v>40</v>
      </c>
      <c r="G22" s="21">
        <v>12</v>
      </c>
      <c r="H22" s="65"/>
      <c r="I22" s="65">
        <v>12</v>
      </c>
      <c r="J22" s="65"/>
      <c r="K22" s="65"/>
      <c r="L22" s="21">
        <v>0.5</v>
      </c>
      <c r="M22" s="21">
        <v>0.5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27"/>
      <c r="C23" s="27"/>
      <c r="D23" s="97" t="s">
        <v>164</v>
      </c>
      <c r="E23" s="97"/>
      <c r="F23" s="108">
        <f t="shared" si="0"/>
        <v>0</v>
      </c>
      <c r="G23" s="21"/>
      <c r="H23" s="65"/>
      <c r="I23" s="65"/>
      <c r="J23" s="65"/>
      <c r="K23" s="65"/>
      <c r="L23" s="21"/>
      <c r="M23" s="21">
        <f>M24+M25</f>
        <v>3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64" t="s">
        <v>93</v>
      </c>
      <c r="D24" s="218" t="s">
        <v>191</v>
      </c>
      <c r="E24" s="218" t="s">
        <v>215</v>
      </c>
      <c r="F24" s="108">
        <f t="shared" si="0"/>
        <v>58</v>
      </c>
      <c r="G24" s="21"/>
      <c r="H24" s="65"/>
      <c r="I24" s="65"/>
      <c r="J24" s="65"/>
      <c r="K24" s="65"/>
      <c r="L24" s="21">
        <v>1</v>
      </c>
      <c r="M24" s="21">
        <v>1</v>
      </c>
      <c r="N24" s="20" t="s">
        <v>25</v>
      </c>
      <c r="O24" s="21">
        <v>100</v>
      </c>
      <c r="P24" s="22">
        <v>20</v>
      </c>
    </row>
    <row r="25" spans="1:16" ht="24.95" customHeight="1">
      <c r="A25" s="152"/>
      <c r="B25" s="15" t="s">
        <v>120</v>
      </c>
      <c r="C25" s="15" t="s">
        <v>126</v>
      </c>
      <c r="D25" s="95" t="s">
        <v>165</v>
      </c>
      <c r="E25" s="95" t="s">
        <v>217</v>
      </c>
      <c r="F25" s="108">
        <f t="shared" si="0"/>
        <v>52</v>
      </c>
      <c r="G25" s="21">
        <v>30</v>
      </c>
      <c r="H25" s="65"/>
      <c r="I25" s="65">
        <v>10</v>
      </c>
      <c r="J25" s="65"/>
      <c r="K25" s="65">
        <v>20</v>
      </c>
      <c r="L25" s="21">
        <v>2</v>
      </c>
      <c r="M25" s="21">
        <v>2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120</v>
      </c>
      <c r="C26" s="64" t="s">
        <v>93</v>
      </c>
      <c r="D26" s="82" t="s">
        <v>100</v>
      </c>
      <c r="E26" s="82" t="s">
        <v>100</v>
      </c>
      <c r="F26" s="108">
        <f t="shared" si="0"/>
        <v>10</v>
      </c>
      <c r="G26" s="66">
        <v>10</v>
      </c>
      <c r="H26" s="70"/>
      <c r="I26" s="70"/>
      <c r="J26" s="70"/>
      <c r="K26" s="70">
        <v>10</v>
      </c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25"/>
      <c r="E27" s="25"/>
      <c r="F27" s="108"/>
      <c r="G27" s="66"/>
      <c r="H27" s="70"/>
      <c r="I27" s="70"/>
      <c r="J27" s="70"/>
      <c r="K27" s="70"/>
      <c r="L27" s="21"/>
      <c r="M27" s="21"/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15"/>
      <c r="D28" s="32" t="s">
        <v>45</v>
      </c>
      <c r="E28" s="32"/>
      <c r="F28" s="108"/>
      <c r="G28" s="66"/>
      <c r="H28" s="70"/>
      <c r="I28" s="70"/>
      <c r="J28" s="70"/>
      <c r="K28" s="70"/>
      <c r="L28" s="21"/>
      <c r="M28" s="21"/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4" t="s">
        <v>198</v>
      </c>
      <c r="E29" s="34"/>
      <c r="F29" s="108"/>
      <c r="G29" s="66"/>
      <c r="H29" s="70"/>
      <c r="I29" s="70"/>
      <c r="J29" s="70"/>
      <c r="K29" s="70"/>
      <c r="L29" s="67">
        <f>SUM(L31:L38)</f>
        <v>6.5</v>
      </c>
      <c r="M29" s="67">
        <f>M30+M34</f>
        <v>6.5</v>
      </c>
      <c r="N29" s="20" t="s">
        <v>25</v>
      </c>
      <c r="O29" s="21">
        <v>100</v>
      </c>
      <c r="P29" s="22">
        <v>20</v>
      </c>
    </row>
    <row r="30" spans="1:16" ht="18" customHeight="1">
      <c r="A30" s="152"/>
      <c r="B30" s="15"/>
      <c r="C30" s="15"/>
      <c r="D30" s="23" t="s">
        <v>166</v>
      </c>
      <c r="E30" s="23"/>
      <c r="F30" s="108">
        <f t="shared" si="0"/>
        <v>0</v>
      </c>
      <c r="G30" s="66"/>
      <c r="H30" s="70"/>
      <c r="I30" s="70"/>
      <c r="J30" s="70"/>
      <c r="K30" s="70"/>
      <c r="L30" s="21"/>
      <c r="M30" s="21">
        <f>M31+M32+M33</f>
        <v>3.5</v>
      </c>
      <c r="N30" s="20" t="s">
        <v>25</v>
      </c>
      <c r="O30" s="21">
        <v>100</v>
      </c>
      <c r="P30" s="22">
        <v>20</v>
      </c>
    </row>
    <row r="31" spans="1:16" ht="35.1" customHeight="1">
      <c r="A31" s="152"/>
      <c r="B31" s="15" t="s">
        <v>120</v>
      </c>
      <c r="C31" s="15"/>
      <c r="D31" s="95" t="s">
        <v>167</v>
      </c>
      <c r="E31" s="95" t="s">
        <v>228</v>
      </c>
      <c r="F31" s="108">
        <f t="shared" si="0"/>
        <v>56</v>
      </c>
      <c r="G31" s="66">
        <v>25</v>
      </c>
      <c r="H31" s="70"/>
      <c r="I31" s="70">
        <v>25</v>
      </c>
      <c r="J31" s="70"/>
      <c r="K31" s="70"/>
      <c r="L31" s="21">
        <v>1.5</v>
      </c>
      <c r="M31" s="21">
        <v>1.5</v>
      </c>
      <c r="N31" s="20" t="s">
        <v>25</v>
      </c>
      <c r="O31" s="21">
        <v>100</v>
      </c>
      <c r="P31" s="22">
        <v>20</v>
      </c>
    </row>
    <row r="32" spans="1:16" ht="24.95" customHeight="1">
      <c r="A32" s="152"/>
      <c r="B32" s="15" t="s">
        <v>120</v>
      </c>
      <c r="C32" s="15"/>
      <c r="D32" s="95" t="s">
        <v>168</v>
      </c>
      <c r="E32" s="95" t="s">
        <v>212</v>
      </c>
      <c r="F32" s="108">
        <f t="shared" si="0"/>
        <v>58</v>
      </c>
      <c r="G32" s="66">
        <v>15</v>
      </c>
      <c r="H32" s="70"/>
      <c r="I32" s="70">
        <v>15</v>
      </c>
      <c r="J32" s="70"/>
      <c r="K32" s="70"/>
      <c r="L32" s="21">
        <v>1.5</v>
      </c>
      <c r="M32" s="21">
        <v>1.5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/>
      <c r="C33" s="64" t="s">
        <v>93</v>
      </c>
      <c r="D33" s="82" t="s">
        <v>158</v>
      </c>
      <c r="E33" s="82" t="s">
        <v>158</v>
      </c>
      <c r="F33" s="108">
        <f t="shared" si="0"/>
        <v>40</v>
      </c>
      <c r="G33" s="66">
        <v>12</v>
      </c>
      <c r="H33" s="70"/>
      <c r="I33" s="70">
        <v>12</v>
      </c>
      <c r="J33" s="70"/>
      <c r="K33" s="70"/>
      <c r="L33" s="21">
        <v>0.5</v>
      </c>
      <c r="M33" s="21">
        <v>0.5</v>
      </c>
      <c r="N33" s="20" t="s">
        <v>25</v>
      </c>
      <c r="O33" s="21">
        <v>100</v>
      </c>
      <c r="P33" s="22">
        <v>20</v>
      </c>
    </row>
    <row r="34" spans="1:16" ht="14.25" customHeight="1">
      <c r="A34" s="152"/>
      <c r="B34" s="15"/>
      <c r="C34" s="15"/>
      <c r="D34" s="23" t="s">
        <v>169</v>
      </c>
      <c r="E34" s="23"/>
      <c r="F34" s="108">
        <f t="shared" si="0"/>
        <v>0</v>
      </c>
      <c r="G34" s="21"/>
      <c r="H34" s="65"/>
      <c r="I34" s="65"/>
      <c r="J34" s="65"/>
      <c r="K34" s="65"/>
      <c r="L34" s="21"/>
      <c r="M34" s="21">
        <f>M35+M36+M37</f>
        <v>3</v>
      </c>
      <c r="N34" s="20" t="s">
        <v>25</v>
      </c>
      <c r="O34" s="21">
        <v>100</v>
      </c>
      <c r="P34" s="22">
        <v>20</v>
      </c>
    </row>
    <row r="35" spans="1:16" ht="14.25" customHeight="1">
      <c r="A35" s="152"/>
      <c r="B35" s="27"/>
      <c r="C35" s="64" t="s">
        <v>93</v>
      </c>
      <c r="D35" s="218" t="s">
        <v>191</v>
      </c>
      <c r="E35" s="218" t="s">
        <v>191</v>
      </c>
      <c r="F35" s="108">
        <f t="shared" si="0"/>
        <v>60</v>
      </c>
      <c r="G35" s="21"/>
      <c r="H35" s="65"/>
      <c r="I35" s="65"/>
      <c r="J35" s="65"/>
      <c r="K35" s="65"/>
      <c r="L35" s="21">
        <v>1</v>
      </c>
      <c r="M35" s="21">
        <v>1</v>
      </c>
      <c r="N35" s="20" t="s">
        <v>25</v>
      </c>
      <c r="O35" s="21">
        <v>100</v>
      </c>
      <c r="P35" s="22">
        <v>20</v>
      </c>
    </row>
    <row r="36" spans="1:16" ht="21.95" customHeight="1">
      <c r="A36" s="152"/>
      <c r="B36" s="15" t="s">
        <v>120</v>
      </c>
      <c r="C36" s="64" t="s">
        <v>123</v>
      </c>
      <c r="D36" s="82" t="s">
        <v>161</v>
      </c>
      <c r="E36" s="82" t="s">
        <v>216</v>
      </c>
      <c r="F36" s="108">
        <f t="shared" si="0"/>
        <v>35</v>
      </c>
      <c r="G36" s="21">
        <v>30</v>
      </c>
      <c r="H36" s="65"/>
      <c r="I36" s="65">
        <v>10</v>
      </c>
      <c r="J36" s="65"/>
      <c r="K36" s="65">
        <v>20</v>
      </c>
      <c r="L36" s="21">
        <v>1</v>
      </c>
      <c r="M36" s="21">
        <v>1</v>
      </c>
      <c r="N36" s="20" t="s">
        <v>25</v>
      </c>
      <c r="O36" s="21">
        <v>100</v>
      </c>
      <c r="P36" s="22">
        <v>20</v>
      </c>
    </row>
    <row r="37" spans="1:16" ht="30" customHeight="1">
      <c r="A37" s="152"/>
      <c r="B37" s="15" t="s">
        <v>120</v>
      </c>
      <c r="C37" s="15" t="s">
        <v>126</v>
      </c>
      <c r="D37" s="95" t="s">
        <v>165</v>
      </c>
      <c r="E37" s="95" t="s">
        <v>217</v>
      </c>
      <c r="F37" s="108">
        <f t="shared" si="0"/>
        <v>52</v>
      </c>
      <c r="G37" s="21">
        <v>30</v>
      </c>
      <c r="H37" s="65"/>
      <c r="I37" s="65">
        <v>10</v>
      </c>
      <c r="J37" s="65"/>
      <c r="K37" s="65">
        <v>20</v>
      </c>
      <c r="L37" s="21">
        <v>1</v>
      </c>
      <c r="M37" s="21">
        <v>1</v>
      </c>
      <c r="N37" s="20" t="s">
        <v>25</v>
      </c>
      <c r="O37" s="21">
        <v>100</v>
      </c>
      <c r="P37" s="22">
        <v>20</v>
      </c>
    </row>
    <row r="38" spans="1:16" ht="18" customHeight="1">
      <c r="A38" s="152"/>
      <c r="B38" s="15" t="s">
        <v>120</v>
      </c>
      <c r="C38" s="64" t="s">
        <v>93</v>
      </c>
      <c r="D38" s="82" t="s">
        <v>100</v>
      </c>
      <c r="E38" s="82" t="s">
        <v>100</v>
      </c>
      <c r="F38" s="108"/>
      <c r="G38" s="85">
        <v>10</v>
      </c>
      <c r="H38" s="85"/>
      <c r="I38" s="85"/>
      <c r="J38" s="85"/>
      <c r="K38" s="85">
        <v>10</v>
      </c>
      <c r="L38" s="21"/>
      <c r="M38" s="21"/>
      <c r="N38" s="20" t="s">
        <v>25</v>
      </c>
      <c r="O38" s="21">
        <v>100</v>
      </c>
      <c r="P38" s="22">
        <v>20</v>
      </c>
    </row>
    <row r="39" spans="1:16">
      <c r="A39" s="152"/>
      <c r="B39" s="43"/>
      <c r="C39" s="43"/>
      <c r="D39" s="87" t="s">
        <v>114</v>
      </c>
      <c r="E39" s="87"/>
      <c r="F39" s="108"/>
      <c r="G39" s="83"/>
      <c r="H39" s="83"/>
      <c r="I39" s="83"/>
      <c r="J39" s="83"/>
      <c r="K39" s="83"/>
      <c r="L39" s="21"/>
      <c r="M39" s="21"/>
      <c r="N39" s="20" t="s">
        <v>25</v>
      </c>
      <c r="O39" s="21">
        <v>100</v>
      </c>
      <c r="P39" s="22">
        <v>20</v>
      </c>
    </row>
    <row r="40" spans="1:16" ht="17.100000000000001" customHeight="1">
      <c r="A40" s="152"/>
      <c r="B40" s="43"/>
      <c r="C40" s="43"/>
      <c r="D40" s="88" t="s">
        <v>199</v>
      </c>
      <c r="E40" s="88"/>
      <c r="F40" s="108"/>
      <c r="G40" s="83"/>
      <c r="H40" s="83"/>
      <c r="I40" s="83"/>
      <c r="J40" s="83"/>
      <c r="K40" s="83"/>
      <c r="L40" s="67">
        <f>SUM(L41:L50)</f>
        <v>10.5</v>
      </c>
      <c r="M40" s="67">
        <f>M41+M47</f>
        <v>10.5</v>
      </c>
      <c r="N40" s="20" t="s">
        <v>25</v>
      </c>
      <c r="O40" s="21">
        <v>100</v>
      </c>
      <c r="P40" s="22">
        <v>20</v>
      </c>
    </row>
    <row r="41" spans="1:16" ht="20.100000000000001" customHeight="1">
      <c r="A41" s="152"/>
      <c r="B41" s="43"/>
      <c r="C41" s="43"/>
      <c r="D41" s="23" t="s">
        <v>170</v>
      </c>
      <c r="E41" s="23"/>
      <c r="F41" s="108">
        <f t="shared" si="0"/>
        <v>0</v>
      </c>
      <c r="G41" s="83"/>
      <c r="H41" s="83"/>
      <c r="I41" s="83"/>
      <c r="J41" s="83"/>
      <c r="K41" s="83"/>
      <c r="L41" s="21"/>
      <c r="M41" s="21">
        <f>SUM(M42:M46)</f>
        <v>5.5</v>
      </c>
      <c r="N41" s="20" t="s">
        <v>25</v>
      </c>
      <c r="O41" s="21">
        <v>100</v>
      </c>
      <c r="P41" s="22">
        <v>20</v>
      </c>
    </row>
    <row r="42" spans="1:16" ht="21" customHeight="1">
      <c r="A42" s="152"/>
      <c r="B42" s="15"/>
      <c r="C42" s="15"/>
      <c r="D42" s="95" t="s">
        <v>192</v>
      </c>
      <c r="E42" s="95" t="s">
        <v>192</v>
      </c>
      <c r="F42" s="108">
        <f t="shared" si="0"/>
        <v>35</v>
      </c>
      <c r="G42" s="21">
        <v>25</v>
      </c>
      <c r="H42" s="21"/>
      <c r="I42" s="21">
        <v>25</v>
      </c>
      <c r="J42" s="65"/>
      <c r="K42" s="65"/>
      <c r="L42" s="21">
        <v>1.5</v>
      </c>
      <c r="M42" s="21">
        <v>1.5</v>
      </c>
      <c r="N42" s="20" t="s">
        <v>25</v>
      </c>
      <c r="O42" s="21">
        <v>100</v>
      </c>
      <c r="P42" s="22">
        <v>20</v>
      </c>
    </row>
    <row r="43" spans="1:16" ht="24.95" customHeight="1">
      <c r="A43" s="152"/>
      <c r="B43" s="15"/>
      <c r="C43" s="15"/>
      <c r="D43" s="95" t="s">
        <v>193</v>
      </c>
      <c r="E43" s="95" t="s">
        <v>193</v>
      </c>
      <c r="F43" s="108">
        <f t="shared" si="0"/>
        <v>52</v>
      </c>
      <c r="G43" s="21">
        <v>35</v>
      </c>
      <c r="H43" s="21"/>
      <c r="I43" s="21">
        <v>35</v>
      </c>
      <c r="J43" s="65"/>
      <c r="K43" s="65"/>
      <c r="L43" s="21">
        <v>1.5</v>
      </c>
      <c r="M43" s="21">
        <v>1.5</v>
      </c>
      <c r="N43" s="20" t="s">
        <v>25</v>
      </c>
      <c r="O43" s="21">
        <v>100</v>
      </c>
      <c r="P43" s="22">
        <v>20</v>
      </c>
    </row>
    <row r="44" spans="1:16" ht="14.25" customHeight="1">
      <c r="A44" s="152"/>
      <c r="B44" s="15"/>
      <c r="C44" s="15"/>
      <c r="D44" s="82" t="s">
        <v>255</v>
      </c>
      <c r="E44" s="82" t="s">
        <v>256</v>
      </c>
      <c r="F44" s="108">
        <f>LEN(E44)</f>
        <v>34</v>
      </c>
      <c r="G44" s="21">
        <v>24</v>
      </c>
      <c r="H44" s="21"/>
      <c r="I44" s="21">
        <v>24</v>
      </c>
      <c r="J44" s="65"/>
      <c r="K44" s="65"/>
      <c r="L44" s="21">
        <v>1</v>
      </c>
      <c r="M44" s="21">
        <v>1</v>
      </c>
      <c r="N44" s="20" t="s">
        <v>25</v>
      </c>
      <c r="O44" s="21">
        <v>100</v>
      </c>
      <c r="P44" s="22">
        <v>20</v>
      </c>
    </row>
    <row r="45" spans="1:16" ht="14.25" customHeight="1">
      <c r="A45" s="152"/>
      <c r="B45" s="15" t="s">
        <v>120</v>
      </c>
      <c r="C45" s="15"/>
      <c r="D45" s="82" t="s">
        <v>258</v>
      </c>
      <c r="E45" s="82" t="s">
        <v>259</v>
      </c>
      <c r="F45" s="108">
        <f>LEN(E45)</f>
        <v>12</v>
      </c>
      <c r="G45" s="21">
        <v>24</v>
      </c>
      <c r="H45" s="21"/>
      <c r="I45" s="21">
        <v>24</v>
      </c>
      <c r="J45" s="65"/>
      <c r="K45" s="65"/>
      <c r="L45" s="21">
        <v>1</v>
      </c>
      <c r="M45" s="21">
        <v>1</v>
      </c>
      <c r="N45" s="20" t="s">
        <v>25</v>
      </c>
      <c r="O45" s="21">
        <v>100</v>
      </c>
      <c r="P45" s="22">
        <v>20</v>
      </c>
    </row>
    <row r="46" spans="1:16" ht="12.95" customHeight="1">
      <c r="A46" s="152"/>
      <c r="B46" s="15" t="s">
        <v>120</v>
      </c>
      <c r="C46" s="64" t="s">
        <v>93</v>
      </c>
      <c r="D46" s="82" t="s">
        <v>158</v>
      </c>
      <c r="E46" s="82" t="s">
        <v>158</v>
      </c>
      <c r="F46" s="108">
        <f t="shared" si="0"/>
        <v>40</v>
      </c>
      <c r="G46" s="83">
        <v>12</v>
      </c>
      <c r="H46" s="83"/>
      <c r="I46" s="83">
        <v>12</v>
      </c>
      <c r="J46" s="83"/>
      <c r="K46" s="83"/>
      <c r="L46" s="21">
        <v>0.5</v>
      </c>
      <c r="M46" s="21">
        <v>0.5</v>
      </c>
      <c r="N46" s="20" t="s">
        <v>25</v>
      </c>
      <c r="O46" s="21">
        <v>100</v>
      </c>
      <c r="P46" s="22">
        <v>20</v>
      </c>
    </row>
    <row r="47" spans="1:16" ht="12.95" customHeight="1">
      <c r="A47" s="152"/>
      <c r="B47" s="43"/>
      <c r="C47" s="43"/>
      <c r="D47" s="23" t="s">
        <v>172</v>
      </c>
      <c r="E47" s="23"/>
      <c r="F47" s="108">
        <f t="shared" si="0"/>
        <v>0</v>
      </c>
      <c r="G47" s="83"/>
      <c r="H47" s="83"/>
      <c r="I47" s="83"/>
      <c r="J47" s="83"/>
      <c r="K47" s="83"/>
      <c r="L47" s="21"/>
      <c r="M47" s="21">
        <f>M48+M49</f>
        <v>5</v>
      </c>
      <c r="N47" s="20" t="s">
        <v>25</v>
      </c>
      <c r="O47" s="21">
        <v>100</v>
      </c>
      <c r="P47" s="22">
        <v>20</v>
      </c>
    </row>
    <row r="48" spans="1:16" ht="12.95" customHeight="1">
      <c r="A48" s="152"/>
      <c r="B48" s="15" t="s">
        <v>120</v>
      </c>
      <c r="C48" s="64" t="s">
        <v>93</v>
      </c>
      <c r="D48" s="218" t="s">
        <v>191</v>
      </c>
      <c r="E48" s="218" t="s">
        <v>215</v>
      </c>
      <c r="F48" s="108">
        <f t="shared" si="0"/>
        <v>58</v>
      </c>
      <c r="G48" s="43"/>
      <c r="H48" s="221"/>
      <c r="I48" s="43"/>
      <c r="J48" s="43"/>
      <c r="K48" s="221"/>
      <c r="L48" s="21">
        <v>1</v>
      </c>
      <c r="M48" s="21">
        <v>1</v>
      </c>
      <c r="N48" s="20" t="s">
        <v>25</v>
      </c>
      <c r="O48" s="21">
        <v>100</v>
      </c>
      <c r="P48" s="22">
        <v>20</v>
      </c>
    </row>
    <row r="49" spans="1:16" ht="12.95" customHeight="1">
      <c r="A49" s="152"/>
      <c r="B49" s="15" t="s">
        <v>88</v>
      </c>
      <c r="C49" s="64"/>
      <c r="D49" s="218" t="s">
        <v>174</v>
      </c>
      <c r="E49" s="218" t="s">
        <v>174</v>
      </c>
      <c r="F49" s="108">
        <f t="shared" si="0"/>
        <v>35</v>
      </c>
      <c r="G49" s="43"/>
      <c r="H49" s="43"/>
      <c r="I49" s="43"/>
      <c r="J49" s="43"/>
      <c r="K49" s="43"/>
      <c r="L49" s="21">
        <v>4</v>
      </c>
      <c r="M49" s="21">
        <v>4</v>
      </c>
      <c r="N49" s="20"/>
      <c r="O49" s="21"/>
      <c r="P49" s="22"/>
    </row>
    <row r="50" spans="1:16" ht="12.95" customHeight="1" thickBot="1">
      <c r="A50" s="153"/>
      <c r="B50" s="48" t="s">
        <v>120</v>
      </c>
      <c r="C50" s="75" t="s">
        <v>93</v>
      </c>
      <c r="D50" s="118" t="s">
        <v>100</v>
      </c>
      <c r="E50" s="118" t="s">
        <v>100</v>
      </c>
      <c r="F50" s="111">
        <f t="shared" si="0"/>
        <v>10</v>
      </c>
      <c r="G50" s="48">
        <v>10</v>
      </c>
      <c r="H50" s="48"/>
      <c r="I50" s="48"/>
      <c r="J50" s="48"/>
      <c r="K50" s="48">
        <v>10</v>
      </c>
      <c r="L50" s="113"/>
      <c r="M50" s="113"/>
      <c r="N50" s="112" t="s">
        <v>25</v>
      </c>
      <c r="O50" s="113">
        <v>100</v>
      </c>
      <c r="P50" s="114">
        <v>20</v>
      </c>
    </row>
    <row r="51" spans="1:16" ht="11.25" customHeight="1">
      <c r="A51" s="213"/>
      <c r="B51" s="213"/>
      <c r="C51" s="213"/>
      <c r="D51" s="213"/>
      <c r="E51" s="213"/>
      <c r="F51" s="213"/>
      <c r="G51" s="214"/>
      <c r="H51" s="214"/>
      <c r="I51" s="214"/>
      <c r="J51" s="214"/>
      <c r="K51" s="214"/>
      <c r="L51" s="213"/>
      <c r="M51" s="213"/>
      <c r="N51" s="213"/>
      <c r="O51" s="213"/>
      <c r="P51" s="213"/>
    </row>
    <row r="52" spans="1:16" ht="12.95" customHeight="1">
      <c r="A52" s="213"/>
      <c r="B52" s="213"/>
      <c r="C52" s="213"/>
      <c r="D52" s="213"/>
      <c r="E52" s="213"/>
      <c r="F52" s="213"/>
      <c r="G52" s="214"/>
      <c r="H52" s="214"/>
      <c r="I52" s="214"/>
      <c r="J52" s="214"/>
      <c r="K52" s="214"/>
      <c r="L52" s="213"/>
      <c r="M52" s="213"/>
      <c r="N52" s="213"/>
      <c r="O52" s="213"/>
      <c r="P52" s="213"/>
    </row>
    <row r="53" spans="1:16">
      <c r="D53" s="213"/>
      <c r="E53" s="213"/>
      <c r="F53" s="213"/>
      <c r="G53" s="128"/>
      <c r="H53" s="54"/>
      <c r="I53" s="54"/>
      <c r="J53" s="54"/>
      <c r="K53" s="54"/>
      <c r="L53" s="128">
        <f>L10+L19+L29+L40</f>
        <v>30</v>
      </c>
      <c r="M53" s="128">
        <f>M10+M19+M29+M40</f>
        <v>30</v>
      </c>
      <c r="N53" s="52"/>
      <c r="O53" s="52"/>
      <c r="P53" s="52"/>
    </row>
    <row r="54" spans="1:16">
      <c r="D54" s="207" t="s">
        <v>265</v>
      </c>
      <c r="E54" s="52"/>
      <c r="F54" s="52"/>
    </row>
    <row r="55" spans="1:16">
      <c r="D55" s="207" t="s">
        <v>266</v>
      </c>
      <c r="E55" s="52"/>
      <c r="F55" s="52"/>
    </row>
  </sheetData>
  <mergeCells count="22">
    <mergeCell ref="A9:A50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50">
    <cfRule type="cellIs" dxfId="3" priority="1" operator="greaterThan">
      <formula>60</formula>
    </cfRule>
    <cfRule type="cellIs" dxfId="2" priority="2" operator="greaterThan">
      <formula>60</formula>
    </cfRule>
  </conditionalFormatting>
  <pageMargins left="0.7" right="0.7" top="0.75" bottom="0.75" header="0.3" footer="0.3"/>
  <pageSetup paperSize="9" scale="5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8"/>
  <sheetViews>
    <sheetView tabSelected="1" topLeftCell="A16" workbookViewId="0">
      <selection activeCell="J49" sqref="J49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9.28515625" style="33" hidden="1" customWidth="1"/>
    <col min="6" max="6" width="10.85546875" style="33" hidden="1" customWidth="1"/>
    <col min="7" max="7" width="8.42578125" style="55" customWidth="1"/>
    <col min="8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1.4257812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206</v>
      </c>
      <c r="F7" s="122" t="s">
        <v>211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0" t="s">
        <v>175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>
        <f>LEN(E9)</f>
        <v>0</v>
      </c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202</v>
      </c>
      <c r="E10" s="16"/>
      <c r="F10" s="108">
        <f t="shared" ref="F10:F42" si="0">LEN(E10)</f>
        <v>0</v>
      </c>
      <c r="G10" s="21"/>
      <c r="H10" s="65"/>
      <c r="I10" s="65"/>
      <c r="J10" s="65"/>
      <c r="K10" s="65"/>
      <c r="L10" s="81">
        <f>SUM(L11:L16)</f>
        <v>6.5</v>
      </c>
      <c r="M10" s="81">
        <f>M11+M13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176</v>
      </c>
      <c r="E11" s="23"/>
      <c r="F11" s="108">
        <f t="shared" si="0"/>
        <v>0</v>
      </c>
      <c r="G11" s="21"/>
      <c r="H11" s="65"/>
      <c r="I11" s="65"/>
      <c r="J11" s="65"/>
      <c r="K11" s="65"/>
      <c r="L11" s="21"/>
      <c r="M11" s="21">
        <f>M12</f>
        <v>3</v>
      </c>
      <c r="N11" s="20" t="s">
        <v>25</v>
      </c>
      <c r="O11" s="21">
        <v>100</v>
      </c>
      <c r="P11" s="22">
        <v>20</v>
      </c>
    </row>
    <row r="12" spans="1:17" ht="17.100000000000001" customHeight="1">
      <c r="A12" s="152"/>
      <c r="B12" s="15" t="s">
        <v>120</v>
      </c>
      <c r="C12" s="15"/>
      <c r="D12" s="82" t="s">
        <v>177</v>
      </c>
      <c r="E12" s="82" t="s">
        <v>218</v>
      </c>
      <c r="F12" s="108">
        <f t="shared" si="0"/>
        <v>48</v>
      </c>
      <c r="G12" s="21">
        <v>20</v>
      </c>
      <c r="H12" s="65"/>
      <c r="I12" s="65">
        <v>20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27"/>
      <c r="C13" s="27"/>
      <c r="D13" s="23" t="s">
        <v>178</v>
      </c>
      <c r="E13" s="23"/>
      <c r="F13" s="108">
        <f t="shared" si="0"/>
        <v>0</v>
      </c>
      <c r="G13" s="67"/>
      <c r="H13" s="69"/>
      <c r="I13" s="69"/>
      <c r="J13" s="69"/>
      <c r="K13" s="69"/>
      <c r="L13" s="21"/>
      <c r="M13" s="21">
        <f>M14+M15+M16</f>
        <v>3.5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15"/>
      <c r="C14" s="64" t="s">
        <v>93</v>
      </c>
      <c r="D14" s="218" t="s">
        <v>194</v>
      </c>
      <c r="E14" s="218" t="s">
        <v>219</v>
      </c>
      <c r="F14" s="108">
        <f t="shared" si="0"/>
        <v>52</v>
      </c>
      <c r="G14" s="21"/>
      <c r="H14" s="65"/>
      <c r="I14" s="65"/>
      <c r="J14" s="65"/>
      <c r="K14" s="65"/>
      <c r="L14" s="21">
        <v>1</v>
      </c>
      <c r="M14" s="21">
        <v>1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 t="s">
        <v>120</v>
      </c>
      <c r="C15" s="64" t="s">
        <v>93</v>
      </c>
      <c r="D15" s="82" t="s">
        <v>190</v>
      </c>
      <c r="E15" s="82" t="s">
        <v>190</v>
      </c>
      <c r="F15" s="108">
        <f t="shared" si="0"/>
        <v>42</v>
      </c>
      <c r="G15" s="21"/>
      <c r="H15" s="65"/>
      <c r="I15" s="65"/>
      <c r="J15" s="65"/>
      <c r="K15" s="65"/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120</v>
      </c>
      <c r="C16" s="64" t="s">
        <v>93</v>
      </c>
      <c r="D16" s="82" t="s">
        <v>100</v>
      </c>
      <c r="E16" s="82" t="s">
        <v>100</v>
      </c>
      <c r="F16" s="108">
        <f t="shared" si="0"/>
        <v>10</v>
      </c>
      <c r="G16" s="21">
        <v>10</v>
      </c>
      <c r="H16" s="65"/>
      <c r="I16" s="65"/>
      <c r="J16" s="65"/>
      <c r="K16" s="65">
        <v>10</v>
      </c>
      <c r="L16" s="21">
        <v>0.5</v>
      </c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15"/>
      <c r="D17" s="28" t="s">
        <v>38</v>
      </c>
      <c r="E17" s="99"/>
      <c r="F17" s="108">
        <f t="shared" si="0"/>
        <v>0</v>
      </c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31" t="s">
        <v>203</v>
      </c>
      <c r="E18" s="100"/>
      <c r="F18" s="108">
        <f t="shared" si="0"/>
        <v>0</v>
      </c>
      <c r="G18" s="21"/>
      <c r="H18" s="65"/>
      <c r="I18" s="65"/>
      <c r="J18" s="65"/>
      <c r="K18" s="65"/>
      <c r="L18" s="67">
        <f>SUM(L19:L24)</f>
        <v>6.5</v>
      </c>
      <c r="M18" s="67">
        <f>M19+M21</f>
        <v>6.5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3" t="s">
        <v>180</v>
      </c>
      <c r="E19" s="23"/>
      <c r="F19" s="108">
        <f t="shared" si="0"/>
        <v>0</v>
      </c>
      <c r="G19" s="21"/>
      <c r="H19" s="65"/>
      <c r="I19" s="65"/>
      <c r="J19" s="65"/>
      <c r="K19" s="65"/>
      <c r="L19" s="21"/>
      <c r="M19" s="21">
        <f>M20</f>
        <v>3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 t="s">
        <v>120</v>
      </c>
      <c r="C20" s="15"/>
      <c r="D20" s="82" t="s">
        <v>181</v>
      </c>
      <c r="E20" s="82" t="s">
        <v>220</v>
      </c>
      <c r="F20" s="108">
        <f t="shared" si="0"/>
        <v>44</v>
      </c>
      <c r="G20" s="21">
        <v>20</v>
      </c>
      <c r="H20" s="65"/>
      <c r="I20" s="65">
        <v>20</v>
      </c>
      <c r="J20" s="65"/>
      <c r="K20" s="65"/>
      <c r="L20" s="21">
        <v>3</v>
      </c>
      <c r="M20" s="21">
        <v>3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27"/>
      <c r="C21" s="27"/>
      <c r="D21" s="23" t="s">
        <v>182</v>
      </c>
      <c r="E21" s="23"/>
      <c r="F21" s="108">
        <f t="shared" si="0"/>
        <v>0</v>
      </c>
      <c r="G21" s="21"/>
      <c r="H21" s="65"/>
      <c r="I21" s="65"/>
      <c r="J21" s="65"/>
      <c r="K21" s="65"/>
      <c r="L21" s="21"/>
      <c r="M21" s="21">
        <f>M22+M23+M24</f>
        <v>3.5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/>
      <c r="C22" s="64" t="s">
        <v>93</v>
      </c>
      <c r="D22" s="218" t="s">
        <v>194</v>
      </c>
      <c r="E22" s="218" t="s">
        <v>219</v>
      </c>
      <c r="F22" s="108">
        <f>LEN(E22)</f>
        <v>52</v>
      </c>
      <c r="G22" s="21"/>
      <c r="H22" s="65"/>
      <c r="I22" s="65"/>
      <c r="J22" s="65"/>
      <c r="K22" s="65"/>
      <c r="L22" s="21">
        <v>1</v>
      </c>
      <c r="M22" s="21">
        <v>1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 t="s">
        <v>120</v>
      </c>
      <c r="C23" s="64" t="s">
        <v>93</v>
      </c>
      <c r="D23" s="82" t="s">
        <v>190</v>
      </c>
      <c r="E23" s="82" t="s">
        <v>190</v>
      </c>
      <c r="F23" s="108">
        <f t="shared" si="0"/>
        <v>42</v>
      </c>
      <c r="G23" s="21"/>
      <c r="H23" s="65"/>
      <c r="I23" s="65"/>
      <c r="J23" s="65"/>
      <c r="K23" s="65"/>
      <c r="L23" s="21">
        <v>2</v>
      </c>
      <c r="M23" s="21">
        <v>2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 t="s">
        <v>120</v>
      </c>
      <c r="C24" s="64" t="s">
        <v>93</v>
      </c>
      <c r="D24" s="82" t="s">
        <v>100</v>
      </c>
      <c r="E24" s="82" t="s">
        <v>100</v>
      </c>
      <c r="F24" s="108">
        <f t="shared" si="0"/>
        <v>10</v>
      </c>
      <c r="G24" s="66">
        <v>10</v>
      </c>
      <c r="H24" s="70"/>
      <c r="I24" s="70"/>
      <c r="J24" s="70"/>
      <c r="K24" s="70">
        <v>10</v>
      </c>
      <c r="L24" s="21">
        <v>0.5</v>
      </c>
      <c r="M24" s="21">
        <v>0.5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/>
      <c r="C25" s="15"/>
      <c r="D25" s="25"/>
      <c r="E25" s="25"/>
      <c r="F25" s="108">
        <f t="shared" si="0"/>
        <v>0</v>
      </c>
      <c r="G25" s="66"/>
      <c r="H25" s="70"/>
      <c r="I25" s="70"/>
      <c r="J25" s="70"/>
      <c r="K25" s="70"/>
      <c r="L25" s="21"/>
      <c r="M25" s="21"/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/>
      <c r="C26" s="15"/>
      <c r="D26" s="32" t="s">
        <v>45</v>
      </c>
      <c r="E26" s="32"/>
      <c r="F26" s="108">
        <f t="shared" si="0"/>
        <v>0</v>
      </c>
      <c r="G26" s="66">
        <f>SUM(G20:G20)</f>
        <v>20</v>
      </c>
      <c r="H26" s="70"/>
      <c r="I26" s="70"/>
      <c r="J26" s="70"/>
      <c r="K26" s="70"/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34" t="s">
        <v>204</v>
      </c>
      <c r="E27" s="34"/>
      <c r="F27" s="108">
        <f t="shared" si="0"/>
        <v>0</v>
      </c>
      <c r="G27" s="66"/>
      <c r="H27" s="70"/>
      <c r="I27" s="70"/>
      <c r="J27" s="70"/>
      <c r="K27" s="70"/>
      <c r="L27" s="67">
        <f>SUM(L29:L34)</f>
        <v>6.5</v>
      </c>
      <c r="M27" s="67">
        <f>M28+M31</f>
        <v>6.5</v>
      </c>
      <c r="N27" s="20" t="s">
        <v>25</v>
      </c>
      <c r="O27" s="21">
        <v>100</v>
      </c>
      <c r="P27" s="22">
        <v>20</v>
      </c>
    </row>
    <row r="28" spans="1:16" ht="18" customHeight="1">
      <c r="A28" s="152"/>
      <c r="B28" s="15"/>
      <c r="C28" s="15"/>
      <c r="D28" s="23" t="s">
        <v>183</v>
      </c>
      <c r="E28" s="23"/>
      <c r="F28" s="108">
        <f t="shared" si="0"/>
        <v>0</v>
      </c>
      <c r="G28" s="66"/>
      <c r="H28" s="70"/>
      <c r="I28" s="70"/>
      <c r="J28" s="70"/>
      <c r="K28" s="70"/>
      <c r="L28" s="21"/>
      <c r="M28" s="21">
        <f>M29+M30</f>
        <v>3</v>
      </c>
      <c r="N28" s="20" t="s">
        <v>25</v>
      </c>
      <c r="O28" s="21">
        <v>100</v>
      </c>
      <c r="P28" s="22">
        <v>20</v>
      </c>
    </row>
    <row r="29" spans="1:16" ht="29.1" customHeight="1">
      <c r="A29" s="152"/>
      <c r="B29" s="15" t="s">
        <v>120</v>
      </c>
      <c r="C29" s="15"/>
      <c r="D29" s="219" t="s">
        <v>184</v>
      </c>
      <c r="E29" s="222" t="s">
        <v>222</v>
      </c>
      <c r="F29" s="108">
        <f t="shared" si="0"/>
        <v>48</v>
      </c>
      <c r="G29" s="66">
        <v>20</v>
      </c>
      <c r="H29" s="70"/>
      <c r="I29" s="70">
        <v>20</v>
      </c>
      <c r="J29" s="70"/>
      <c r="K29" s="70"/>
      <c r="L29" s="21">
        <v>2</v>
      </c>
      <c r="M29" s="21">
        <v>2</v>
      </c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 t="s">
        <v>120</v>
      </c>
      <c r="C30" s="15"/>
      <c r="D30" s="219" t="s">
        <v>185</v>
      </c>
      <c r="E30" s="222" t="s">
        <v>221</v>
      </c>
      <c r="F30" s="108">
        <f t="shared" si="0"/>
        <v>38</v>
      </c>
      <c r="G30" s="66">
        <v>10</v>
      </c>
      <c r="H30" s="70"/>
      <c r="I30" s="70">
        <v>10</v>
      </c>
      <c r="J30" s="70"/>
      <c r="K30" s="70"/>
      <c r="L30" s="21">
        <v>1</v>
      </c>
      <c r="M30" s="21">
        <v>1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186</v>
      </c>
      <c r="E31" s="23"/>
      <c r="F31" s="108">
        <f>LEN(E31)</f>
        <v>0</v>
      </c>
      <c r="G31" s="21"/>
      <c r="H31" s="65"/>
      <c r="I31" s="65"/>
      <c r="J31" s="65"/>
      <c r="K31" s="65"/>
      <c r="L31" s="21"/>
      <c r="M31" s="21">
        <f>M32+M33+M34</f>
        <v>3.5</v>
      </c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/>
      <c r="C32" s="64" t="s">
        <v>93</v>
      </c>
      <c r="D32" s="218" t="s">
        <v>194</v>
      </c>
      <c r="E32" s="218" t="s">
        <v>219</v>
      </c>
      <c r="F32" s="108">
        <f t="shared" si="0"/>
        <v>52</v>
      </c>
      <c r="G32" s="21"/>
      <c r="H32" s="65"/>
      <c r="I32" s="65"/>
      <c r="J32" s="65"/>
      <c r="K32" s="65"/>
      <c r="L32" s="21">
        <v>1</v>
      </c>
      <c r="M32" s="21">
        <v>1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120</v>
      </c>
      <c r="C33" s="64" t="s">
        <v>93</v>
      </c>
      <c r="D33" s="82" t="s">
        <v>190</v>
      </c>
      <c r="E33" s="82" t="s">
        <v>190</v>
      </c>
      <c r="F33" s="108">
        <f t="shared" si="0"/>
        <v>42</v>
      </c>
      <c r="G33" s="21"/>
      <c r="H33" s="65"/>
      <c r="I33" s="65"/>
      <c r="J33" s="65"/>
      <c r="K33" s="65"/>
      <c r="L33" s="21">
        <v>2</v>
      </c>
      <c r="M33" s="21">
        <v>2</v>
      </c>
      <c r="N33" s="20" t="s">
        <v>25</v>
      </c>
      <c r="O33" s="21">
        <v>100</v>
      </c>
      <c r="P33" s="22">
        <v>20</v>
      </c>
    </row>
    <row r="34" spans="1:16" ht="18" customHeight="1">
      <c r="A34" s="152"/>
      <c r="B34" s="15" t="s">
        <v>120</v>
      </c>
      <c r="C34" s="64" t="s">
        <v>93</v>
      </c>
      <c r="D34" s="82" t="s">
        <v>100</v>
      </c>
      <c r="E34" s="82" t="s">
        <v>100</v>
      </c>
      <c r="F34" s="108">
        <f t="shared" si="0"/>
        <v>10</v>
      </c>
      <c r="G34" s="85">
        <v>10</v>
      </c>
      <c r="H34" s="85"/>
      <c r="I34" s="85"/>
      <c r="J34" s="85"/>
      <c r="K34" s="85">
        <v>10</v>
      </c>
      <c r="L34" s="21">
        <v>0.5</v>
      </c>
      <c r="M34" s="21">
        <v>0.5</v>
      </c>
      <c r="N34" s="20" t="s">
        <v>25</v>
      </c>
      <c r="O34" s="21">
        <v>100</v>
      </c>
      <c r="P34" s="22">
        <v>20</v>
      </c>
    </row>
    <row r="35" spans="1:16">
      <c r="A35" s="152"/>
      <c r="B35" s="43"/>
      <c r="C35" s="43"/>
      <c r="D35" s="87" t="s">
        <v>114</v>
      </c>
      <c r="E35" s="87"/>
      <c r="F35" s="108">
        <f t="shared" si="0"/>
        <v>0</v>
      </c>
      <c r="G35" s="83">
        <f>SUM(G29:G30)</f>
        <v>30</v>
      </c>
      <c r="H35" s="83"/>
      <c r="I35" s="83"/>
      <c r="J35" s="83"/>
      <c r="K35" s="83"/>
      <c r="L35" s="21"/>
      <c r="M35" s="21"/>
      <c r="N35" s="20" t="s">
        <v>25</v>
      </c>
      <c r="O35" s="21">
        <v>100</v>
      </c>
      <c r="P35" s="22">
        <v>20</v>
      </c>
    </row>
    <row r="36" spans="1:16" ht="17.100000000000001" customHeight="1">
      <c r="A36" s="152"/>
      <c r="B36" s="43"/>
      <c r="C36" s="43"/>
      <c r="D36" s="88" t="s">
        <v>205</v>
      </c>
      <c r="E36" s="88"/>
      <c r="F36" s="108">
        <f t="shared" si="0"/>
        <v>0</v>
      </c>
      <c r="G36" s="83"/>
      <c r="H36" s="83"/>
      <c r="I36" s="83"/>
      <c r="J36" s="83"/>
      <c r="K36" s="83"/>
      <c r="L36" s="67">
        <f>SUM(L38:L43)</f>
        <v>10.5</v>
      </c>
      <c r="M36" s="67">
        <f>M37+M40</f>
        <v>10.5</v>
      </c>
      <c r="N36" s="20" t="s">
        <v>25</v>
      </c>
      <c r="O36" s="21">
        <v>100</v>
      </c>
      <c r="P36" s="22">
        <v>20</v>
      </c>
    </row>
    <row r="37" spans="1:16" ht="12.95" customHeight="1">
      <c r="A37" s="152"/>
      <c r="B37" s="43"/>
      <c r="C37" s="43"/>
      <c r="D37" s="23" t="s">
        <v>187</v>
      </c>
      <c r="E37" s="23"/>
      <c r="F37" s="108">
        <f t="shared" si="0"/>
        <v>0</v>
      </c>
      <c r="G37" s="83"/>
      <c r="H37" s="83"/>
      <c r="I37" s="83"/>
      <c r="J37" s="83"/>
      <c r="K37" s="83"/>
      <c r="L37" s="21"/>
      <c r="M37" s="21">
        <f>M38+M39</f>
        <v>5</v>
      </c>
      <c r="N37" s="20" t="s">
        <v>25</v>
      </c>
      <c r="O37" s="21">
        <v>100</v>
      </c>
      <c r="P37" s="22">
        <v>20</v>
      </c>
    </row>
    <row r="38" spans="1:16" ht="14.25" customHeight="1">
      <c r="A38" s="152"/>
      <c r="B38" s="15"/>
      <c r="C38" s="15"/>
      <c r="D38" s="219" t="s">
        <v>195</v>
      </c>
      <c r="E38" s="222" t="s">
        <v>223</v>
      </c>
      <c r="F38" s="108">
        <f t="shared" si="0"/>
        <v>40</v>
      </c>
      <c r="G38" s="21">
        <v>30</v>
      </c>
      <c r="H38" s="65"/>
      <c r="I38" s="65">
        <v>30</v>
      </c>
      <c r="J38" s="65"/>
      <c r="K38" s="65"/>
      <c r="L38" s="21">
        <v>3</v>
      </c>
      <c r="M38" s="21">
        <v>3</v>
      </c>
      <c r="N38" s="20" t="s">
        <v>25</v>
      </c>
      <c r="O38" s="21">
        <v>100</v>
      </c>
      <c r="P38" s="22">
        <v>20</v>
      </c>
    </row>
    <row r="39" spans="1:16" ht="14.25" customHeight="1">
      <c r="A39" s="152"/>
      <c r="B39" s="15"/>
      <c r="C39" s="15"/>
      <c r="D39" s="82" t="s">
        <v>251</v>
      </c>
      <c r="E39" s="82" t="s">
        <v>257</v>
      </c>
      <c r="F39" s="108">
        <f t="shared" si="0"/>
        <v>14</v>
      </c>
      <c r="G39" s="21">
        <v>20</v>
      </c>
      <c r="H39" s="65"/>
      <c r="I39" s="65">
        <v>20</v>
      </c>
      <c r="J39" s="65"/>
      <c r="K39" s="65"/>
      <c r="L39" s="21">
        <v>2</v>
      </c>
      <c r="M39" s="21">
        <v>2</v>
      </c>
      <c r="N39" s="20" t="s">
        <v>25</v>
      </c>
      <c r="O39" s="21">
        <v>100</v>
      </c>
      <c r="P39" s="22">
        <v>20</v>
      </c>
    </row>
    <row r="40" spans="1:16" ht="12.95" customHeight="1">
      <c r="A40" s="152"/>
      <c r="B40" s="43"/>
      <c r="C40" s="43"/>
      <c r="D40" s="23" t="s">
        <v>189</v>
      </c>
      <c r="E40" s="23"/>
      <c r="F40" s="108">
        <f t="shared" si="0"/>
        <v>0</v>
      </c>
      <c r="G40" s="83"/>
      <c r="H40" s="83"/>
      <c r="I40" s="83"/>
      <c r="J40" s="83"/>
      <c r="K40" s="83"/>
      <c r="L40" s="21"/>
      <c r="M40" s="21">
        <f>M41+M42+M43</f>
        <v>5.5</v>
      </c>
      <c r="N40" s="20" t="s">
        <v>25</v>
      </c>
      <c r="O40" s="21">
        <v>100</v>
      </c>
      <c r="P40" s="22">
        <v>20</v>
      </c>
    </row>
    <row r="41" spans="1:16" ht="14.25" customHeight="1">
      <c r="A41" s="152"/>
      <c r="B41" s="15"/>
      <c r="C41" s="64" t="s">
        <v>93</v>
      </c>
      <c r="D41" s="218" t="s">
        <v>194</v>
      </c>
      <c r="E41" s="218" t="s">
        <v>219</v>
      </c>
      <c r="F41" s="108">
        <f t="shared" si="0"/>
        <v>52</v>
      </c>
      <c r="G41" s="21"/>
      <c r="H41" s="65"/>
      <c r="I41" s="65"/>
      <c r="J41" s="65"/>
      <c r="K41" s="65"/>
      <c r="L41" s="21">
        <v>1</v>
      </c>
      <c r="M41" s="21">
        <v>1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 t="s">
        <v>120</v>
      </c>
      <c r="C42" s="64" t="s">
        <v>93</v>
      </c>
      <c r="D42" s="82" t="s">
        <v>190</v>
      </c>
      <c r="E42" s="82" t="s">
        <v>190</v>
      </c>
      <c r="F42" s="108">
        <f t="shared" si="0"/>
        <v>42</v>
      </c>
      <c r="G42" s="21"/>
      <c r="H42" s="65"/>
      <c r="I42" s="65"/>
      <c r="J42" s="65"/>
      <c r="K42" s="65"/>
      <c r="L42" s="21">
        <v>4</v>
      </c>
      <c r="M42" s="21">
        <v>4</v>
      </c>
      <c r="N42" s="20" t="s">
        <v>25</v>
      </c>
      <c r="O42" s="21">
        <v>100</v>
      </c>
      <c r="P42" s="22">
        <v>20</v>
      </c>
    </row>
    <row r="43" spans="1:16" ht="12.95" customHeight="1" thickBot="1">
      <c r="A43" s="153"/>
      <c r="B43" s="48" t="s">
        <v>120</v>
      </c>
      <c r="C43" s="75" t="s">
        <v>93</v>
      </c>
      <c r="D43" s="118" t="s">
        <v>100</v>
      </c>
      <c r="E43" s="118" t="s">
        <v>100</v>
      </c>
      <c r="F43" s="111">
        <f>LEN(E43)</f>
        <v>10</v>
      </c>
      <c r="G43" s="48">
        <v>10</v>
      </c>
      <c r="H43" s="48"/>
      <c r="I43" s="48"/>
      <c r="J43" s="48"/>
      <c r="K43" s="48">
        <v>10</v>
      </c>
      <c r="L43" s="113">
        <v>0.5</v>
      </c>
      <c r="M43" s="113">
        <v>0.5</v>
      </c>
      <c r="N43" s="112" t="s">
        <v>25</v>
      </c>
      <c r="O43" s="113">
        <v>100</v>
      </c>
      <c r="P43" s="114">
        <v>20</v>
      </c>
    </row>
    <row r="44" spans="1:16" ht="11.25" customHeight="1">
      <c r="A44" s="213"/>
      <c r="B44" s="213"/>
      <c r="C44" s="213"/>
      <c r="D44" s="213"/>
      <c r="E44" s="213"/>
      <c r="F44" s="213"/>
      <c r="G44" s="214"/>
      <c r="H44" s="214"/>
      <c r="I44" s="214"/>
      <c r="J44" s="214"/>
      <c r="K44" s="214"/>
      <c r="L44" s="213"/>
      <c r="M44" s="213"/>
      <c r="N44" s="213"/>
      <c r="O44" s="213"/>
      <c r="P44" s="213"/>
    </row>
    <row r="45" spans="1:16" ht="12.95" customHeight="1">
      <c r="A45" s="213"/>
      <c r="B45" s="213"/>
      <c r="C45" s="213"/>
      <c r="D45" s="213"/>
      <c r="E45" s="213"/>
      <c r="F45" s="213"/>
      <c r="G45" s="214"/>
      <c r="H45" s="214"/>
      <c r="I45" s="214"/>
      <c r="J45" s="214"/>
      <c r="K45" s="214"/>
      <c r="L45" s="213"/>
      <c r="M45" s="213"/>
      <c r="N45" s="213"/>
      <c r="O45" s="213"/>
      <c r="P45" s="213"/>
    </row>
    <row r="46" spans="1:16">
      <c r="D46" s="213"/>
      <c r="E46" s="213"/>
      <c r="F46" s="213"/>
      <c r="G46" s="128"/>
      <c r="H46" s="54"/>
      <c r="I46" s="54"/>
      <c r="J46" s="54"/>
      <c r="K46" s="54"/>
      <c r="L46" s="128">
        <f>L10+L18+L27+L36</f>
        <v>30</v>
      </c>
      <c r="M46" s="128">
        <f>M10+M18+M27+M36</f>
        <v>30</v>
      </c>
      <c r="N46" s="52"/>
      <c r="O46" s="52"/>
      <c r="P46" s="52"/>
    </row>
    <row r="47" spans="1:16">
      <c r="D47" s="207" t="s">
        <v>265</v>
      </c>
      <c r="E47" s="52"/>
      <c r="F47" s="52"/>
    </row>
    <row r="48" spans="1:16">
      <c r="D48" s="207" t="s">
        <v>266</v>
      </c>
      <c r="E48" s="52"/>
      <c r="F48" s="52"/>
    </row>
  </sheetData>
  <mergeCells count="22">
    <mergeCell ref="A9:A43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3">
    <cfRule type="cellIs" dxfId="1" priority="1" operator="greaterThan">
      <formula>60</formula>
    </cfRule>
    <cfRule type="cellIs" dxfId="0" priority="2" operator="greaterThan">
      <formula>60</formula>
    </cfRule>
  </conditionalFormatting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7"/>
  <sheetViews>
    <sheetView topLeftCell="A16" workbookViewId="0">
      <selection activeCell="D42" sqref="D42"/>
    </sheetView>
  </sheetViews>
  <sheetFormatPr baseColWidth="10" defaultColWidth="10.85546875" defaultRowHeight="12.75"/>
  <cols>
    <col min="1" max="1" width="8.42578125" style="33" customWidth="1"/>
    <col min="2" max="2" width="10.7109375" style="33" customWidth="1"/>
    <col min="3" max="3" width="13.140625" style="33" customWidth="1"/>
    <col min="4" max="4" width="66.140625" style="33" bestFit="1" customWidth="1"/>
    <col min="5" max="5" width="51.85546875" style="33" hidden="1" customWidth="1"/>
    <col min="6" max="6" width="10.140625" style="33" hidden="1" customWidth="1"/>
    <col min="7" max="7" width="8.42578125" style="55" customWidth="1"/>
    <col min="8" max="8" width="5" style="56" customWidth="1"/>
    <col min="9" max="9" width="5" style="2" customWidth="1"/>
    <col min="10" max="10" width="4.855468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35"/>
    <col min="18" max="16384" width="10.85546875" style="33"/>
  </cols>
  <sheetData>
    <row r="1" spans="1:16">
      <c r="A1" s="177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9"/>
    </row>
    <row r="2" spans="1:16">
      <c r="A2" s="180" t="s">
        <v>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2"/>
    </row>
    <row r="3" spans="1:16" ht="15" customHeight="1">
      <c r="A3" s="183" t="s">
        <v>55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5"/>
    </row>
    <row r="4" spans="1:16" ht="26.25" customHeight="1">
      <c r="A4" s="186" t="s">
        <v>3</v>
      </c>
      <c r="B4" s="186"/>
      <c r="C4" s="186"/>
      <c r="D4" s="57" t="s">
        <v>4</v>
      </c>
      <c r="E4" s="57"/>
      <c r="F4" s="57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204" t="s">
        <v>6</v>
      </c>
      <c r="B5" s="174" t="s">
        <v>7</v>
      </c>
      <c r="C5" s="174" t="s">
        <v>8</v>
      </c>
      <c r="D5" s="174" t="s">
        <v>9</v>
      </c>
      <c r="E5" s="125"/>
      <c r="F5" s="125"/>
      <c r="G5" s="174" t="s">
        <v>10</v>
      </c>
      <c r="H5" s="202" t="s">
        <v>11</v>
      </c>
      <c r="I5" s="202" t="s">
        <v>12</v>
      </c>
      <c r="J5" s="202" t="s">
        <v>13</v>
      </c>
      <c r="K5" s="202" t="s">
        <v>14</v>
      </c>
      <c r="L5" s="174" t="s">
        <v>15</v>
      </c>
      <c r="M5" s="174" t="s">
        <v>16</v>
      </c>
      <c r="N5" s="193" t="s">
        <v>17</v>
      </c>
      <c r="O5" s="194"/>
      <c r="P5" s="195"/>
    </row>
    <row r="6" spans="1:16" ht="12.75" customHeight="1">
      <c r="A6" s="205"/>
      <c r="B6" s="175"/>
      <c r="C6" s="175"/>
      <c r="D6" s="175"/>
      <c r="E6" s="126"/>
      <c r="F6" s="126"/>
      <c r="G6" s="175"/>
      <c r="H6" s="203"/>
      <c r="I6" s="203"/>
      <c r="J6" s="203"/>
      <c r="K6" s="203"/>
      <c r="L6" s="175"/>
      <c r="M6" s="175"/>
      <c r="N6" s="196" t="s">
        <v>18</v>
      </c>
      <c r="O6" s="197"/>
      <c r="P6" s="198"/>
    </row>
    <row r="7" spans="1:16">
      <c r="A7" s="205"/>
      <c r="B7" s="175"/>
      <c r="C7" s="175"/>
      <c r="D7" s="176"/>
      <c r="E7" s="126" t="s">
        <v>208</v>
      </c>
      <c r="F7" s="126" t="s">
        <v>209</v>
      </c>
      <c r="G7" s="175"/>
      <c r="H7" s="203"/>
      <c r="I7" s="203"/>
      <c r="J7" s="203"/>
      <c r="K7" s="203"/>
      <c r="L7" s="175"/>
      <c r="M7" s="175"/>
      <c r="N7" s="199" t="s">
        <v>19</v>
      </c>
      <c r="O7" s="199" t="s">
        <v>20</v>
      </c>
      <c r="P7" s="200" t="s">
        <v>21</v>
      </c>
    </row>
    <row r="8" spans="1:16" ht="27.75" customHeight="1">
      <c r="A8" s="206"/>
      <c r="B8" s="192"/>
      <c r="C8" s="192"/>
      <c r="D8" s="208" t="s">
        <v>56</v>
      </c>
      <c r="E8" s="209"/>
      <c r="F8" s="209"/>
      <c r="G8" s="58"/>
      <c r="H8" s="59"/>
      <c r="I8" s="60"/>
      <c r="J8" s="60"/>
      <c r="K8" s="60"/>
      <c r="L8" s="192"/>
      <c r="M8" s="192"/>
      <c r="N8" s="192"/>
      <c r="O8" s="192"/>
      <c r="P8" s="201"/>
    </row>
    <row r="9" spans="1:16" ht="14.25" customHeight="1">
      <c r="A9" s="187"/>
      <c r="B9" s="61"/>
      <c r="C9" s="61"/>
      <c r="D9" s="8" t="s">
        <v>23</v>
      </c>
      <c r="E9" s="107"/>
      <c r="F9" s="108"/>
      <c r="G9" s="127"/>
      <c r="H9" s="10"/>
      <c r="I9" s="10"/>
      <c r="J9" s="10"/>
      <c r="K9" s="10"/>
      <c r="L9" s="67"/>
      <c r="M9" s="127"/>
      <c r="N9" s="62"/>
      <c r="O9" s="62"/>
      <c r="P9" s="63"/>
    </row>
    <row r="10" spans="1:16" ht="14.25" customHeight="1">
      <c r="A10" s="188"/>
      <c r="B10" s="64"/>
      <c r="C10" s="64"/>
      <c r="D10" s="16" t="s">
        <v>27</v>
      </c>
      <c r="E10" s="16"/>
      <c r="F10" s="108"/>
      <c r="G10" s="21"/>
      <c r="H10" s="65"/>
      <c r="I10" s="65"/>
      <c r="J10" s="65"/>
      <c r="K10" s="65"/>
      <c r="L10" s="129">
        <v>10</v>
      </c>
      <c r="M10" s="67">
        <f>SUM(M12:M16,M18:M20)</f>
        <v>10</v>
      </c>
      <c r="N10" s="20" t="s">
        <v>25</v>
      </c>
      <c r="O10" s="21">
        <v>100</v>
      </c>
      <c r="P10" s="22">
        <v>20</v>
      </c>
    </row>
    <row r="11" spans="1:16" ht="14.25" customHeight="1">
      <c r="A11" s="188"/>
      <c r="B11" s="64"/>
      <c r="C11" s="64"/>
      <c r="D11" s="23" t="s">
        <v>58</v>
      </c>
      <c r="E11" s="23"/>
      <c r="F11" s="108"/>
      <c r="G11" s="21"/>
      <c r="H11" s="65"/>
      <c r="I11" s="65"/>
      <c r="J11" s="65"/>
      <c r="K11" s="65"/>
      <c r="L11" s="21"/>
      <c r="M11" s="21">
        <f>SUM(M12:M16)</f>
        <v>6</v>
      </c>
      <c r="N11" s="20" t="s">
        <v>25</v>
      </c>
      <c r="O11" s="21">
        <v>100</v>
      </c>
      <c r="P11" s="22">
        <v>20</v>
      </c>
    </row>
    <row r="12" spans="1:16" ht="14.25" customHeight="1">
      <c r="A12" s="188"/>
      <c r="B12" s="64"/>
      <c r="C12" s="64"/>
      <c r="D12" s="25" t="s">
        <v>59</v>
      </c>
      <c r="E12" s="25" t="s">
        <v>59</v>
      </c>
      <c r="F12" s="108">
        <f t="shared" ref="F12:F45" si="0">LEN(E12)</f>
        <v>37</v>
      </c>
      <c r="G12" s="21">
        <v>20</v>
      </c>
      <c r="H12" s="65"/>
      <c r="I12" s="21">
        <v>16</v>
      </c>
      <c r="J12" s="21">
        <v>4</v>
      </c>
      <c r="K12" s="65"/>
      <c r="L12" s="21"/>
      <c r="M12" s="21">
        <v>1</v>
      </c>
      <c r="N12" s="20" t="s">
        <v>25</v>
      </c>
      <c r="O12" s="21">
        <v>100</v>
      </c>
      <c r="P12" s="22">
        <v>20</v>
      </c>
    </row>
    <row r="13" spans="1:16" ht="14.25" customHeight="1">
      <c r="A13" s="188"/>
      <c r="B13" s="64"/>
      <c r="C13" s="64"/>
      <c r="D13" s="25" t="s">
        <v>60</v>
      </c>
      <c r="E13" s="25" t="s">
        <v>60</v>
      </c>
      <c r="F13" s="108">
        <f t="shared" si="0"/>
        <v>40</v>
      </c>
      <c r="G13" s="21">
        <v>30</v>
      </c>
      <c r="H13" s="65"/>
      <c r="I13" s="21">
        <v>24</v>
      </c>
      <c r="J13" s="21">
        <v>6</v>
      </c>
      <c r="K13" s="65"/>
      <c r="L13" s="21"/>
      <c r="M13" s="21">
        <v>1.5</v>
      </c>
      <c r="N13" s="20" t="s">
        <v>25</v>
      </c>
      <c r="O13" s="21">
        <v>100</v>
      </c>
      <c r="P13" s="22">
        <v>20</v>
      </c>
    </row>
    <row r="14" spans="1:16" ht="14.25" customHeight="1">
      <c r="A14" s="188"/>
      <c r="B14" s="64"/>
      <c r="C14" s="64"/>
      <c r="D14" s="25" t="s">
        <v>61</v>
      </c>
      <c r="E14" s="25" t="s">
        <v>61</v>
      </c>
      <c r="F14" s="108">
        <f t="shared" si="0"/>
        <v>34</v>
      </c>
      <c r="G14" s="21">
        <v>36</v>
      </c>
      <c r="H14" s="65"/>
      <c r="I14" s="21">
        <v>30</v>
      </c>
      <c r="J14" s="21">
        <v>6</v>
      </c>
      <c r="K14" s="65"/>
      <c r="L14" s="21"/>
      <c r="M14" s="21">
        <v>1.5</v>
      </c>
      <c r="N14" s="20" t="s">
        <v>25</v>
      </c>
      <c r="O14" s="21">
        <v>100</v>
      </c>
      <c r="P14" s="22">
        <v>20</v>
      </c>
    </row>
    <row r="15" spans="1:16" ht="14.25" customHeight="1">
      <c r="A15" s="188"/>
      <c r="B15" s="64"/>
      <c r="C15" s="64"/>
      <c r="D15" s="25" t="s">
        <v>62</v>
      </c>
      <c r="E15" s="25" t="s">
        <v>62</v>
      </c>
      <c r="F15" s="108">
        <f t="shared" si="0"/>
        <v>32</v>
      </c>
      <c r="G15" s="21">
        <v>28</v>
      </c>
      <c r="H15" s="65"/>
      <c r="I15" s="21">
        <v>0</v>
      </c>
      <c r="J15" s="21">
        <v>28</v>
      </c>
      <c r="K15" s="65"/>
      <c r="L15" s="21"/>
      <c r="M15" s="21">
        <v>1.5</v>
      </c>
      <c r="N15" s="20" t="s">
        <v>25</v>
      </c>
      <c r="O15" s="21">
        <v>100</v>
      </c>
      <c r="P15" s="22">
        <v>20</v>
      </c>
    </row>
    <row r="16" spans="1:16" ht="14.25" customHeight="1">
      <c r="A16" s="188"/>
      <c r="B16" s="64"/>
      <c r="C16" s="64" t="s">
        <v>32</v>
      </c>
      <c r="D16" s="25" t="s">
        <v>63</v>
      </c>
      <c r="E16" s="25" t="s">
        <v>63</v>
      </c>
      <c r="F16" s="108">
        <f t="shared" si="0"/>
        <v>42</v>
      </c>
      <c r="G16" s="21">
        <v>14</v>
      </c>
      <c r="H16" s="65"/>
      <c r="I16" s="21">
        <v>14</v>
      </c>
      <c r="J16" s="21"/>
      <c r="K16" s="65"/>
      <c r="L16" s="21"/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88"/>
      <c r="B17" s="64"/>
      <c r="C17" s="64"/>
      <c r="D17" s="23" t="s">
        <v>64</v>
      </c>
      <c r="E17" s="23"/>
      <c r="F17" s="108"/>
      <c r="G17" s="21"/>
      <c r="H17" s="65"/>
      <c r="I17" s="65"/>
      <c r="J17" s="65"/>
      <c r="K17" s="65"/>
      <c r="L17" s="21"/>
      <c r="M17" s="21">
        <f>SUM(M18:M20)</f>
        <v>4</v>
      </c>
      <c r="N17" s="20" t="s">
        <v>25</v>
      </c>
      <c r="O17" s="21">
        <v>100</v>
      </c>
      <c r="P17" s="22">
        <v>20</v>
      </c>
    </row>
    <row r="18" spans="1:16" ht="25.5">
      <c r="A18" s="188"/>
      <c r="B18" s="64"/>
      <c r="C18" s="64"/>
      <c r="D18" s="25" t="s">
        <v>65</v>
      </c>
      <c r="E18" s="25" t="s">
        <v>65</v>
      </c>
      <c r="F18" s="108">
        <f t="shared" si="0"/>
        <v>60</v>
      </c>
      <c r="G18" s="21">
        <v>20</v>
      </c>
      <c r="H18" s="65"/>
      <c r="I18" s="21">
        <v>10</v>
      </c>
      <c r="J18" s="21"/>
      <c r="K18" s="21">
        <v>10</v>
      </c>
      <c r="L18" s="67"/>
      <c r="M18" s="21">
        <v>1.5</v>
      </c>
      <c r="N18" s="20" t="s">
        <v>25</v>
      </c>
      <c r="O18" s="21">
        <v>100</v>
      </c>
      <c r="P18" s="22">
        <v>20</v>
      </c>
    </row>
    <row r="19" spans="1:16" ht="14.25" customHeight="1">
      <c r="A19" s="188"/>
      <c r="B19" s="64"/>
      <c r="C19" s="64" t="s">
        <v>32</v>
      </c>
      <c r="D19" s="25" t="s">
        <v>66</v>
      </c>
      <c r="E19" s="25" t="s">
        <v>66</v>
      </c>
      <c r="F19" s="108">
        <f t="shared" si="0"/>
        <v>60</v>
      </c>
      <c r="G19" s="21">
        <v>118</v>
      </c>
      <c r="H19" s="65"/>
      <c r="I19" s="21">
        <v>18</v>
      </c>
      <c r="J19" s="21"/>
      <c r="K19" s="21">
        <v>100</v>
      </c>
      <c r="L19" s="21"/>
      <c r="M19" s="21">
        <v>2</v>
      </c>
      <c r="N19" s="20" t="s">
        <v>25</v>
      </c>
      <c r="O19" s="21">
        <v>100</v>
      </c>
      <c r="P19" s="22">
        <v>20</v>
      </c>
    </row>
    <row r="20" spans="1:16" ht="14.25" customHeight="1">
      <c r="A20" s="188"/>
      <c r="B20" s="64"/>
      <c r="C20" s="64" t="s">
        <v>32</v>
      </c>
      <c r="D20" s="25" t="s">
        <v>37</v>
      </c>
      <c r="E20" s="25" t="s">
        <v>37</v>
      </c>
      <c r="F20" s="108">
        <f t="shared" si="0"/>
        <v>9</v>
      </c>
      <c r="G20" s="21">
        <v>18</v>
      </c>
      <c r="H20" s="65"/>
      <c r="I20" s="21">
        <v>4</v>
      </c>
      <c r="J20" s="21"/>
      <c r="K20" s="21">
        <v>14</v>
      </c>
      <c r="L20" s="21"/>
      <c r="M20" s="21">
        <v>0.5</v>
      </c>
      <c r="N20" s="20" t="s">
        <v>25</v>
      </c>
      <c r="O20" s="21">
        <v>100</v>
      </c>
      <c r="P20" s="22">
        <v>20</v>
      </c>
    </row>
    <row r="21" spans="1:16" ht="14.25" customHeight="1">
      <c r="A21" s="188"/>
      <c r="B21" s="68"/>
      <c r="C21" s="68"/>
      <c r="D21" s="28" t="s">
        <v>38</v>
      </c>
      <c r="E21" s="99"/>
      <c r="F21" s="108"/>
      <c r="G21" s="67"/>
      <c r="H21" s="69"/>
      <c r="I21" s="69"/>
      <c r="J21" s="69"/>
      <c r="K21" s="69"/>
      <c r="L21" s="67"/>
      <c r="M21" s="67"/>
      <c r="N21" s="20" t="s">
        <v>25</v>
      </c>
      <c r="O21" s="21">
        <v>100</v>
      </c>
      <c r="P21" s="22">
        <v>20</v>
      </c>
    </row>
    <row r="22" spans="1:16" ht="14.25" customHeight="1">
      <c r="A22" s="188"/>
      <c r="B22" s="64"/>
      <c r="C22" s="64"/>
      <c r="D22" s="31" t="s">
        <v>67</v>
      </c>
      <c r="E22" s="100"/>
      <c r="F22" s="108"/>
      <c r="G22" s="21"/>
      <c r="H22" s="65"/>
      <c r="I22" s="65"/>
      <c r="J22" s="65"/>
      <c r="K22" s="65"/>
      <c r="L22" s="129">
        <v>10</v>
      </c>
      <c r="M22" s="67">
        <f>SUM(M24:M28,M30:M33)</f>
        <v>10</v>
      </c>
      <c r="N22" s="20" t="s">
        <v>25</v>
      </c>
      <c r="O22" s="21">
        <v>100</v>
      </c>
      <c r="P22" s="22">
        <v>20</v>
      </c>
    </row>
    <row r="23" spans="1:16" ht="14.25" customHeight="1">
      <c r="A23" s="188"/>
      <c r="B23" s="64"/>
      <c r="C23" s="64"/>
      <c r="D23" s="23" t="s">
        <v>68</v>
      </c>
      <c r="E23" s="23"/>
      <c r="F23" s="108"/>
      <c r="G23" s="21"/>
      <c r="H23" s="65"/>
      <c r="I23" s="65"/>
      <c r="J23" s="65"/>
      <c r="K23" s="65"/>
      <c r="L23" s="21"/>
      <c r="M23" s="21">
        <f>SUM(M24:M28)</f>
        <v>5.5</v>
      </c>
      <c r="N23" s="20" t="s">
        <v>25</v>
      </c>
      <c r="O23" s="21">
        <v>100</v>
      </c>
      <c r="P23" s="22">
        <v>20</v>
      </c>
    </row>
    <row r="24" spans="1:16" ht="14.25" customHeight="1">
      <c r="A24" s="188"/>
      <c r="B24" s="64"/>
      <c r="C24" s="64"/>
      <c r="D24" s="25" t="s">
        <v>69</v>
      </c>
      <c r="E24" s="25" t="s">
        <v>69</v>
      </c>
      <c r="F24" s="108">
        <f t="shared" si="0"/>
        <v>32</v>
      </c>
      <c r="G24" s="21">
        <v>12</v>
      </c>
      <c r="H24" s="65"/>
      <c r="I24" s="21">
        <v>12</v>
      </c>
      <c r="J24" s="21"/>
      <c r="K24" s="21"/>
      <c r="L24" s="21"/>
      <c r="M24" s="21">
        <v>1</v>
      </c>
      <c r="N24" s="20" t="s">
        <v>25</v>
      </c>
      <c r="O24" s="21">
        <v>100</v>
      </c>
      <c r="P24" s="22">
        <v>20</v>
      </c>
    </row>
    <row r="25" spans="1:16" ht="14.25" customHeight="1">
      <c r="A25" s="188"/>
      <c r="B25" s="64"/>
      <c r="C25" s="64"/>
      <c r="D25" s="25" t="s">
        <v>70</v>
      </c>
      <c r="E25" s="25" t="s">
        <v>70</v>
      </c>
      <c r="F25" s="108">
        <f t="shared" si="0"/>
        <v>21</v>
      </c>
      <c r="G25" s="21">
        <v>30</v>
      </c>
      <c r="H25" s="65"/>
      <c r="I25" s="21">
        <v>24</v>
      </c>
      <c r="J25" s="21">
        <v>6</v>
      </c>
      <c r="K25" s="21"/>
      <c r="L25" s="21"/>
      <c r="M25" s="21">
        <v>1.5</v>
      </c>
      <c r="N25" s="20" t="s">
        <v>25</v>
      </c>
      <c r="O25" s="21">
        <v>100</v>
      </c>
      <c r="P25" s="22">
        <v>20</v>
      </c>
    </row>
    <row r="26" spans="1:16" ht="14.25" customHeight="1">
      <c r="A26" s="188"/>
      <c r="B26" s="64"/>
      <c r="C26" s="64"/>
      <c r="D26" s="25" t="s">
        <v>71</v>
      </c>
      <c r="E26" s="25" t="s">
        <v>71</v>
      </c>
      <c r="F26" s="108">
        <f t="shared" si="0"/>
        <v>25</v>
      </c>
      <c r="G26" s="21">
        <v>20</v>
      </c>
      <c r="H26" s="65"/>
      <c r="I26" s="21">
        <v>20</v>
      </c>
      <c r="J26" s="21"/>
      <c r="K26" s="21"/>
      <c r="L26" s="21"/>
      <c r="M26" s="21">
        <v>1</v>
      </c>
      <c r="N26" s="20" t="s">
        <v>25</v>
      </c>
      <c r="O26" s="21">
        <v>100</v>
      </c>
      <c r="P26" s="22">
        <v>20</v>
      </c>
    </row>
    <row r="27" spans="1:16" ht="14.25" customHeight="1">
      <c r="A27" s="188"/>
      <c r="B27" s="64"/>
      <c r="C27" s="64"/>
      <c r="D27" s="25" t="s">
        <v>72</v>
      </c>
      <c r="E27" s="25" t="s">
        <v>72</v>
      </c>
      <c r="F27" s="108">
        <f t="shared" si="0"/>
        <v>32</v>
      </c>
      <c r="G27" s="21">
        <v>30</v>
      </c>
      <c r="H27" s="65"/>
      <c r="I27" s="21">
        <v>30</v>
      </c>
      <c r="J27" s="21"/>
      <c r="K27" s="21"/>
      <c r="L27" s="21"/>
      <c r="M27" s="21">
        <v>1.5</v>
      </c>
      <c r="N27" s="20" t="s">
        <v>25</v>
      </c>
      <c r="O27" s="21">
        <v>100</v>
      </c>
      <c r="P27" s="22">
        <v>20</v>
      </c>
    </row>
    <row r="28" spans="1:16" ht="14.25" customHeight="1">
      <c r="A28" s="188"/>
      <c r="B28" s="64"/>
      <c r="C28" s="64" t="s">
        <v>32</v>
      </c>
      <c r="D28" s="25" t="s">
        <v>63</v>
      </c>
      <c r="E28" s="25" t="s">
        <v>63</v>
      </c>
      <c r="F28" s="108">
        <f t="shared" si="0"/>
        <v>42</v>
      </c>
      <c r="G28" s="21">
        <v>14</v>
      </c>
      <c r="H28" s="65"/>
      <c r="I28" s="21">
        <v>14</v>
      </c>
      <c r="J28" s="21"/>
      <c r="K28" s="21"/>
      <c r="L28" s="21"/>
      <c r="M28" s="21">
        <v>0.5</v>
      </c>
      <c r="N28" s="20" t="s">
        <v>25</v>
      </c>
      <c r="O28" s="21">
        <v>100</v>
      </c>
      <c r="P28" s="22">
        <v>20</v>
      </c>
    </row>
    <row r="29" spans="1:16" ht="14.25" customHeight="1">
      <c r="A29" s="188"/>
      <c r="B29" s="64"/>
      <c r="C29" s="64"/>
      <c r="D29" s="23" t="s">
        <v>73</v>
      </c>
      <c r="E29" s="23"/>
      <c r="F29" s="108"/>
      <c r="G29" s="21"/>
      <c r="H29" s="65"/>
      <c r="I29" s="21"/>
      <c r="J29" s="21"/>
      <c r="K29" s="21"/>
      <c r="L29" s="21"/>
      <c r="M29" s="21">
        <f>SUM(M30:M33)</f>
        <v>4.5</v>
      </c>
      <c r="N29" s="20" t="s">
        <v>25</v>
      </c>
      <c r="O29" s="21">
        <v>100</v>
      </c>
      <c r="P29" s="22">
        <v>20</v>
      </c>
    </row>
    <row r="30" spans="1:16" ht="14.25" customHeight="1">
      <c r="A30" s="188"/>
      <c r="B30" s="64"/>
      <c r="C30" s="64"/>
      <c r="D30" s="25" t="s">
        <v>74</v>
      </c>
      <c r="E30" s="25" t="s">
        <v>74</v>
      </c>
      <c r="F30" s="108">
        <f t="shared" si="0"/>
        <v>40</v>
      </c>
      <c r="G30" s="21">
        <v>12</v>
      </c>
      <c r="H30" s="65"/>
      <c r="I30" s="21">
        <v>8</v>
      </c>
      <c r="J30" s="21">
        <v>4</v>
      </c>
      <c r="K30" s="21"/>
      <c r="L30" s="21"/>
      <c r="M30" s="21">
        <v>1</v>
      </c>
      <c r="N30" s="20" t="s">
        <v>25</v>
      </c>
      <c r="O30" s="21">
        <v>100</v>
      </c>
      <c r="P30" s="22">
        <v>20</v>
      </c>
    </row>
    <row r="31" spans="1:16" ht="14.25" customHeight="1">
      <c r="A31" s="188"/>
      <c r="B31" s="64"/>
      <c r="C31" s="64"/>
      <c r="D31" s="25" t="s">
        <v>75</v>
      </c>
      <c r="E31" s="25" t="s">
        <v>75</v>
      </c>
      <c r="F31" s="108">
        <f t="shared" si="0"/>
        <v>40</v>
      </c>
      <c r="G31" s="21">
        <v>12</v>
      </c>
      <c r="H31" s="65"/>
      <c r="I31" s="21">
        <v>12</v>
      </c>
      <c r="J31" s="21"/>
      <c r="K31" s="21"/>
      <c r="L31" s="21"/>
      <c r="M31" s="21">
        <v>1</v>
      </c>
      <c r="N31" s="20" t="s">
        <v>25</v>
      </c>
      <c r="O31" s="21">
        <v>100</v>
      </c>
      <c r="P31" s="22">
        <v>20</v>
      </c>
    </row>
    <row r="32" spans="1:16" ht="14.25" customHeight="1">
      <c r="A32" s="188"/>
      <c r="B32" s="64"/>
      <c r="C32" s="64" t="s">
        <v>32</v>
      </c>
      <c r="D32" s="25" t="s">
        <v>66</v>
      </c>
      <c r="E32" s="25" t="s">
        <v>66</v>
      </c>
      <c r="F32" s="108">
        <f t="shared" si="0"/>
        <v>60</v>
      </c>
      <c r="G32" s="21">
        <v>118</v>
      </c>
      <c r="H32" s="65"/>
      <c r="I32" s="21">
        <v>18</v>
      </c>
      <c r="J32" s="21"/>
      <c r="K32" s="21">
        <v>100</v>
      </c>
      <c r="L32" s="21"/>
      <c r="M32" s="21">
        <v>2</v>
      </c>
      <c r="N32" s="20" t="s">
        <v>25</v>
      </c>
      <c r="O32" s="21">
        <v>100</v>
      </c>
      <c r="P32" s="22">
        <v>20</v>
      </c>
    </row>
    <row r="33" spans="1:16" ht="14.25" customHeight="1">
      <c r="A33" s="188"/>
      <c r="B33" s="68"/>
      <c r="C33" s="64" t="s">
        <v>32</v>
      </c>
      <c r="D33" s="25" t="s">
        <v>37</v>
      </c>
      <c r="E33" s="25" t="s">
        <v>37</v>
      </c>
      <c r="F33" s="108">
        <f t="shared" si="0"/>
        <v>9</v>
      </c>
      <c r="G33" s="21">
        <v>18</v>
      </c>
      <c r="H33" s="65"/>
      <c r="I33" s="21">
        <v>4</v>
      </c>
      <c r="J33" s="21"/>
      <c r="K33" s="21">
        <v>14</v>
      </c>
      <c r="L33" s="21"/>
      <c r="M33" s="21">
        <v>0.5</v>
      </c>
      <c r="N33" s="20" t="s">
        <v>25</v>
      </c>
      <c r="O33" s="21">
        <v>100</v>
      </c>
      <c r="P33" s="22">
        <v>20</v>
      </c>
    </row>
    <row r="34" spans="1:16" ht="14.25" customHeight="1">
      <c r="A34" s="188"/>
      <c r="B34" s="68"/>
      <c r="C34" s="68"/>
      <c r="D34" s="32" t="s">
        <v>45</v>
      </c>
      <c r="E34" s="32"/>
      <c r="F34" s="108"/>
      <c r="G34" s="21"/>
      <c r="H34" s="65"/>
      <c r="I34" s="21"/>
      <c r="J34" s="21"/>
      <c r="K34" s="21"/>
      <c r="L34" s="21"/>
      <c r="M34" s="21"/>
      <c r="N34" s="20" t="s">
        <v>25</v>
      </c>
      <c r="O34" s="21">
        <v>100</v>
      </c>
      <c r="P34" s="22">
        <v>20</v>
      </c>
    </row>
    <row r="35" spans="1:16" ht="14.25" customHeight="1">
      <c r="A35" s="188"/>
      <c r="B35" s="64"/>
      <c r="C35" s="64"/>
      <c r="D35" s="34" t="s">
        <v>101</v>
      </c>
      <c r="E35" s="34"/>
      <c r="F35" s="108"/>
      <c r="G35" s="21"/>
      <c r="H35" s="65"/>
      <c r="I35" s="21"/>
      <c r="J35" s="21"/>
      <c r="K35" s="21"/>
      <c r="L35" s="129">
        <v>10</v>
      </c>
      <c r="M35" s="67">
        <f>SUM(M37:M40,M42:M45)</f>
        <v>10</v>
      </c>
      <c r="N35" s="20" t="s">
        <v>25</v>
      </c>
      <c r="O35" s="21">
        <v>100</v>
      </c>
      <c r="P35" s="22">
        <v>20</v>
      </c>
    </row>
    <row r="36" spans="1:16" ht="14.25" customHeight="1">
      <c r="A36" s="188"/>
      <c r="B36" s="64"/>
      <c r="C36" s="64"/>
      <c r="D36" s="23" t="s">
        <v>77</v>
      </c>
      <c r="E36" s="23"/>
      <c r="F36" s="108"/>
      <c r="G36" s="66"/>
      <c r="H36" s="70"/>
      <c r="I36" s="66"/>
      <c r="J36" s="66"/>
      <c r="K36" s="66"/>
      <c r="L36" s="66"/>
      <c r="M36" s="21">
        <f>SUM(M37:M40)</f>
        <v>5.5</v>
      </c>
      <c r="N36" s="20" t="s">
        <v>25</v>
      </c>
      <c r="O36" s="21">
        <v>100</v>
      </c>
      <c r="P36" s="22">
        <v>20</v>
      </c>
    </row>
    <row r="37" spans="1:16" ht="14.25" customHeight="1">
      <c r="A37" s="188"/>
      <c r="B37" s="64"/>
      <c r="C37" s="64"/>
      <c r="D37" s="95" t="s">
        <v>78</v>
      </c>
      <c r="E37" s="95" t="s">
        <v>78</v>
      </c>
      <c r="F37" s="108">
        <f t="shared" si="0"/>
        <v>51</v>
      </c>
      <c r="G37" s="66">
        <v>22</v>
      </c>
      <c r="H37" s="70"/>
      <c r="I37" s="66"/>
      <c r="J37" s="66">
        <v>22</v>
      </c>
      <c r="K37" s="66"/>
      <c r="L37" s="66"/>
      <c r="M37" s="21">
        <v>1.5</v>
      </c>
      <c r="N37" s="20" t="s">
        <v>25</v>
      </c>
      <c r="O37" s="21">
        <v>100</v>
      </c>
      <c r="P37" s="22">
        <v>20</v>
      </c>
    </row>
    <row r="38" spans="1:16" ht="14.25" customHeight="1">
      <c r="A38" s="188"/>
      <c r="B38" s="64"/>
      <c r="C38" s="64"/>
      <c r="D38" s="25" t="s">
        <v>79</v>
      </c>
      <c r="E38" s="25" t="s">
        <v>79</v>
      </c>
      <c r="F38" s="108">
        <f t="shared" si="0"/>
        <v>34</v>
      </c>
      <c r="G38" s="21">
        <v>24</v>
      </c>
      <c r="H38" s="65"/>
      <c r="I38" s="21">
        <v>10</v>
      </c>
      <c r="J38" s="21">
        <v>14</v>
      </c>
      <c r="K38" s="21"/>
      <c r="L38" s="21"/>
      <c r="M38" s="21">
        <v>1.5</v>
      </c>
      <c r="N38" s="20" t="s">
        <v>25</v>
      </c>
      <c r="O38" s="21">
        <v>100</v>
      </c>
      <c r="P38" s="22">
        <v>20</v>
      </c>
    </row>
    <row r="39" spans="1:16" ht="14.25" customHeight="1">
      <c r="A39" s="188"/>
      <c r="B39" s="64"/>
      <c r="C39" s="64"/>
      <c r="D39" s="95" t="s">
        <v>80</v>
      </c>
      <c r="E39" s="95" t="s">
        <v>238</v>
      </c>
      <c r="F39" s="108">
        <f t="shared" si="0"/>
        <v>58</v>
      </c>
      <c r="G39" s="21">
        <v>50</v>
      </c>
      <c r="H39" s="65"/>
      <c r="I39" s="21">
        <v>50</v>
      </c>
      <c r="J39" s="21"/>
      <c r="K39" s="21"/>
      <c r="L39" s="21"/>
      <c r="M39" s="21">
        <v>2</v>
      </c>
      <c r="N39" s="20" t="s">
        <v>25</v>
      </c>
      <c r="O39" s="21">
        <v>100</v>
      </c>
      <c r="P39" s="22">
        <v>20</v>
      </c>
    </row>
    <row r="40" spans="1:16" ht="14.25" customHeight="1">
      <c r="A40" s="188"/>
      <c r="B40" s="64"/>
      <c r="C40" s="64" t="s">
        <v>32</v>
      </c>
      <c r="D40" s="95" t="s">
        <v>63</v>
      </c>
      <c r="E40" s="95" t="s">
        <v>63</v>
      </c>
      <c r="F40" s="108">
        <f t="shared" si="0"/>
        <v>42</v>
      </c>
      <c r="G40" s="21">
        <v>14</v>
      </c>
      <c r="H40" s="65"/>
      <c r="I40" s="21">
        <v>14</v>
      </c>
      <c r="J40" s="21"/>
      <c r="K40" s="21"/>
      <c r="L40" s="21"/>
      <c r="M40" s="21">
        <v>0.5</v>
      </c>
      <c r="N40" s="20" t="s">
        <v>25</v>
      </c>
      <c r="O40" s="21">
        <v>100</v>
      </c>
      <c r="P40" s="22">
        <v>20</v>
      </c>
    </row>
    <row r="41" spans="1:16" ht="14.25" customHeight="1">
      <c r="A41" s="188"/>
      <c r="B41" s="64"/>
      <c r="C41" s="64"/>
      <c r="D41" s="23" t="s">
        <v>81</v>
      </c>
      <c r="E41" s="23"/>
      <c r="F41" s="108"/>
      <c r="G41" s="21"/>
      <c r="H41" s="65"/>
      <c r="I41" s="21"/>
      <c r="J41" s="21"/>
      <c r="K41" s="21"/>
      <c r="L41" s="21"/>
      <c r="M41" s="21">
        <f>SUM(M42:M45)</f>
        <v>4.5</v>
      </c>
      <c r="N41" s="20" t="s">
        <v>25</v>
      </c>
      <c r="O41" s="21">
        <v>100</v>
      </c>
      <c r="P41" s="22">
        <v>20</v>
      </c>
    </row>
    <row r="42" spans="1:16" ht="18" customHeight="1">
      <c r="A42" s="188"/>
      <c r="B42" s="64"/>
      <c r="C42" s="64"/>
      <c r="D42" s="25" t="s">
        <v>82</v>
      </c>
      <c r="E42" s="25" t="s">
        <v>82</v>
      </c>
      <c r="F42" s="108">
        <f t="shared" si="0"/>
        <v>27</v>
      </c>
      <c r="G42" s="66">
        <v>12</v>
      </c>
      <c r="H42" s="71"/>
      <c r="I42" s="66">
        <v>6</v>
      </c>
      <c r="J42" s="66"/>
      <c r="K42" s="66">
        <v>6</v>
      </c>
      <c r="L42" s="71"/>
      <c r="M42" s="66">
        <v>1</v>
      </c>
      <c r="N42" s="20" t="s">
        <v>25</v>
      </c>
      <c r="O42" s="21">
        <v>100</v>
      </c>
      <c r="P42" s="22">
        <v>20</v>
      </c>
    </row>
    <row r="43" spans="1:16" ht="18" customHeight="1">
      <c r="A43" s="188"/>
      <c r="B43" s="72"/>
      <c r="C43" s="72"/>
      <c r="D43" s="25" t="s">
        <v>83</v>
      </c>
      <c r="E43" s="25" t="s">
        <v>239</v>
      </c>
      <c r="F43" s="108">
        <f t="shared" si="0"/>
        <v>51</v>
      </c>
      <c r="G43" s="73">
        <v>12</v>
      </c>
      <c r="H43" s="74"/>
      <c r="I43" s="73">
        <v>2</v>
      </c>
      <c r="J43" s="73"/>
      <c r="K43" s="73">
        <v>10</v>
      </c>
      <c r="L43" s="74"/>
      <c r="M43" s="73">
        <v>1</v>
      </c>
      <c r="N43" s="20" t="s">
        <v>25</v>
      </c>
      <c r="O43" s="21">
        <v>100</v>
      </c>
      <c r="P43" s="22">
        <v>20</v>
      </c>
    </row>
    <row r="44" spans="1:16" ht="18" customHeight="1">
      <c r="A44" s="188"/>
      <c r="B44" s="72"/>
      <c r="C44" s="64" t="s">
        <v>32</v>
      </c>
      <c r="D44" s="25" t="s">
        <v>66</v>
      </c>
      <c r="E44" s="25" t="s">
        <v>66</v>
      </c>
      <c r="F44" s="108">
        <f t="shared" si="0"/>
        <v>60</v>
      </c>
      <c r="G44" s="73">
        <v>118</v>
      </c>
      <c r="H44" s="74"/>
      <c r="I44" s="73">
        <v>18</v>
      </c>
      <c r="J44" s="73"/>
      <c r="K44" s="73">
        <v>100</v>
      </c>
      <c r="L44" s="74"/>
      <c r="M44" s="73">
        <v>2</v>
      </c>
      <c r="N44" s="20" t="s">
        <v>25</v>
      </c>
      <c r="O44" s="21">
        <v>100</v>
      </c>
      <c r="P44" s="22">
        <v>20</v>
      </c>
    </row>
    <row r="45" spans="1:16">
      <c r="A45" s="189"/>
      <c r="B45" s="75"/>
      <c r="C45" s="64" t="s">
        <v>32</v>
      </c>
      <c r="D45" s="25" t="s">
        <v>37</v>
      </c>
      <c r="E45" s="25" t="s">
        <v>37</v>
      </c>
      <c r="F45" s="108">
        <f t="shared" si="0"/>
        <v>9</v>
      </c>
      <c r="G45" s="21">
        <v>18</v>
      </c>
      <c r="H45" s="65"/>
      <c r="I45" s="21">
        <v>4</v>
      </c>
      <c r="J45" s="21"/>
      <c r="K45" s="21">
        <v>14</v>
      </c>
      <c r="L45" s="76"/>
      <c r="M45" s="77">
        <v>0.5</v>
      </c>
      <c r="N45" s="20" t="s">
        <v>25</v>
      </c>
      <c r="O45" s="21">
        <v>100</v>
      </c>
      <c r="P45" s="22">
        <v>20</v>
      </c>
    </row>
    <row r="46" spans="1:16" ht="9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</row>
    <row r="47" spans="1:16" ht="12.95" hidden="1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</row>
    <row r="48" spans="1:16" ht="12.95" hidden="1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</row>
    <row r="49" spans="1:16" ht="12.95" hidden="1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</row>
    <row r="50" spans="1:16" ht="12.95" hidden="1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</row>
    <row r="51" spans="1:16" ht="12.95" hidden="1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</row>
    <row r="52" spans="1:16" ht="12.95" hidden="1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</row>
    <row r="53" spans="1:16" ht="11.25" hidden="1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</row>
    <row r="54" spans="1:16" ht="12.95" hidden="1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</row>
    <row r="55" spans="1:16">
      <c r="D55" s="52"/>
      <c r="E55" s="52"/>
      <c r="F55" s="52"/>
      <c r="G55" s="128"/>
      <c r="H55" s="78"/>
      <c r="I55" s="54"/>
      <c r="J55" s="54"/>
      <c r="K55" s="54"/>
      <c r="L55" s="52"/>
      <c r="M55" s="52"/>
      <c r="N55" s="52"/>
      <c r="O55" s="52"/>
      <c r="P55" s="52"/>
    </row>
    <row r="56" spans="1:16">
      <c r="D56" s="207" t="s">
        <v>265</v>
      </c>
      <c r="E56" s="52"/>
      <c r="F56" s="52"/>
    </row>
    <row r="57" spans="1:16">
      <c r="D57" s="207" t="s">
        <v>266</v>
      </c>
      <c r="E57" s="52"/>
      <c r="F57" s="52"/>
    </row>
  </sheetData>
  <mergeCells count="23">
    <mergeCell ref="A9:A45"/>
    <mergeCell ref="A46:P54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5">
    <cfRule type="cellIs" dxfId="25" priority="1" operator="greaterThan">
      <formula>60</formula>
    </cfRule>
    <cfRule type="cellIs" dxfId="24" priority="2" operator="greaterThan">
      <formula>60</formula>
    </cfRule>
  </conditionalFormatting>
  <printOptions horizontalCentered="1" verticalCentered="1"/>
  <pageMargins left="0.39370078740157477" right="0.39370078740157477" top="0.39370078740157477" bottom="0.39370078740157477" header="0.51181102362204722" footer="0.51181102362204722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1"/>
  <sheetViews>
    <sheetView topLeftCell="A28" workbookViewId="0">
      <selection activeCell="D43" sqref="D43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55.28515625" style="33" hidden="1" customWidth="1"/>
    <col min="6" max="6" width="9.42578125" style="33" hidden="1" customWidth="1"/>
    <col min="7" max="7" width="8.42578125" style="55" customWidth="1"/>
    <col min="8" max="8" width="5.28515625" style="2" customWidth="1"/>
    <col min="9" max="9" width="5.42578125" style="2" customWidth="1"/>
    <col min="10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35"/>
    <col min="18" max="16384" width="11.42578125" style="33"/>
  </cols>
  <sheetData>
    <row r="1" spans="1:16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6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6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6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6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6" ht="30" customHeight="1" thickBot="1">
      <c r="A8" s="173"/>
      <c r="B8" s="166"/>
      <c r="C8" s="166"/>
      <c r="D8" s="210" t="s">
        <v>85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</row>
    <row r="9" spans="1:16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81"/>
      <c r="M9" s="123"/>
      <c r="N9" s="13"/>
      <c r="O9" s="13"/>
      <c r="P9" s="14"/>
    </row>
    <row r="10" spans="1:16" ht="14.25" customHeight="1">
      <c r="A10" s="152"/>
      <c r="B10" s="15"/>
      <c r="C10" s="15"/>
      <c r="D10" s="16" t="s">
        <v>46</v>
      </c>
      <c r="E10" s="16"/>
      <c r="F10" s="108"/>
      <c r="G10" s="21"/>
      <c r="H10" s="65"/>
      <c r="I10" s="65"/>
      <c r="J10" s="65"/>
      <c r="K10" s="65"/>
      <c r="L10" s="81">
        <v>7.5</v>
      </c>
      <c r="M10" s="81">
        <f>M11+M17</f>
        <v>7.5</v>
      </c>
      <c r="N10" s="20" t="s">
        <v>25</v>
      </c>
      <c r="O10" s="21">
        <v>100</v>
      </c>
      <c r="P10" s="22">
        <v>20</v>
      </c>
    </row>
    <row r="11" spans="1:16" ht="14.25" customHeight="1">
      <c r="A11" s="152"/>
      <c r="B11" s="15"/>
      <c r="C11" s="15"/>
      <c r="D11" s="23" t="s">
        <v>87</v>
      </c>
      <c r="E11" s="23"/>
      <c r="F11" s="108"/>
      <c r="G11" s="21"/>
      <c r="H11" s="65"/>
      <c r="I11" s="65"/>
      <c r="J11" s="65"/>
      <c r="K11" s="65"/>
      <c r="L11" s="80"/>
      <c r="M11" s="21">
        <f>SUM(M12:M16)</f>
        <v>4.5</v>
      </c>
      <c r="N11" s="20" t="s">
        <v>25</v>
      </c>
      <c r="O11" s="21">
        <v>100</v>
      </c>
      <c r="P11" s="22">
        <v>20</v>
      </c>
    </row>
    <row r="12" spans="1:16" ht="14.25" customHeight="1">
      <c r="A12" s="152"/>
      <c r="B12" s="15" t="s">
        <v>88</v>
      </c>
      <c r="C12" s="15"/>
      <c r="D12" s="82" t="s">
        <v>89</v>
      </c>
      <c r="E12" s="82" t="s">
        <v>89</v>
      </c>
      <c r="F12" s="108">
        <f t="shared" ref="F12:F56" si="0">LEN(E12)</f>
        <v>48</v>
      </c>
      <c r="G12" s="21">
        <v>20</v>
      </c>
      <c r="H12" s="65"/>
      <c r="I12" s="65">
        <v>20</v>
      </c>
      <c r="J12" s="65"/>
      <c r="K12" s="65"/>
      <c r="L12" s="80"/>
      <c r="M12" s="21">
        <v>1</v>
      </c>
      <c r="N12" s="20" t="s">
        <v>25</v>
      </c>
      <c r="O12" s="21">
        <v>100</v>
      </c>
      <c r="P12" s="22">
        <v>20</v>
      </c>
    </row>
    <row r="13" spans="1:16" ht="14.25" customHeight="1">
      <c r="A13" s="152"/>
      <c r="B13" s="15" t="s">
        <v>88</v>
      </c>
      <c r="C13" s="15"/>
      <c r="D13" s="82" t="s">
        <v>90</v>
      </c>
      <c r="E13" s="82" t="s">
        <v>90</v>
      </c>
      <c r="F13" s="108">
        <f t="shared" si="0"/>
        <v>42</v>
      </c>
      <c r="G13" s="21">
        <v>20</v>
      </c>
      <c r="H13" s="65"/>
      <c r="I13" s="65">
        <v>20</v>
      </c>
      <c r="J13" s="65"/>
      <c r="K13" s="65"/>
      <c r="L13" s="80"/>
      <c r="M13" s="21">
        <v>1</v>
      </c>
      <c r="N13" s="20" t="s">
        <v>25</v>
      </c>
      <c r="O13" s="21">
        <v>100</v>
      </c>
      <c r="P13" s="22">
        <v>20</v>
      </c>
    </row>
    <row r="14" spans="1:16" ht="14.25" customHeight="1">
      <c r="A14" s="152"/>
      <c r="B14" s="15" t="s">
        <v>88</v>
      </c>
      <c r="C14" s="15"/>
      <c r="D14" s="82" t="s">
        <v>91</v>
      </c>
      <c r="E14" s="82" t="s">
        <v>91</v>
      </c>
      <c r="F14" s="108">
        <f t="shared" si="0"/>
        <v>23</v>
      </c>
      <c r="G14" s="21">
        <v>16</v>
      </c>
      <c r="H14" s="65"/>
      <c r="I14" s="65">
        <v>12</v>
      </c>
      <c r="J14" s="65">
        <v>4</v>
      </c>
      <c r="K14" s="65"/>
      <c r="L14" s="80"/>
      <c r="M14" s="21">
        <v>1</v>
      </c>
      <c r="N14" s="20" t="s">
        <v>25</v>
      </c>
      <c r="O14" s="21">
        <v>100</v>
      </c>
      <c r="P14" s="22">
        <v>20</v>
      </c>
    </row>
    <row r="15" spans="1:16" ht="14.25" customHeight="1">
      <c r="A15" s="152"/>
      <c r="B15" s="15" t="s">
        <v>88</v>
      </c>
      <c r="C15" s="15"/>
      <c r="D15" s="82" t="s">
        <v>92</v>
      </c>
      <c r="E15" s="82" t="s">
        <v>92</v>
      </c>
      <c r="F15" s="108">
        <f t="shared" si="0"/>
        <v>44</v>
      </c>
      <c r="G15" s="21">
        <v>20</v>
      </c>
      <c r="H15" s="65"/>
      <c r="I15" s="65">
        <v>10</v>
      </c>
      <c r="J15" s="65">
        <v>10</v>
      </c>
      <c r="K15" s="65"/>
      <c r="L15" s="81"/>
      <c r="M15" s="21">
        <v>1</v>
      </c>
      <c r="N15" s="20" t="s">
        <v>25</v>
      </c>
      <c r="O15" s="21">
        <v>100</v>
      </c>
      <c r="P15" s="22">
        <v>20</v>
      </c>
    </row>
    <row r="16" spans="1:16" ht="14.25" customHeight="1">
      <c r="A16" s="152"/>
      <c r="B16" s="15"/>
      <c r="C16" s="64" t="s">
        <v>93</v>
      </c>
      <c r="D16" s="82" t="s">
        <v>94</v>
      </c>
      <c r="E16" s="82" t="s">
        <v>94</v>
      </c>
      <c r="F16" s="108">
        <f t="shared" si="0"/>
        <v>45</v>
      </c>
      <c r="G16" s="21">
        <v>12</v>
      </c>
      <c r="H16" s="65"/>
      <c r="I16" s="65">
        <v>12</v>
      </c>
      <c r="J16" s="65"/>
      <c r="K16" s="65"/>
      <c r="L16" s="81"/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27"/>
      <c r="C17" s="27"/>
      <c r="D17" s="23" t="s">
        <v>95</v>
      </c>
      <c r="E17" s="23"/>
      <c r="F17" s="108"/>
      <c r="G17" s="67"/>
      <c r="H17" s="69"/>
      <c r="I17" s="69"/>
      <c r="J17" s="69"/>
      <c r="K17" s="69"/>
      <c r="L17" s="81"/>
      <c r="M17" s="21">
        <f>SUM(M18:M21)</f>
        <v>3</v>
      </c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27"/>
      <c r="C18" s="27" t="s">
        <v>93</v>
      </c>
      <c r="D18" s="82" t="s">
        <v>96</v>
      </c>
      <c r="E18" s="82" t="s">
        <v>237</v>
      </c>
      <c r="F18" s="108">
        <f t="shared" si="0"/>
        <v>42</v>
      </c>
      <c r="G18" s="21">
        <v>74</v>
      </c>
      <c r="H18" s="65"/>
      <c r="I18" s="65">
        <v>14</v>
      </c>
      <c r="J18" s="65"/>
      <c r="K18" s="65">
        <v>60</v>
      </c>
      <c r="L18" s="81"/>
      <c r="M18" s="21">
        <v>1.5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 t="s">
        <v>88</v>
      </c>
      <c r="C19" s="15" t="s">
        <v>97</v>
      </c>
      <c r="D19" s="82" t="s">
        <v>98</v>
      </c>
      <c r="E19" s="82" t="s">
        <v>98</v>
      </c>
      <c r="F19" s="108">
        <f t="shared" si="0"/>
        <v>54</v>
      </c>
      <c r="G19" s="21">
        <v>36</v>
      </c>
      <c r="H19" s="65"/>
      <c r="I19" s="65">
        <v>22</v>
      </c>
      <c r="J19" s="65"/>
      <c r="K19" s="65">
        <v>14</v>
      </c>
      <c r="L19" s="81"/>
      <c r="M19" s="21">
        <v>1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 t="s">
        <v>99</v>
      </c>
      <c r="D20" s="82" t="s">
        <v>231</v>
      </c>
      <c r="E20" s="82" t="s">
        <v>233</v>
      </c>
      <c r="F20" s="108">
        <f t="shared" si="0"/>
        <v>38</v>
      </c>
      <c r="G20" s="83">
        <v>24</v>
      </c>
      <c r="H20" s="83"/>
      <c r="I20" s="83">
        <v>18</v>
      </c>
      <c r="J20" s="83"/>
      <c r="K20" s="83">
        <v>6</v>
      </c>
      <c r="L20" s="81"/>
      <c r="M20" s="21">
        <v>0.5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/>
      <c r="C21" s="64" t="s">
        <v>93</v>
      </c>
      <c r="D21" s="82" t="s">
        <v>100</v>
      </c>
      <c r="E21" s="82" t="s">
        <v>100</v>
      </c>
      <c r="F21" s="108"/>
      <c r="G21" s="21">
        <v>10</v>
      </c>
      <c r="H21" s="65"/>
      <c r="I21" s="65"/>
      <c r="J21" s="65"/>
      <c r="K21" s="65">
        <v>10</v>
      </c>
      <c r="L21" s="81"/>
      <c r="M21" s="21"/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/>
      <c r="C22" s="15"/>
      <c r="D22" s="28" t="s">
        <v>38</v>
      </c>
      <c r="E22" s="99"/>
      <c r="F22" s="108"/>
      <c r="G22" s="21"/>
      <c r="H22" s="65"/>
      <c r="I22" s="65"/>
      <c r="J22" s="65"/>
      <c r="K22" s="65"/>
      <c r="L22" s="81"/>
      <c r="M22" s="21"/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/>
      <c r="C23" s="15"/>
      <c r="D23" s="31" t="s">
        <v>76</v>
      </c>
      <c r="E23" s="100"/>
      <c r="F23" s="108"/>
      <c r="G23" s="21"/>
      <c r="H23" s="65"/>
      <c r="I23" s="65"/>
      <c r="J23" s="65"/>
      <c r="K23" s="65"/>
      <c r="L23" s="81">
        <v>7</v>
      </c>
      <c r="M23" s="67">
        <f>M24+M28</f>
        <v>7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/>
      <c r="C24" s="15"/>
      <c r="D24" s="23" t="s">
        <v>102</v>
      </c>
      <c r="E24" s="23"/>
      <c r="F24" s="108"/>
      <c r="G24" s="21"/>
      <c r="H24" s="65"/>
      <c r="I24" s="65"/>
      <c r="J24" s="65"/>
      <c r="K24" s="65"/>
      <c r="L24" s="81"/>
      <c r="M24" s="21">
        <f>SUM(M25:M27)</f>
        <v>4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 t="s">
        <v>88</v>
      </c>
      <c r="C25" s="15"/>
      <c r="D25" s="82" t="s">
        <v>103</v>
      </c>
      <c r="E25" s="82" t="s">
        <v>103</v>
      </c>
      <c r="F25" s="108">
        <f t="shared" si="0"/>
        <v>23</v>
      </c>
      <c r="G25" s="21">
        <v>20</v>
      </c>
      <c r="H25" s="65"/>
      <c r="I25" s="65">
        <v>20</v>
      </c>
      <c r="J25" s="65"/>
      <c r="K25" s="65"/>
      <c r="L25" s="81"/>
      <c r="M25" s="21">
        <v>1.5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88</v>
      </c>
      <c r="C26" s="15"/>
      <c r="D26" s="82" t="s">
        <v>104</v>
      </c>
      <c r="E26" s="82" t="s">
        <v>104</v>
      </c>
      <c r="F26" s="108">
        <f t="shared" si="0"/>
        <v>50</v>
      </c>
      <c r="G26" s="21">
        <v>30</v>
      </c>
      <c r="H26" s="65"/>
      <c r="I26" s="65">
        <v>30</v>
      </c>
      <c r="J26" s="65"/>
      <c r="K26" s="65"/>
      <c r="L26" s="81"/>
      <c r="M26" s="21">
        <v>2</v>
      </c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27"/>
      <c r="C27" s="64" t="s">
        <v>93</v>
      </c>
      <c r="D27" s="82" t="s">
        <v>94</v>
      </c>
      <c r="E27" s="82" t="s">
        <v>94</v>
      </c>
      <c r="F27" s="108">
        <f t="shared" si="0"/>
        <v>45</v>
      </c>
      <c r="G27" s="21">
        <v>12</v>
      </c>
      <c r="H27" s="65"/>
      <c r="I27" s="65">
        <v>12</v>
      </c>
      <c r="J27" s="65"/>
      <c r="K27" s="65"/>
      <c r="L27" s="81"/>
      <c r="M27" s="21">
        <v>0.5</v>
      </c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27"/>
      <c r="C28" s="27"/>
      <c r="D28" s="23" t="s">
        <v>105</v>
      </c>
      <c r="E28" s="23"/>
      <c r="F28" s="108"/>
      <c r="G28" s="21"/>
      <c r="H28" s="65"/>
      <c r="I28" s="65"/>
      <c r="J28" s="65"/>
      <c r="K28" s="65"/>
      <c r="L28" s="81"/>
      <c r="M28" s="21">
        <f>SUM(M29:M32)</f>
        <v>3</v>
      </c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27"/>
      <c r="C29" s="27" t="s">
        <v>93</v>
      </c>
      <c r="D29" s="82" t="s">
        <v>96</v>
      </c>
      <c r="E29" s="82" t="s">
        <v>237</v>
      </c>
      <c r="F29" s="108">
        <f t="shared" si="0"/>
        <v>42</v>
      </c>
      <c r="G29" s="21">
        <v>74</v>
      </c>
      <c r="H29" s="65"/>
      <c r="I29" s="65">
        <v>14</v>
      </c>
      <c r="J29" s="65"/>
      <c r="K29" s="65">
        <v>60</v>
      </c>
      <c r="L29" s="81"/>
      <c r="M29" s="21">
        <v>1.5</v>
      </c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 t="s">
        <v>88</v>
      </c>
      <c r="C30" s="15" t="s">
        <v>106</v>
      </c>
      <c r="D30" s="82" t="s">
        <v>107</v>
      </c>
      <c r="E30" s="82" t="s">
        <v>107</v>
      </c>
      <c r="F30" s="108">
        <f t="shared" si="0"/>
        <v>57</v>
      </c>
      <c r="G30" s="21">
        <v>38</v>
      </c>
      <c r="H30" s="65"/>
      <c r="I30" s="65">
        <v>28</v>
      </c>
      <c r="J30" s="65"/>
      <c r="K30" s="65">
        <v>10</v>
      </c>
      <c r="L30" s="81"/>
      <c r="M30" s="21">
        <v>1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 t="s">
        <v>99</v>
      </c>
      <c r="D31" s="82" t="s">
        <v>231</v>
      </c>
      <c r="E31" s="82" t="s">
        <v>233</v>
      </c>
      <c r="F31" s="108">
        <f t="shared" si="0"/>
        <v>38</v>
      </c>
      <c r="G31" s="83">
        <v>24</v>
      </c>
      <c r="H31" s="83"/>
      <c r="I31" s="83">
        <v>18</v>
      </c>
      <c r="J31" s="83"/>
      <c r="K31" s="83">
        <v>6</v>
      </c>
      <c r="L31" s="81"/>
      <c r="M31" s="21">
        <v>0.5</v>
      </c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/>
      <c r="C32" s="64" t="s">
        <v>93</v>
      </c>
      <c r="D32" s="82" t="s">
        <v>100</v>
      </c>
      <c r="E32" s="82" t="s">
        <v>100</v>
      </c>
      <c r="F32" s="108">
        <f t="shared" si="0"/>
        <v>10</v>
      </c>
      <c r="G32" s="66">
        <v>10</v>
      </c>
      <c r="H32" s="70"/>
      <c r="I32" s="70"/>
      <c r="J32" s="70"/>
      <c r="K32" s="70">
        <v>10</v>
      </c>
      <c r="L32" s="81"/>
      <c r="M32" s="21"/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/>
      <c r="C33" s="15"/>
      <c r="D33" s="25"/>
      <c r="E33" s="25"/>
      <c r="F33" s="108"/>
      <c r="G33" s="66"/>
      <c r="H33" s="70"/>
      <c r="I33" s="70"/>
      <c r="J33" s="70"/>
      <c r="K33" s="70"/>
      <c r="L33" s="81"/>
      <c r="M33" s="21"/>
      <c r="N33" s="20" t="s">
        <v>25</v>
      </c>
      <c r="O33" s="21">
        <v>100</v>
      </c>
      <c r="P33" s="22">
        <v>20</v>
      </c>
    </row>
    <row r="34" spans="1:16" ht="14.25" customHeight="1">
      <c r="A34" s="152"/>
      <c r="B34" s="15"/>
      <c r="C34" s="15"/>
      <c r="D34" s="32" t="s">
        <v>45</v>
      </c>
      <c r="E34" s="32"/>
      <c r="F34" s="108"/>
      <c r="G34" s="66"/>
      <c r="H34" s="70"/>
      <c r="I34" s="70"/>
      <c r="J34" s="70"/>
      <c r="K34" s="70"/>
      <c r="L34" s="66"/>
      <c r="M34" s="21"/>
      <c r="N34" s="20" t="s">
        <v>25</v>
      </c>
      <c r="O34" s="21">
        <v>100</v>
      </c>
      <c r="P34" s="22">
        <v>20</v>
      </c>
    </row>
    <row r="35" spans="1:16" ht="14.25" customHeight="1">
      <c r="A35" s="152"/>
      <c r="B35" s="15"/>
      <c r="C35" s="15"/>
      <c r="D35" s="34" t="s">
        <v>108</v>
      </c>
      <c r="E35" s="34"/>
      <c r="F35" s="108"/>
      <c r="G35" s="66"/>
      <c r="H35" s="70"/>
      <c r="I35" s="70"/>
      <c r="J35" s="70"/>
      <c r="K35" s="70"/>
      <c r="L35" s="129">
        <v>7.5</v>
      </c>
      <c r="M35" s="67">
        <f>M36+M42</f>
        <v>7.5</v>
      </c>
      <c r="N35" s="20" t="s">
        <v>25</v>
      </c>
      <c r="O35" s="21">
        <v>100</v>
      </c>
      <c r="P35" s="22">
        <v>20</v>
      </c>
    </row>
    <row r="36" spans="1:16" ht="14.25" customHeight="1">
      <c r="A36" s="152"/>
      <c r="B36" s="15"/>
      <c r="C36" s="15"/>
      <c r="D36" s="23" t="s">
        <v>109</v>
      </c>
      <c r="E36" s="23"/>
      <c r="F36" s="108"/>
      <c r="G36" s="66"/>
      <c r="H36" s="70"/>
      <c r="I36" s="70"/>
      <c r="J36" s="70"/>
      <c r="K36" s="70"/>
      <c r="L36" s="66"/>
      <c r="M36" s="21">
        <f>SUM(M37:M41)</f>
        <v>4.5</v>
      </c>
      <c r="N36" s="20" t="s">
        <v>25</v>
      </c>
      <c r="O36" s="21">
        <v>100</v>
      </c>
      <c r="P36" s="22">
        <v>20</v>
      </c>
    </row>
    <row r="37" spans="1:16" ht="14.25" customHeight="1">
      <c r="A37" s="152"/>
      <c r="B37" s="15" t="s">
        <v>88</v>
      </c>
      <c r="C37" s="15"/>
      <c r="D37" s="82" t="s">
        <v>110</v>
      </c>
      <c r="E37" s="82" t="s">
        <v>110</v>
      </c>
      <c r="F37" s="108">
        <f t="shared" si="0"/>
        <v>28</v>
      </c>
      <c r="G37" s="66">
        <v>30</v>
      </c>
      <c r="H37" s="70"/>
      <c r="I37" s="70">
        <v>20</v>
      </c>
      <c r="J37" s="70">
        <v>10</v>
      </c>
      <c r="K37" s="70"/>
      <c r="L37" s="66"/>
      <c r="M37" s="21">
        <v>1</v>
      </c>
      <c r="N37" s="20" t="s">
        <v>25</v>
      </c>
      <c r="O37" s="21">
        <v>100</v>
      </c>
      <c r="P37" s="22">
        <v>20</v>
      </c>
    </row>
    <row r="38" spans="1:16" ht="14.25" customHeight="1">
      <c r="A38" s="152"/>
      <c r="B38" s="15" t="s">
        <v>88</v>
      </c>
      <c r="C38" s="15"/>
      <c r="D38" s="82" t="s">
        <v>111</v>
      </c>
      <c r="E38" s="82" t="s">
        <v>111</v>
      </c>
      <c r="F38" s="108">
        <f t="shared" si="0"/>
        <v>57</v>
      </c>
      <c r="G38" s="66">
        <v>20</v>
      </c>
      <c r="H38" s="70"/>
      <c r="I38" s="70">
        <v>20</v>
      </c>
      <c r="J38" s="70"/>
      <c r="K38" s="70"/>
      <c r="L38" s="66"/>
      <c r="M38" s="21">
        <v>1</v>
      </c>
      <c r="N38" s="20" t="s">
        <v>25</v>
      </c>
      <c r="O38" s="21">
        <v>100</v>
      </c>
      <c r="P38" s="22">
        <v>20</v>
      </c>
    </row>
    <row r="39" spans="1:16" ht="14.25" customHeight="1">
      <c r="A39" s="152"/>
      <c r="B39" s="15" t="s">
        <v>88</v>
      </c>
      <c r="C39" s="15"/>
      <c r="D39" s="82" t="s">
        <v>112</v>
      </c>
      <c r="E39" s="82" t="s">
        <v>234</v>
      </c>
      <c r="F39" s="108">
        <f t="shared" si="0"/>
        <v>52</v>
      </c>
      <c r="G39" s="66">
        <v>36</v>
      </c>
      <c r="H39" s="70"/>
      <c r="I39" s="70">
        <v>36</v>
      </c>
      <c r="J39" s="70"/>
      <c r="K39" s="70"/>
      <c r="L39" s="66"/>
      <c r="M39" s="21">
        <v>1.5</v>
      </c>
      <c r="N39" s="20" t="s">
        <v>25</v>
      </c>
      <c r="O39" s="21">
        <v>100</v>
      </c>
      <c r="P39" s="22">
        <v>20</v>
      </c>
    </row>
    <row r="40" spans="1:16" ht="14.25" customHeight="1">
      <c r="A40" s="152"/>
      <c r="B40" s="15"/>
      <c r="C40" s="64" t="s">
        <v>93</v>
      </c>
      <c r="D40" s="82" t="s">
        <v>94</v>
      </c>
      <c r="E40" s="82" t="s">
        <v>94</v>
      </c>
      <c r="F40" s="108">
        <f t="shared" si="0"/>
        <v>45</v>
      </c>
      <c r="G40" s="66">
        <v>12</v>
      </c>
      <c r="H40" s="70"/>
      <c r="I40" s="70">
        <v>12</v>
      </c>
      <c r="J40" s="70"/>
      <c r="K40" s="70"/>
      <c r="L40" s="66"/>
      <c r="M40" s="21">
        <v>0.5</v>
      </c>
      <c r="N40" s="20" t="s">
        <v>25</v>
      </c>
      <c r="O40" s="21">
        <v>100</v>
      </c>
      <c r="P40" s="22">
        <v>20</v>
      </c>
    </row>
    <row r="41" spans="1:16" ht="14.25" customHeight="1">
      <c r="A41" s="152"/>
      <c r="B41" s="15" t="s">
        <v>88</v>
      </c>
      <c r="C41" s="15"/>
      <c r="D41" s="82" t="s">
        <v>261</v>
      </c>
      <c r="E41" s="82" t="s">
        <v>261</v>
      </c>
      <c r="F41" s="108">
        <f t="shared" si="0"/>
        <v>31</v>
      </c>
      <c r="G41" s="66">
        <v>20</v>
      </c>
      <c r="H41" s="70"/>
      <c r="I41" s="70">
        <v>20</v>
      </c>
      <c r="J41" s="70"/>
      <c r="K41" s="70"/>
      <c r="L41" s="66"/>
      <c r="M41" s="21">
        <v>0.5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/>
      <c r="C42" s="15"/>
      <c r="D42" s="23" t="s">
        <v>113</v>
      </c>
      <c r="E42" s="23"/>
      <c r="F42" s="108"/>
      <c r="G42" s="21"/>
      <c r="H42" s="65"/>
      <c r="I42" s="65"/>
      <c r="J42" s="65"/>
      <c r="K42" s="65"/>
      <c r="L42" s="80"/>
      <c r="M42" s="21">
        <f>SUM(M43:M47)</f>
        <v>3</v>
      </c>
      <c r="N42" s="20" t="s">
        <v>25</v>
      </c>
      <c r="O42" s="21">
        <v>100</v>
      </c>
      <c r="P42" s="22">
        <v>20</v>
      </c>
    </row>
    <row r="43" spans="1:16" ht="14.25" customHeight="1">
      <c r="A43" s="152"/>
      <c r="B43" s="15"/>
      <c r="C43" s="27" t="s">
        <v>93</v>
      </c>
      <c r="D43" s="82" t="s">
        <v>96</v>
      </c>
      <c r="E43" s="82" t="s">
        <v>237</v>
      </c>
      <c r="F43" s="108">
        <f t="shared" si="0"/>
        <v>42</v>
      </c>
      <c r="G43" s="21">
        <v>74</v>
      </c>
      <c r="H43" s="65"/>
      <c r="I43" s="65">
        <v>14</v>
      </c>
      <c r="J43" s="65"/>
      <c r="K43" s="65">
        <v>60</v>
      </c>
      <c r="L43" s="80"/>
      <c r="M43" s="21">
        <v>1</v>
      </c>
      <c r="N43" s="20" t="s">
        <v>25</v>
      </c>
      <c r="O43" s="21">
        <v>100</v>
      </c>
      <c r="P43" s="22">
        <v>20</v>
      </c>
    </row>
    <row r="44" spans="1:16" ht="14.25" customHeight="1">
      <c r="A44" s="152"/>
      <c r="B44" s="15" t="s">
        <v>88</v>
      </c>
      <c r="C44" s="15" t="s">
        <v>97</v>
      </c>
      <c r="D44" s="82" t="s">
        <v>98</v>
      </c>
      <c r="E44" s="82" t="s">
        <v>98</v>
      </c>
      <c r="F44" s="108">
        <f t="shared" si="0"/>
        <v>54</v>
      </c>
      <c r="G44" s="21">
        <v>36</v>
      </c>
      <c r="H44" s="65"/>
      <c r="I44" s="65">
        <v>22</v>
      </c>
      <c r="J44" s="65"/>
      <c r="K44" s="65">
        <v>14</v>
      </c>
      <c r="L44" s="80"/>
      <c r="M44" s="21">
        <v>0.5</v>
      </c>
      <c r="N44" s="20" t="s">
        <v>25</v>
      </c>
      <c r="O44" s="21">
        <v>100</v>
      </c>
      <c r="P44" s="22">
        <v>20</v>
      </c>
    </row>
    <row r="45" spans="1:16" ht="14.25" customHeight="1">
      <c r="A45" s="152"/>
      <c r="B45" s="15" t="s">
        <v>88</v>
      </c>
      <c r="C45" s="15" t="s">
        <v>106</v>
      </c>
      <c r="D45" s="82" t="s">
        <v>107</v>
      </c>
      <c r="E45" s="82" t="s">
        <v>107</v>
      </c>
      <c r="F45" s="108">
        <f t="shared" si="0"/>
        <v>57</v>
      </c>
      <c r="G45" s="21">
        <v>38</v>
      </c>
      <c r="H45" s="65"/>
      <c r="I45" s="65">
        <v>28</v>
      </c>
      <c r="J45" s="65"/>
      <c r="K45" s="65">
        <v>10</v>
      </c>
      <c r="L45" s="80"/>
      <c r="M45" s="21">
        <v>0.5</v>
      </c>
      <c r="N45" s="20" t="s">
        <v>25</v>
      </c>
      <c r="O45" s="21">
        <v>100</v>
      </c>
      <c r="P45" s="22">
        <v>20</v>
      </c>
    </row>
    <row r="46" spans="1:16" ht="18" customHeight="1">
      <c r="A46" s="152"/>
      <c r="B46" s="15"/>
      <c r="C46" s="15" t="s">
        <v>99</v>
      </c>
      <c r="D46" s="82" t="s">
        <v>231</v>
      </c>
      <c r="E46" s="82" t="s">
        <v>233</v>
      </c>
      <c r="F46" s="108">
        <f t="shared" si="0"/>
        <v>38</v>
      </c>
      <c r="G46" s="83">
        <v>24</v>
      </c>
      <c r="H46" s="83"/>
      <c r="I46" s="83">
        <v>18</v>
      </c>
      <c r="J46" s="83"/>
      <c r="K46" s="83">
        <v>6</v>
      </c>
      <c r="L46" s="84"/>
      <c r="M46" s="21">
        <v>1</v>
      </c>
      <c r="N46" s="20" t="s">
        <v>25</v>
      </c>
      <c r="O46" s="21">
        <v>100</v>
      </c>
      <c r="P46" s="22">
        <v>20</v>
      </c>
    </row>
    <row r="47" spans="1:16" ht="18" customHeight="1">
      <c r="A47" s="152"/>
      <c r="B47" s="15"/>
      <c r="C47" s="64" t="s">
        <v>93</v>
      </c>
      <c r="D47" s="82" t="s">
        <v>100</v>
      </c>
      <c r="E47" s="212"/>
      <c r="F47" s="108"/>
      <c r="G47" s="85">
        <v>10</v>
      </c>
      <c r="H47" s="85"/>
      <c r="I47" s="85"/>
      <c r="J47" s="85"/>
      <c r="K47" s="85">
        <v>10</v>
      </c>
      <c r="L47" s="86"/>
      <c r="M47" s="21"/>
      <c r="N47" s="20" t="s">
        <v>25</v>
      </c>
      <c r="O47" s="21">
        <v>100</v>
      </c>
      <c r="P47" s="22">
        <v>20</v>
      </c>
    </row>
    <row r="48" spans="1:16">
      <c r="A48" s="152"/>
      <c r="B48" s="43"/>
      <c r="C48" s="43"/>
      <c r="D48" s="87" t="s">
        <v>114</v>
      </c>
      <c r="E48" s="87"/>
      <c r="F48" s="108"/>
      <c r="G48" s="83"/>
      <c r="H48" s="83"/>
      <c r="I48" s="83"/>
      <c r="J48" s="83"/>
      <c r="K48" s="83"/>
      <c r="L48" s="84"/>
      <c r="M48" s="21"/>
      <c r="N48" s="20" t="s">
        <v>25</v>
      </c>
      <c r="O48" s="21">
        <v>100</v>
      </c>
      <c r="P48" s="22">
        <v>20</v>
      </c>
    </row>
    <row r="49" spans="1:16" ht="17.100000000000001" customHeight="1">
      <c r="A49" s="152"/>
      <c r="B49" s="43"/>
      <c r="C49" s="43"/>
      <c r="D49" s="88" t="s">
        <v>141</v>
      </c>
      <c r="E49" s="88"/>
      <c r="F49" s="108"/>
      <c r="G49" s="83"/>
      <c r="H49" s="83"/>
      <c r="I49" s="83"/>
      <c r="J49" s="83"/>
      <c r="K49" s="83"/>
      <c r="L49" s="67">
        <v>8</v>
      </c>
      <c r="M49" s="67">
        <f>M50+M54</f>
        <v>8</v>
      </c>
      <c r="N49" s="20" t="s">
        <v>25</v>
      </c>
      <c r="O49" s="21">
        <v>100</v>
      </c>
      <c r="P49" s="22">
        <v>20</v>
      </c>
    </row>
    <row r="50" spans="1:16" ht="12.95" customHeight="1">
      <c r="A50" s="152"/>
      <c r="B50" s="43"/>
      <c r="C50" s="43"/>
      <c r="D50" s="23" t="s">
        <v>116</v>
      </c>
      <c r="E50" s="23"/>
      <c r="F50" s="108"/>
      <c r="G50" s="83"/>
      <c r="H50" s="83"/>
      <c r="I50" s="83"/>
      <c r="J50" s="83"/>
      <c r="K50" s="83"/>
      <c r="L50" s="84"/>
      <c r="M50" s="21">
        <f>SUM(M51:M53)</f>
        <v>4</v>
      </c>
      <c r="N50" s="20" t="s">
        <v>25</v>
      </c>
      <c r="O50" s="21">
        <v>100</v>
      </c>
      <c r="P50" s="22">
        <v>20</v>
      </c>
    </row>
    <row r="51" spans="1:16" ht="12.95" customHeight="1">
      <c r="A51" s="152"/>
      <c r="B51" s="43"/>
      <c r="C51" s="43"/>
      <c r="D51" s="82" t="s">
        <v>117</v>
      </c>
      <c r="E51" s="82" t="s">
        <v>117</v>
      </c>
      <c r="F51" s="108">
        <f t="shared" si="0"/>
        <v>58</v>
      </c>
      <c r="G51" s="83">
        <v>20</v>
      </c>
      <c r="H51" s="83"/>
      <c r="I51" s="83">
        <v>20</v>
      </c>
      <c r="J51" s="83"/>
      <c r="K51" s="83"/>
      <c r="L51" s="84"/>
      <c r="M51" s="21">
        <v>2</v>
      </c>
      <c r="N51" s="20" t="s">
        <v>25</v>
      </c>
      <c r="O51" s="21">
        <v>100</v>
      </c>
      <c r="P51" s="22">
        <v>20</v>
      </c>
    </row>
    <row r="52" spans="1:16" ht="12.95" customHeight="1">
      <c r="A52" s="152"/>
      <c r="B52" s="43"/>
      <c r="C52" s="64" t="s">
        <v>93</v>
      </c>
      <c r="D52" s="82" t="s">
        <v>94</v>
      </c>
      <c r="E52" s="82" t="s">
        <v>94</v>
      </c>
      <c r="F52" s="108">
        <f t="shared" si="0"/>
        <v>45</v>
      </c>
      <c r="G52" s="83">
        <v>12</v>
      </c>
      <c r="H52" s="83"/>
      <c r="I52" s="83">
        <v>12</v>
      </c>
      <c r="J52" s="83"/>
      <c r="K52" s="83"/>
      <c r="L52" s="84"/>
      <c r="M52" s="21">
        <v>0.5</v>
      </c>
      <c r="N52" s="20" t="s">
        <v>25</v>
      </c>
      <c r="O52" s="21">
        <v>100</v>
      </c>
      <c r="P52" s="22">
        <v>20</v>
      </c>
    </row>
    <row r="53" spans="1:16" ht="12.95" customHeight="1">
      <c r="A53" s="152"/>
      <c r="B53" s="15"/>
      <c r="C53" s="43"/>
      <c r="D53" s="96" t="s">
        <v>260</v>
      </c>
      <c r="E53" s="96" t="s">
        <v>260</v>
      </c>
      <c r="F53" s="108">
        <f t="shared" si="0"/>
        <v>31</v>
      </c>
      <c r="G53" s="83">
        <v>54</v>
      </c>
      <c r="H53" s="83"/>
      <c r="I53" s="83">
        <v>54</v>
      </c>
      <c r="J53" s="83"/>
      <c r="K53" s="83"/>
      <c r="L53" s="84"/>
      <c r="M53" s="21">
        <v>1.5</v>
      </c>
      <c r="N53" s="20" t="s">
        <v>25</v>
      </c>
      <c r="O53" s="21">
        <v>100</v>
      </c>
      <c r="P53" s="22">
        <v>20</v>
      </c>
    </row>
    <row r="54" spans="1:16" ht="12.95" customHeight="1">
      <c r="A54" s="152"/>
      <c r="B54" s="43"/>
      <c r="C54" s="43"/>
      <c r="D54" s="23" t="s">
        <v>118</v>
      </c>
      <c r="E54" s="23"/>
      <c r="F54" s="108"/>
      <c r="G54" s="83"/>
      <c r="H54" s="83"/>
      <c r="I54" s="83"/>
      <c r="J54" s="83"/>
      <c r="K54" s="83"/>
      <c r="L54" s="84"/>
      <c r="M54" s="21">
        <f>SUM(M55:M56)</f>
        <v>4</v>
      </c>
      <c r="N54" s="20" t="s">
        <v>25</v>
      </c>
      <c r="O54" s="21">
        <v>100</v>
      </c>
      <c r="P54" s="22">
        <v>20</v>
      </c>
    </row>
    <row r="55" spans="1:16" ht="12.95" customHeight="1">
      <c r="A55" s="152"/>
      <c r="B55" s="43"/>
      <c r="C55" s="27" t="s">
        <v>93</v>
      </c>
      <c r="D55" s="82" t="s">
        <v>96</v>
      </c>
      <c r="E55" s="82" t="s">
        <v>237</v>
      </c>
      <c r="F55" s="108">
        <f t="shared" si="0"/>
        <v>42</v>
      </c>
      <c r="G55" s="43">
        <v>74</v>
      </c>
      <c r="H55" s="43"/>
      <c r="I55" s="43">
        <v>14</v>
      </c>
      <c r="J55" s="43"/>
      <c r="K55" s="43">
        <v>60</v>
      </c>
      <c r="L55" s="43"/>
      <c r="M55" s="21">
        <v>4</v>
      </c>
      <c r="N55" s="20" t="s">
        <v>25</v>
      </c>
      <c r="O55" s="21">
        <v>100</v>
      </c>
      <c r="P55" s="22">
        <v>20</v>
      </c>
    </row>
    <row r="56" spans="1:16" ht="12.95" customHeight="1" thickBot="1">
      <c r="A56" s="153"/>
      <c r="B56" s="48"/>
      <c r="C56" s="75" t="s">
        <v>93</v>
      </c>
      <c r="D56" s="118" t="s">
        <v>100</v>
      </c>
      <c r="E56" s="118" t="s">
        <v>100</v>
      </c>
      <c r="F56" s="111">
        <f t="shared" si="0"/>
        <v>10</v>
      </c>
      <c r="G56" s="48">
        <v>10</v>
      </c>
      <c r="H56" s="48"/>
      <c r="I56" s="48"/>
      <c r="J56" s="48"/>
      <c r="K56" s="48">
        <v>10</v>
      </c>
      <c r="L56" s="48"/>
      <c r="M56" s="113"/>
      <c r="N56" s="112" t="s">
        <v>25</v>
      </c>
      <c r="O56" s="113">
        <v>100</v>
      </c>
      <c r="P56" s="114">
        <v>20</v>
      </c>
    </row>
    <row r="57" spans="1:16" ht="11.25" customHeight="1">
      <c r="A57" s="213"/>
      <c r="B57" s="213"/>
      <c r="C57" s="213"/>
      <c r="D57" s="213"/>
      <c r="E57" s="213"/>
      <c r="F57" s="213"/>
      <c r="G57" s="214"/>
      <c r="H57" s="214"/>
      <c r="I57" s="214"/>
      <c r="J57" s="214"/>
      <c r="K57" s="214"/>
      <c r="L57" s="213"/>
      <c r="M57" s="213"/>
      <c r="N57" s="213"/>
      <c r="O57" s="213"/>
      <c r="P57" s="213"/>
    </row>
    <row r="58" spans="1:16" ht="12.95" customHeight="1">
      <c r="A58" s="213"/>
      <c r="B58" s="213"/>
      <c r="C58" s="213"/>
      <c r="D58" s="213"/>
      <c r="E58" s="213"/>
      <c r="F58" s="213"/>
      <c r="G58" s="214"/>
      <c r="H58" s="214"/>
      <c r="I58" s="214"/>
      <c r="J58" s="214"/>
      <c r="K58" s="214"/>
      <c r="L58" s="213"/>
      <c r="M58" s="215"/>
      <c r="N58" s="213"/>
      <c r="O58" s="213"/>
      <c r="P58" s="213"/>
    </row>
    <row r="59" spans="1:16">
      <c r="D59" s="213"/>
      <c r="E59" s="213"/>
      <c r="F59" s="213"/>
      <c r="G59" s="128"/>
      <c r="H59" s="54"/>
      <c r="I59" s="54"/>
      <c r="J59" s="54"/>
      <c r="K59" s="54"/>
      <c r="L59" s="52"/>
      <c r="M59" s="79">
        <f>M10+M23+M35+M49</f>
        <v>30</v>
      </c>
      <c r="N59" s="52"/>
      <c r="O59" s="52"/>
      <c r="P59" s="52"/>
    </row>
    <row r="60" spans="1:16">
      <c r="D60" s="207" t="s">
        <v>265</v>
      </c>
      <c r="E60" s="52"/>
      <c r="F60" s="52"/>
    </row>
    <row r="61" spans="1:16">
      <c r="D61" s="207" t="s">
        <v>266</v>
      </c>
      <c r="E61" s="52"/>
      <c r="F61" s="52"/>
    </row>
  </sheetData>
  <mergeCells count="22">
    <mergeCell ref="A9:A56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56">
    <cfRule type="cellIs" dxfId="23" priority="1" operator="greaterThan">
      <formula>60</formula>
    </cfRule>
    <cfRule type="cellIs" dxfId="22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55"/>
  <sheetViews>
    <sheetView topLeftCell="A28" workbookViewId="0">
      <selection activeCell="G57" sqref="G57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9.42578125" style="33" hidden="1" customWidth="1"/>
    <col min="6" max="6" width="10.85546875" style="33" hidden="1" customWidth="1"/>
    <col min="7" max="7" width="8.42578125" style="55" customWidth="1"/>
    <col min="8" max="8" width="5.28515625" style="2" customWidth="1"/>
    <col min="9" max="9" width="5.140625" style="2" customWidth="1"/>
    <col min="10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35"/>
    <col min="18" max="16384" width="11.42578125" style="33"/>
  </cols>
  <sheetData>
    <row r="1" spans="1:16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6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6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6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6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6" ht="30" customHeight="1" thickBot="1">
      <c r="A8" s="173"/>
      <c r="B8" s="166"/>
      <c r="C8" s="166"/>
      <c r="D8" s="210" t="s">
        <v>128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</row>
    <row r="9" spans="1:16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81"/>
      <c r="M9" s="123"/>
      <c r="N9" s="13"/>
      <c r="O9" s="13"/>
      <c r="P9" s="14"/>
    </row>
    <row r="10" spans="1:16" ht="14.25" customHeight="1">
      <c r="A10" s="152"/>
      <c r="B10" s="15"/>
      <c r="C10" s="15"/>
      <c r="D10" s="16" t="s">
        <v>200</v>
      </c>
      <c r="E10" s="16"/>
      <c r="F10" s="108"/>
      <c r="G10" s="21"/>
      <c r="H10" s="65"/>
      <c r="I10" s="65"/>
      <c r="J10" s="65"/>
      <c r="K10" s="65"/>
      <c r="L10" s="81">
        <v>5.5</v>
      </c>
      <c r="M10" s="81">
        <f>M11+M14</f>
        <v>5.5</v>
      </c>
      <c r="N10" s="20" t="s">
        <v>25</v>
      </c>
      <c r="O10" s="21">
        <v>100</v>
      </c>
      <c r="P10" s="22">
        <v>20</v>
      </c>
    </row>
    <row r="11" spans="1:16" ht="14.25" customHeight="1">
      <c r="A11" s="152"/>
      <c r="B11" s="15"/>
      <c r="C11" s="15"/>
      <c r="D11" s="23" t="s">
        <v>129</v>
      </c>
      <c r="E11" s="23"/>
      <c r="F11" s="108"/>
      <c r="G11" s="21"/>
      <c r="H11" s="65"/>
      <c r="I11" s="65"/>
      <c r="J11" s="65"/>
      <c r="K11" s="65"/>
      <c r="L11" s="81"/>
      <c r="M11" s="21">
        <f>SUM(M12:M13)</f>
        <v>2.5</v>
      </c>
      <c r="N11" s="20" t="s">
        <v>25</v>
      </c>
      <c r="O11" s="21">
        <v>100</v>
      </c>
      <c r="P11" s="22">
        <v>20</v>
      </c>
    </row>
    <row r="12" spans="1:16" ht="14.25" customHeight="1">
      <c r="A12" s="152"/>
      <c r="B12" s="15" t="s">
        <v>88</v>
      </c>
      <c r="C12" s="15"/>
      <c r="D12" s="82" t="s">
        <v>130</v>
      </c>
      <c r="E12" s="96" t="s">
        <v>130</v>
      </c>
      <c r="F12" s="108">
        <f t="shared" ref="F12:F50" si="0">LEN(E12)</f>
        <v>46</v>
      </c>
      <c r="G12" s="21">
        <v>16</v>
      </c>
      <c r="H12" s="65"/>
      <c r="I12" s="65">
        <v>6</v>
      </c>
      <c r="J12" s="65">
        <v>10</v>
      </c>
      <c r="K12" s="65"/>
      <c r="L12" s="81"/>
      <c r="M12" s="21">
        <v>2</v>
      </c>
      <c r="N12" s="20" t="s">
        <v>25</v>
      </c>
      <c r="O12" s="21">
        <v>100</v>
      </c>
      <c r="P12" s="22">
        <v>20</v>
      </c>
    </row>
    <row r="13" spans="1:16" ht="14.25" customHeight="1">
      <c r="A13" s="152"/>
      <c r="B13" s="15"/>
      <c r="C13" s="64" t="s">
        <v>93</v>
      </c>
      <c r="D13" s="82" t="s">
        <v>131</v>
      </c>
      <c r="E13" s="82" t="s">
        <v>131</v>
      </c>
      <c r="F13" s="108">
        <f t="shared" si="0"/>
        <v>41</v>
      </c>
      <c r="G13" s="21">
        <v>8</v>
      </c>
      <c r="H13" s="65"/>
      <c r="I13" s="65">
        <v>8</v>
      </c>
      <c r="J13" s="65"/>
      <c r="K13" s="65"/>
      <c r="L13" s="81"/>
      <c r="M13" s="21">
        <v>0.5</v>
      </c>
      <c r="N13" s="20" t="s">
        <v>25</v>
      </c>
      <c r="O13" s="21">
        <v>100</v>
      </c>
      <c r="P13" s="22">
        <v>20</v>
      </c>
    </row>
    <row r="14" spans="1:16" ht="14.25" customHeight="1">
      <c r="A14" s="152"/>
      <c r="B14" s="27"/>
      <c r="C14" s="27"/>
      <c r="D14" s="23" t="s">
        <v>132</v>
      </c>
      <c r="E14" s="23"/>
      <c r="F14" s="108"/>
      <c r="G14" s="67"/>
      <c r="H14" s="69"/>
      <c r="I14" s="69"/>
      <c r="J14" s="69"/>
      <c r="K14" s="69"/>
      <c r="L14" s="81"/>
      <c r="M14" s="21">
        <f>SUM(M15:M17)</f>
        <v>3</v>
      </c>
      <c r="N14" s="20" t="s">
        <v>25</v>
      </c>
      <c r="O14" s="21">
        <v>100</v>
      </c>
      <c r="P14" s="22">
        <v>20</v>
      </c>
    </row>
    <row r="15" spans="1:16" ht="14.25" customHeight="1">
      <c r="A15" s="152"/>
      <c r="B15" s="15"/>
      <c r="C15" s="15" t="s">
        <v>99</v>
      </c>
      <c r="D15" s="95" t="s">
        <v>133</v>
      </c>
      <c r="E15" s="95" t="s">
        <v>133</v>
      </c>
      <c r="F15" s="108">
        <f t="shared" si="0"/>
        <v>45</v>
      </c>
      <c r="G15" s="21">
        <v>79</v>
      </c>
      <c r="H15" s="65"/>
      <c r="I15" s="65">
        <v>24</v>
      </c>
      <c r="J15" s="65"/>
      <c r="K15" s="65">
        <v>45</v>
      </c>
      <c r="L15" s="81"/>
      <c r="M15" s="21">
        <v>1</v>
      </c>
      <c r="N15" s="20" t="s">
        <v>25</v>
      </c>
      <c r="O15" s="21">
        <v>100</v>
      </c>
      <c r="P15" s="22">
        <v>20</v>
      </c>
    </row>
    <row r="16" spans="1:16" ht="14.25" customHeight="1">
      <c r="A16" s="152"/>
      <c r="B16" s="15"/>
      <c r="C16" s="64" t="s">
        <v>93</v>
      </c>
      <c r="D16" s="82" t="s">
        <v>134</v>
      </c>
      <c r="E16" s="82" t="s">
        <v>134</v>
      </c>
      <c r="F16" s="108">
        <f t="shared" si="0"/>
        <v>5</v>
      </c>
      <c r="G16" s="21"/>
      <c r="H16" s="65"/>
      <c r="I16" s="65"/>
      <c r="J16" s="65"/>
      <c r="K16" s="65"/>
      <c r="L16" s="81"/>
      <c r="M16" s="21">
        <v>1.5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64" t="s">
        <v>93</v>
      </c>
      <c r="D17" s="82" t="s">
        <v>100</v>
      </c>
      <c r="E17" s="82" t="s">
        <v>100</v>
      </c>
      <c r="F17" s="108">
        <f t="shared" si="0"/>
        <v>10</v>
      </c>
      <c r="G17" s="21">
        <v>10</v>
      </c>
      <c r="H17" s="65"/>
      <c r="I17" s="65"/>
      <c r="J17" s="65"/>
      <c r="K17" s="65">
        <v>10</v>
      </c>
      <c r="L17" s="81"/>
      <c r="M17" s="21">
        <v>0.5</v>
      </c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28" t="s">
        <v>38</v>
      </c>
      <c r="E18" s="99"/>
      <c r="F18" s="108"/>
      <c r="G18" s="21"/>
      <c r="H18" s="65"/>
      <c r="I18" s="65"/>
      <c r="J18" s="65"/>
      <c r="K18" s="65"/>
      <c r="L18" s="81"/>
      <c r="M18" s="21"/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31" t="s">
        <v>201</v>
      </c>
      <c r="E19" s="100"/>
      <c r="F19" s="108"/>
      <c r="G19" s="21"/>
      <c r="H19" s="65"/>
      <c r="I19" s="65"/>
      <c r="J19" s="65"/>
      <c r="K19" s="65"/>
      <c r="L19" s="81">
        <v>8.5</v>
      </c>
      <c r="M19" s="67">
        <f>M20+M24</f>
        <v>8.5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23" t="s">
        <v>135</v>
      </c>
      <c r="E20" s="23"/>
      <c r="F20" s="108"/>
      <c r="G20" s="21"/>
      <c r="H20" s="65"/>
      <c r="I20" s="65"/>
      <c r="J20" s="65"/>
      <c r="K20" s="65"/>
      <c r="L20" s="81"/>
      <c r="M20" s="21">
        <f>SUM(M21:M23)</f>
        <v>4.5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 t="s">
        <v>88</v>
      </c>
      <c r="C21" s="15"/>
      <c r="D21" s="82" t="s">
        <v>136</v>
      </c>
      <c r="E21" s="96" t="s">
        <v>136</v>
      </c>
      <c r="F21" s="108">
        <f t="shared" si="0"/>
        <v>28</v>
      </c>
      <c r="G21" s="21">
        <v>22</v>
      </c>
      <c r="H21" s="65"/>
      <c r="I21" s="65">
        <v>22</v>
      </c>
      <c r="J21" s="65"/>
      <c r="K21" s="65"/>
      <c r="L21" s="81"/>
      <c r="M21" s="21">
        <v>2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 t="s">
        <v>88</v>
      </c>
      <c r="C22" s="15"/>
      <c r="D22" s="82" t="s">
        <v>137</v>
      </c>
      <c r="E22" s="96" t="s">
        <v>137</v>
      </c>
      <c r="F22" s="108">
        <f t="shared" si="0"/>
        <v>33</v>
      </c>
      <c r="G22" s="21">
        <v>14</v>
      </c>
      <c r="H22" s="65"/>
      <c r="I22" s="65">
        <v>14</v>
      </c>
      <c r="J22" s="65"/>
      <c r="K22" s="65"/>
      <c r="L22" s="81"/>
      <c r="M22" s="21">
        <v>2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27"/>
      <c r="C23" s="64" t="s">
        <v>93</v>
      </c>
      <c r="D23" s="82" t="s">
        <v>131</v>
      </c>
      <c r="E23" s="82" t="s">
        <v>131</v>
      </c>
      <c r="F23" s="108">
        <f t="shared" si="0"/>
        <v>41</v>
      </c>
      <c r="G23" s="21">
        <v>8</v>
      </c>
      <c r="H23" s="65"/>
      <c r="I23" s="65">
        <v>8</v>
      </c>
      <c r="J23" s="65"/>
      <c r="K23" s="65"/>
      <c r="L23" s="81"/>
      <c r="M23" s="21">
        <v>0.5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27"/>
      <c r="D24" s="23" t="s">
        <v>138</v>
      </c>
      <c r="E24" s="23"/>
      <c r="F24" s="108"/>
      <c r="G24" s="21"/>
      <c r="H24" s="65"/>
      <c r="I24" s="65"/>
      <c r="J24" s="65"/>
      <c r="K24" s="65"/>
      <c r="L24" s="81"/>
      <c r="M24" s="21">
        <f>SUM(M25:M28)</f>
        <v>4</v>
      </c>
      <c r="N24" s="20" t="s">
        <v>25</v>
      </c>
      <c r="O24" s="21">
        <v>100</v>
      </c>
      <c r="P24" s="22">
        <v>20</v>
      </c>
    </row>
    <row r="25" spans="1:16" ht="24.95" customHeight="1">
      <c r="A25" s="152"/>
      <c r="B25" s="15"/>
      <c r="C25" s="43" t="s">
        <v>139</v>
      </c>
      <c r="D25" s="95" t="s">
        <v>140</v>
      </c>
      <c r="E25" s="95" t="s">
        <v>235</v>
      </c>
      <c r="F25" s="108">
        <f t="shared" si="0"/>
        <v>59</v>
      </c>
      <c r="G25" s="21">
        <v>55</v>
      </c>
      <c r="H25" s="65"/>
      <c r="I25" s="65">
        <v>10</v>
      </c>
      <c r="J25" s="65"/>
      <c r="K25" s="65">
        <v>45</v>
      </c>
      <c r="L25" s="81"/>
      <c r="M25" s="21">
        <v>1</v>
      </c>
      <c r="N25" s="20" t="s">
        <v>25</v>
      </c>
      <c r="O25" s="21">
        <v>100</v>
      </c>
      <c r="P25" s="22">
        <v>20</v>
      </c>
    </row>
    <row r="26" spans="1:16" ht="24.95" customHeight="1">
      <c r="A26" s="152"/>
      <c r="B26" s="15" t="s">
        <v>88</v>
      </c>
      <c r="C26" s="15" t="s">
        <v>99</v>
      </c>
      <c r="D26" s="95" t="s">
        <v>133</v>
      </c>
      <c r="E26" s="95" t="s">
        <v>133</v>
      </c>
      <c r="F26" s="108">
        <f t="shared" si="0"/>
        <v>45</v>
      </c>
      <c r="G26" s="21">
        <v>79</v>
      </c>
      <c r="H26" s="65"/>
      <c r="I26" s="65">
        <v>24</v>
      </c>
      <c r="J26" s="65"/>
      <c r="K26" s="65">
        <v>45</v>
      </c>
      <c r="L26" s="81"/>
      <c r="M26" s="21">
        <v>1</v>
      </c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64" t="s">
        <v>93</v>
      </c>
      <c r="D27" s="82" t="s">
        <v>134</v>
      </c>
      <c r="E27" s="82" t="s">
        <v>134</v>
      </c>
      <c r="F27" s="108">
        <f t="shared" si="0"/>
        <v>5</v>
      </c>
      <c r="G27" s="66"/>
      <c r="H27" s="70"/>
      <c r="I27" s="70"/>
      <c r="J27" s="70"/>
      <c r="K27" s="70"/>
      <c r="L27" s="81"/>
      <c r="M27" s="21">
        <v>1.5</v>
      </c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64" t="s">
        <v>93</v>
      </c>
      <c r="D28" s="25" t="s">
        <v>100</v>
      </c>
      <c r="E28" s="25" t="s">
        <v>100</v>
      </c>
      <c r="F28" s="108">
        <f t="shared" si="0"/>
        <v>10</v>
      </c>
      <c r="G28" s="66">
        <v>10</v>
      </c>
      <c r="H28" s="70"/>
      <c r="I28" s="70"/>
      <c r="J28" s="70"/>
      <c r="K28" s="70">
        <v>10</v>
      </c>
      <c r="L28" s="81"/>
      <c r="M28" s="21">
        <v>0.5</v>
      </c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2" t="s">
        <v>45</v>
      </c>
      <c r="E29" s="32"/>
      <c r="F29" s="108"/>
      <c r="G29" s="66"/>
      <c r="H29" s="70"/>
      <c r="I29" s="70"/>
      <c r="J29" s="70"/>
      <c r="K29" s="70"/>
      <c r="L29" s="129"/>
      <c r="M29" s="21"/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/>
      <c r="C30" s="15"/>
      <c r="D30" s="34" t="s">
        <v>115</v>
      </c>
      <c r="E30" s="34"/>
      <c r="F30" s="108"/>
      <c r="G30" s="66"/>
      <c r="H30" s="70"/>
      <c r="I30" s="70"/>
      <c r="J30" s="70"/>
      <c r="K30" s="70"/>
      <c r="L30" s="129">
        <v>7.5</v>
      </c>
      <c r="M30" s="67">
        <f>M31+M36</f>
        <v>7.5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142</v>
      </c>
      <c r="E31" s="23"/>
      <c r="F31" s="108"/>
      <c r="G31" s="66"/>
      <c r="H31" s="70"/>
      <c r="I31" s="70"/>
      <c r="J31" s="70"/>
      <c r="K31" s="70"/>
      <c r="L31" s="129"/>
      <c r="M31" s="21">
        <f>SUM(M32:M35)</f>
        <v>4.5</v>
      </c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 t="s">
        <v>88</v>
      </c>
      <c r="C32" s="15"/>
      <c r="D32" s="82" t="s">
        <v>143</v>
      </c>
      <c r="E32" s="96" t="s">
        <v>143</v>
      </c>
      <c r="F32" s="108">
        <f t="shared" si="0"/>
        <v>44</v>
      </c>
      <c r="G32" s="66">
        <v>18</v>
      </c>
      <c r="H32" s="70"/>
      <c r="I32" s="70">
        <v>18</v>
      </c>
      <c r="J32" s="70"/>
      <c r="K32" s="70"/>
      <c r="L32" s="129"/>
      <c r="M32" s="21">
        <v>1.5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88</v>
      </c>
      <c r="C33" s="15"/>
      <c r="D33" s="82" t="s">
        <v>144</v>
      </c>
      <c r="E33" s="96" t="s">
        <v>144</v>
      </c>
      <c r="F33" s="108">
        <f t="shared" si="0"/>
        <v>50</v>
      </c>
      <c r="G33" s="66">
        <v>18</v>
      </c>
      <c r="H33" s="70"/>
      <c r="I33" s="70">
        <v>18</v>
      </c>
      <c r="J33" s="70"/>
      <c r="K33" s="70"/>
      <c r="L33" s="129"/>
      <c r="M33" s="21">
        <v>1.5</v>
      </c>
      <c r="N33" s="20" t="s">
        <v>25</v>
      </c>
      <c r="O33" s="21">
        <v>100</v>
      </c>
      <c r="P33" s="22">
        <v>20</v>
      </c>
    </row>
    <row r="34" spans="1:16" ht="30" customHeight="1">
      <c r="A34" s="152"/>
      <c r="B34" s="15" t="s">
        <v>88</v>
      </c>
      <c r="C34" s="15"/>
      <c r="D34" s="82" t="s">
        <v>145</v>
      </c>
      <c r="E34" s="96" t="s">
        <v>236</v>
      </c>
      <c r="F34" s="108">
        <f t="shared" si="0"/>
        <v>46</v>
      </c>
      <c r="G34" s="66">
        <v>16</v>
      </c>
      <c r="H34" s="70"/>
      <c r="I34" s="70">
        <v>16</v>
      </c>
      <c r="J34" s="70"/>
      <c r="K34" s="70"/>
      <c r="L34" s="129"/>
      <c r="M34" s="21">
        <v>1</v>
      </c>
      <c r="N34" s="20" t="s">
        <v>25</v>
      </c>
      <c r="O34" s="21">
        <v>100</v>
      </c>
      <c r="P34" s="22">
        <v>20</v>
      </c>
    </row>
    <row r="35" spans="1:16" ht="14.25" customHeight="1">
      <c r="A35" s="152"/>
      <c r="B35" s="15"/>
      <c r="C35" s="64" t="s">
        <v>93</v>
      </c>
      <c r="D35" s="82" t="s">
        <v>131</v>
      </c>
      <c r="E35" s="82" t="s">
        <v>131</v>
      </c>
      <c r="F35" s="108">
        <f t="shared" si="0"/>
        <v>41</v>
      </c>
      <c r="G35" s="21">
        <v>8</v>
      </c>
      <c r="H35" s="65"/>
      <c r="I35" s="65">
        <v>8</v>
      </c>
      <c r="J35" s="70"/>
      <c r="K35" s="70"/>
      <c r="L35" s="129"/>
      <c r="M35" s="21">
        <v>0.5</v>
      </c>
      <c r="N35" s="20" t="s">
        <v>25</v>
      </c>
      <c r="O35" s="21">
        <v>100</v>
      </c>
      <c r="P35" s="22">
        <v>20</v>
      </c>
    </row>
    <row r="36" spans="1:16" ht="14.25" customHeight="1">
      <c r="A36" s="152"/>
      <c r="B36" s="15"/>
      <c r="C36" s="15"/>
      <c r="D36" s="23" t="s">
        <v>146</v>
      </c>
      <c r="E36" s="23"/>
      <c r="F36" s="108"/>
      <c r="G36" s="21"/>
      <c r="H36" s="65"/>
      <c r="I36" s="65"/>
      <c r="J36" s="65"/>
      <c r="K36" s="65"/>
      <c r="L36" s="81"/>
      <c r="M36" s="21">
        <f>SUM(M37:M40)</f>
        <v>3</v>
      </c>
      <c r="N36" s="20" t="s">
        <v>25</v>
      </c>
      <c r="O36" s="21">
        <v>100</v>
      </c>
      <c r="P36" s="22">
        <v>20</v>
      </c>
    </row>
    <row r="37" spans="1:16" ht="23.1" customHeight="1">
      <c r="A37" s="152"/>
      <c r="B37" s="15"/>
      <c r="C37" s="43" t="s">
        <v>139</v>
      </c>
      <c r="D37" s="95" t="s">
        <v>140</v>
      </c>
      <c r="E37" s="95" t="s">
        <v>235</v>
      </c>
      <c r="F37" s="108">
        <f t="shared" si="0"/>
        <v>59</v>
      </c>
      <c r="G37" s="21">
        <v>55</v>
      </c>
      <c r="H37" s="65"/>
      <c r="I37" s="65">
        <v>10</v>
      </c>
      <c r="J37" s="65"/>
      <c r="K37" s="65">
        <v>45</v>
      </c>
      <c r="L37" s="81"/>
      <c r="M37" s="21">
        <v>0.5</v>
      </c>
      <c r="N37" s="20" t="s">
        <v>25</v>
      </c>
      <c r="O37" s="21">
        <v>100</v>
      </c>
      <c r="P37" s="22">
        <v>20</v>
      </c>
    </row>
    <row r="38" spans="1:16" ht="18" customHeight="1">
      <c r="A38" s="152"/>
      <c r="B38" s="15" t="s">
        <v>88</v>
      </c>
      <c r="C38" s="15" t="s">
        <v>99</v>
      </c>
      <c r="D38" s="96" t="s">
        <v>133</v>
      </c>
      <c r="E38" s="96" t="s">
        <v>133</v>
      </c>
      <c r="F38" s="108">
        <f t="shared" si="0"/>
        <v>45</v>
      </c>
      <c r="G38" s="83">
        <v>79</v>
      </c>
      <c r="H38" s="83"/>
      <c r="I38" s="83">
        <v>24</v>
      </c>
      <c r="J38" s="83"/>
      <c r="K38" s="83">
        <v>45</v>
      </c>
      <c r="L38" s="130"/>
      <c r="M38" s="21">
        <v>0.5</v>
      </c>
      <c r="N38" s="20" t="s">
        <v>25</v>
      </c>
      <c r="O38" s="21">
        <v>100</v>
      </c>
      <c r="P38" s="22">
        <v>20</v>
      </c>
    </row>
    <row r="39" spans="1:16" ht="18" customHeight="1">
      <c r="A39" s="152"/>
      <c r="B39" s="43"/>
      <c r="C39" s="64" t="s">
        <v>93</v>
      </c>
      <c r="D39" s="96" t="s">
        <v>134</v>
      </c>
      <c r="E39" s="96" t="s">
        <v>134</v>
      </c>
      <c r="F39" s="108">
        <f t="shared" si="0"/>
        <v>5</v>
      </c>
      <c r="G39" s="85"/>
      <c r="H39" s="85"/>
      <c r="I39" s="85"/>
      <c r="J39" s="85"/>
      <c r="K39" s="85"/>
      <c r="L39" s="131"/>
      <c r="M39" s="21">
        <v>1.5</v>
      </c>
      <c r="N39" s="20" t="s">
        <v>25</v>
      </c>
      <c r="O39" s="21">
        <v>100</v>
      </c>
      <c r="P39" s="22">
        <v>20</v>
      </c>
    </row>
    <row r="40" spans="1:16" ht="18" customHeight="1">
      <c r="A40" s="152"/>
      <c r="B40" s="43"/>
      <c r="C40" s="64" t="s">
        <v>93</v>
      </c>
      <c r="D40" s="82" t="s">
        <v>100</v>
      </c>
      <c r="E40" s="82" t="s">
        <v>100</v>
      </c>
      <c r="F40" s="108">
        <f t="shared" si="0"/>
        <v>10</v>
      </c>
      <c r="G40" s="66">
        <v>10</v>
      </c>
      <c r="H40" s="70"/>
      <c r="I40" s="70"/>
      <c r="J40" s="70"/>
      <c r="K40" s="70">
        <v>10</v>
      </c>
      <c r="L40" s="131"/>
      <c r="M40" s="21">
        <v>0.5</v>
      </c>
      <c r="N40" s="20" t="s">
        <v>25</v>
      </c>
      <c r="O40" s="21">
        <v>100</v>
      </c>
      <c r="P40" s="22">
        <v>20</v>
      </c>
    </row>
    <row r="41" spans="1:16">
      <c r="A41" s="152"/>
      <c r="B41" s="43"/>
      <c r="C41" s="43"/>
      <c r="D41" s="87" t="s">
        <v>114</v>
      </c>
      <c r="E41" s="87"/>
      <c r="F41" s="108"/>
      <c r="G41" s="83"/>
      <c r="H41" s="83"/>
      <c r="I41" s="83"/>
      <c r="J41" s="83"/>
      <c r="K41" s="83"/>
      <c r="L41" s="130"/>
      <c r="M41" s="21"/>
      <c r="N41" s="20" t="s">
        <v>25</v>
      </c>
      <c r="O41" s="21">
        <v>100</v>
      </c>
      <c r="P41" s="22">
        <v>20</v>
      </c>
    </row>
    <row r="42" spans="1:16" ht="17.100000000000001" customHeight="1">
      <c r="A42" s="152"/>
      <c r="B42" s="43"/>
      <c r="C42" s="43"/>
      <c r="D42" s="88" t="s">
        <v>147</v>
      </c>
      <c r="E42" s="88"/>
      <c r="F42" s="108"/>
      <c r="G42" s="83"/>
      <c r="H42" s="83"/>
      <c r="I42" s="83"/>
      <c r="J42" s="83"/>
      <c r="K42" s="83"/>
      <c r="L42" s="132">
        <v>8.5</v>
      </c>
      <c r="M42" s="67">
        <f>M43+M47</f>
        <v>8.5</v>
      </c>
      <c r="N42" s="20" t="s">
        <v>25</v>
      </c>
      <c r="O42" s="21">
        <v>100</v>
      </c>
      <c r="P42" s="22">
        <v>20</v>
      </c>
    </row>
    <row r="43" spans="1:16" ht="12.95" customHeight="1">
      <c r="A43" s="152"/>
      <c r="B43" s="43"/>
      <c r="C43" s="43"/>
      <c r="D43" s="23" t="s">
        <v>148</v>
      </c>
      <c r="E43" s="23"/>
      <c r="F43" s="108"/>
      <c r="G43" s="83"/>
      <c r="H43" s="83"/>
      <c r="I43" s="83"/>
      <c r="J43" s="83"/>
      <c r="K43" s="83"/>
      <c r="L43" s="130"/>
      <c r="M43" s="21">
        <f>SUM(M44:M46)</f>
        <v>4.5</v>
      </c>
      <c r="N43" s="20" t="s">
        <v>25</v>
      </c>
      <c r="O43" s="21">
        <v>100</v>
      </c>
      <c r="P43" s="22">
        <v>20</v>
      </c>
    </row>
    <row r="44" spans="1:16" ht="12.95" customHeight="1">
      <c r="A44" s="152"/>
      <c r="B44" s="43"/>
      <c r="C44" s="43"/>
      <c r="D44" s="95" t="s">
        <v>149</v>
      </c>
      <c r="E44" s="95" t="s">
        <v>149</v>
      </c>
      <c r="F44" s="108">
        <f t="shared" si="0"/>
        <v>26</v>
      </c>
      <c r="G44" s="83">
        <v>36</v>
      </c>
      <c r="H44" s="83"/>
      <c r="I44" s="83">
        <v>36</v>
      </c>
      <c r="J44" s="83"/>
      <c r="K44" s="83"/>
      <c r="L44" s="130"/>
      <c r="M44" s="21">
        <v>3</v>
      </c>
      <c r="N44" s="20" t="s">
        <v>25</v>
      </c>
      <c r="O44" s="21">
        <v>100</v>
      </c>
      <c r="P44" s="22">
        <v>20</v>
      </c>
    </row>
    <row r="45" spans="1:16" ht="12.95" customHeight="1">
      <c r="A45" s="152"/>
      <c r="B45" s="43"/>
      <c r="C45" s="64" t="s">
        <v>93</v>
      </c>
      <c r="D45" s="82" t="s">
        <v>131</v>
      </c>
      <c r="E45" s="82" t="s">
        <v>131</v>
      </c>
      <c r="F45" s="108">
        <f t="shared" si="0"/>
        <v>41</v>
      </c>
      <c r="G45" s="21">
        <v>8</v>
      </c>
      <c r="H45" s="65"/>
      <c r="I45" s="65">
        <v>8</v>
      </c>
      <c r="J45" s="83"/>
      <c r="K45" s="83"/>
      <c r="L45" s="130"/>
      <c r="M45" s="21">
        <v>0.5</v>
      </c>
      <c r="N45" s="20" t="s">
        <v>25</v>
      </c>
      <c r="O45" s="21">
        <v>100</v>
      </c>
      <c r="P45" s="22">
        <v>20</v>
      </c>
    </row>
    <row r="46" spans="1:16" ht="12.95" customHeight="1">
      <c r="A46" s="152"/>
      <c r="B46" s="15"/>
      <c r="C46" s="43"/>
      <c r="D46" s="96" t="s">
        <v>246</v>
      </c>
      <c r="E46" s="96" t="s">
        <v>246</v>
      </c>
      <c r="F46" s="108">
        <f t="shared" si="0"/>
        <v>37</v>
      </c>
      <c r="G46" s="83">
        <v>18</v>
      </c>
      <c r="H46" s="83"/>
      <c r="I46" s="83">
        <v>18</v>
      </c>
      <c r="J46" s="83"/>
      <c r="K46" s="83"/>
      <c r="L46" s="130"/>
      <c r="M46" s="21">
        <v>1</v>
      </c>
      <c r="N46" s="20" t="s">
        <v>25</v>
      </c>
      <c r="O46" s="21">
        <v>100</v>
      </c>
      <c r="P46" s="22">
        <v>20</v>
      </c>
    </row>
    <row r="47" spans="1:16" ht="12.95" customHeight="1">
      <c r="A47" s="152"/>
      <c r="B47" s="43"/>
      <c r="C47" s="43"/>
      <c r="D47" s="23" t="s">
        <v>150</v>
      </c>
      <c r="E47" s="23"/>
      <c r="F47" s="108">
        <f t="shared" si="0"/>
        <v>0</v>
      </c>
      <c r="G47" s="83"/>
      <c r="H47" s="83"/>
      <c r="I47" s="83"/>
      <c r="J47" s="83"/>
      <c r="K47" s="83"/>
      <c r="L47" s="130"/>
      <c r="M47" s="21">
        <f>SUM(M48:M50)</f>
        <v>4</v>
      </c>
      <c r="N47" s="20" t="s">
        <v>25</v>
      </c>
      <c r="O47" s="21">
        <v>100</v>
      </c>
      <c r="P47" s="22">
        <v>20</v>
      </c>
    </row>
    <row r="48" spans="1:16" ht="12.95" customHeight="1">
      <c r="A48" s="152"/>
      <c r="B48" s="43"/>
      <c r="C48" s="43" t="s">
        <v>139</v>
      </c>
      <c r="D48" s="95" t="s">
        <v>140</v>
      </c>
      <c r="E48" s="95" t="s">
        <v>235</v>
      </c>
      <c r="F48" s="108">
        <f t="shared" si="0"/>
        <v>59</v>
      </c>
      <c r="G48" s="43">
        <v>55</v>
      </c>
      <c r="H48" s="43"/>
      <c r="I48" s="43">
        <v>10</v>
      </c>
      <c r="J48" s="43"/>
      <c r="K48" s="43">
        <v>45</v>
      </c>
      <c r="L48" s="43"/>
      <c r="M48" s="21">
        <v>2</v>
      </c>
      <c r="N48" s="20" t="s">
        <v>25</v>
      </c>
      <c r="O48" s="21">
        <v>100</v>
      </c>
      <c r="P48" s="22">
        <v>20</v>
      </c>
    </row>
    <row r="49" spans="1:16" ht="12.95" customHeight="1">
      <c r="A49" s="152"/>
      <c r="B49" s="43"/>
      <c r="C49" s="64" t="s">
        <v>93</v>
      </c>
      <c r="D49" s="96" t="s">
        <v>134</v>
      </c>
      <c r="E49" s="96" t="s">
        <v>134</v>
      </c>
      <c r="F49" s="108">
        <f t="shared" si="0"/>
        <v>5</v>
      </c>
      <c r="G49" s="43"/>
      <c r="H49" s="43"/>
      <c r="I49" s="43"/>
      <c r="J49" s="43"/>
      <c r="K49" s="43"/>
      <c r="L49" s="43"/>
      <c r="M49" s="21">
        <v>1.5</v>
      </c>
      <c r="N49" s="20" t="s">
        <v>25</v>
      </c>
      <c r="O49" s="21">
        <v>100</v>
      </c>
      <c r="P49" s="22">
        <v>20</v>
      </c>
    </row>
    <row r="50" spans="1:16" ht="12.95" customHeight="1" thickBot="1">
      <c r="A50" s="153"/>
      <c r="B50" s="48"/>
      <c r="C50" s="75" t="s">
        <v>93</v>
      </c>
      <c r="D50" s="118" t="s">
        <v>100</v>
      </c>
      <c r="E50" s="118" t="s">
        <v>100</v>
      </c>
      <c r="F50" s="111">
        <f t="shared" si="0"/>
        <v>10</v>
      </c>
      <c r="G50" s="77">
        <v>10</v>
      </c>
      <c r="H50" s="117"/>
      <c r="I50" s="117"/>
      <c r="J50" s="117"/>
      <c r="K50" s="117">
        <v>10</v>
      </c>
      <c r="L50" s="48"/>
      <c r="M50" s="113">
        <v>0.5</v>
      </c>
      <c r="N50" s="112" t="s">
        <v>25</v>
      </c>
      <c r="O50" s="113">
        <v>100</v>
      </c>
      <c r="P50" s="114">
        <v>20</v>
      </c>
    </row>
    <row r="51" spans="1:16" ht="11.25" customHeight="1">
      <c r="A51" s="213"/>
      <c r="B51" s="213"/>
      <c r="C51" s="213"/>
      <c r="D51" s="213"/>
      <c r="E51" s="213"/>
      <c r="F51" s="213"/>
      <c r="G51" s="214"/>
      <c r="H51" s="214"/>
      <c r="I51" s="214"/>
      <c r="J51" s="214"/>
      <c r="K51" s="214"/>
      <c r="L51" s="213"/>
      <c r="M51" s="213"/>
      <c r="N51" s="213"/>
      <c r="O51" s="213"/>
      <c r="P51" s="213"/>
    </row>
    <row r="52" spans="1:16" ht="12.95" customHeight="1">
      <c r="A52" s="213"/>
      <c r="B52" s="213"/>
      <c r="C52" s="213"/>
      <c r="D52" s="213"/>
      <c r="E52" s="213"/>
      <c r="F52" s="213"/>
      <c r="G52" s="214"/>
      <c r="H52" s="214"/>
      <c r="I52" s="214"/>
      <c r="J52" s="214"/>
      <c r="K52" s="214"/>
      <c r="L52" s="213"/>
      <c r="M52" s="215"/>
      <c r="N52" s="213"/>
      <c r="O52" s="213"/>
      <c r="P52" s="213"/>
    </row>
    <row r="53" spans="1:16">
      <c r="D53" s="213"/>
      <c r="E53" s="213"/>
      <c r="F53" s="213"/>
      <c r="G53" s="128"/>
      <c r="H53" s="54"/>
      <c r="I53" s="54"/>
      <c r="J53" s="54"/>
      <c r="K53" s="54"/>
      <c r="L53" s="52"/>
      <c r="M53" s="79">
        <f>M10+M19+M30+M42</f>
        <v>30</v>
      </c>
      <c r="N53" s="52"/>
      <c r="O53" s="52"/>
      <c r="P53" s="52"/>
    </row>
    <row r="54" spans="1:16">
      <c r="D54" s="207" t="s">
        <v>265</v>
      </c>
      <c r="E54" s="52"/>
      <c r="F54" s="52"/>
    </row>
    <row r="55" spans="1:16">
      <c r="D55" s="207" t="s">
        <v>266</v>
      </c>
      <c r="E55" s="52"/>
      <c r="F55" s="52"/>
    </row>
  </sheetData>
  <mergeCells count="22">
    <mergeCell ref="A9:A50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50">
    <cfRule type="cellIs" dxfId="21" priority="1" operator="greaterThan">
      <formula>60</formula>
    </cfRule>
    <cfRule type="cellIs" dxfId="20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63"/>
  <sheetViews>
    <sheetView topLeftCell="A25" workbookViewId="0">
      <selection activeCell="D60" sqref="D60:D61"/>
    </sheetView>
  </sheetViews>
  <sheetFormatPr baseColWidth="10" defaultRowHeight="12.75"/>
  <cols>
    <col min="1" max="1" width="8.42578125" customWidth="1"/>
    <col min="2" max="2" width="10.7109375" customWidth="1"/>
    <col min="3" max="3" width="15.140625" customWidth="1"/>
    <col min="4" max="4" width="66.140625" bestFit="1" customWidth="1"/>
    <col min="5" max="5" width="49.140625" hidden="1" customWidth="1"/>
    <col min="6" max="6" width="12.140625" hidden="1" customWidth="1"/>
    <col min="7" max="7" width="8.85546875" style="1" customWidth="1"/>
    <col min="8" max="11" width="8.85546875" style="2" customWidth="1"/>
    <col min="12" max="16" width="8.85546875" customWidth="1"/>
    <col min="17" max="17" width="10.85546875" style="91"/>
  </cols>
  <sheetData>
    <row r="1" spans="1:16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6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6" ht="26.25" customHeight="1" thickBot="1">
      <c r="A4" s="149" t="s">
        <v>3</v>
      </c>
      <c r="B4" s="149"/>
      <c r="C4" s="149"/>
      <c r="D4" s="105" t="s">
        <v>4</v>
      </c>
      <c r="E4" s="105"/>
      <c r="F4" s="105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03"/>
      <c r="F5" s="103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6" ht="12.75" customHeight="1">
      <c r="A6" s="172"/>
      <c r="B6" s="138"/>
      <c r="C6" s="138"/>
      <c r="D6" s="138"/>
      <c r="E6" s="104"/>
      <c r="F6" s="104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6" ht="13.5" thickBot="1">
      <c r="A7" s="172"/>
      <c r="B7" s="138"/>
      <c r="C7" s="138"/>
      <c r="D7" s="139"/>
      <c r="E7" s="104" t="s">
        <v>208</v>
      </c>
      <c r="F7" s="104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6" ht="30" customHeight="1" thickBot="1">
      <c r="A8" s="173"/>
      <c r="B8" s="166"/>
      <c r="C8" s="166"/>
      <c r="D8" s="4" t="s">
        <v>85</v>
      </c>
      <c r="E8" s="106"/>
      <c r="F8" s="106"/>
      <c r="G8" s="5"/>
      <c r="H8" s="6"/>
      <c r="I8" s="6"/>
      <c r="J8" s="6"/>
      <c r="K8" s="6"/>
      <c r="L8" s="166"/>
      <c r="M8" s="158"/>
      <c r="N8" s="166"/>
      <c r="O8" s="166"/>
      <c r="P8" s="168"/>
    </row>
    <row r="9" spans="1:16" ht="14.25" customHeight="1">
      <c r="A9" s="151"/>
      <c r="B9" s="7"/>
      <c r="C9" s="7"/>
      <c r="D9" s="8" t="s">
        <v>23</v>
      </c>
      <c r="E9" s="107"/>
      <c r="F9" s="108"/>
      <c r="G9" s="9"/>
      <c r="H9" s="10"/>
      <c r="I9" s="10"/>
      <c r="J9" s="10"/>
      <c r="K9" s="10"/>
      <c r="L9" s="11"/>
      <c r="M9" s="12"/>
      <c r="N9" s="13"/>
      <c r="O9" s="13"/>
      <c r="P9" s="14"/>
    </row>
    <row r="10" spans="1:16" ht="14.25" customHeight="1">
      <c r="A10" s="152"/>
      <c r="B10" s="15"/>
      <c r="C10" s="15"/>
      <c r="D10" s="16" t="s">
        <v>46</v>
      </c>
      <c r="E10" s="16"/>
      <c r="F10" s="108"/>
      <c r="G10" s="17"/>
      <c r="H10" s="18"/>
      <c r="I10" s="18"/>
      <c r="J10" s="18"/>
      <c r="K10" s="18"/>
      <c r="L10" s="19">
        <v>7.5</v>
      </c>
      <c r="M10" s="19">
        <f>M11+M17</f>
        <v>7.5</v>
      </c>
      <c r="N10" s="20" t="s">
        <v>25</v>
      </c>
      <c r="O10" s="21">
        <v>100</v>
      </c>
      <c r="P10" s="22">
        <v>20</v>
      </c>
    </row>
    <row r="11" spans="1:16" ht="14.25" customHeight="1">
      <c r="A11" s="152"/>
      <c r="B11" s="15"/>
      <c r="C11" s="15"/>
      <c r="D11" s="23" t="s">
        <v>87</v>
      </c>
      <c r="E11" s="23"/>
      <c r="F11" s="108"/>
      <c r="G11" s="17"/>
      <c r="H11" s="18"/>
      <c r="I11" s="18"/>
      <c r="J11" s="18"/>
      <c r="K11" s="18"/>
      <c r="L11" s="19"/>
      <c r="M11" s="17">
        <f>SUM(M12:M16)</f>
        <v>4.5</v>
      </c>
      <c r="N11" s="20" t="s">
        <v>25</v>
      </c>
      <c r="O11" s="21">
        <v>100</v>
      </c>
      <c r="P11" s="22">
        <v>20</v>
      </c>
    </row>
    <row r="12" spans="1:16" ht="14.25" customHeight="1">
      <c r="A12" s="152"/>
      <c r="B12" s="15" t="s">
        <v>120</v>
      </c>
      <c r="C12" s="15"/>
      <c r="D12" s="46" t="s">
        <v>89</v>
      </c>
      <c r="E12" s="46" t="s">
        <v>89</v>
      </c>
      <c r="F12" s="108">
        <f t="shared" ref="F12:F56" si="0">LEN(E12)</f>
        <v>48</v>
      </c>
      <c r="G12" s="17">
        <v>20</v>
      </c>
      <c r="H12" s="18"/>
      <c r="I12" s="18">
        <v>20</v>
      </c>
      <c r="J12" s="18"/>
      <c r="K12" s="18"/>
      <c r="L12" s="19"/>
      <c r="M12" s="17">
        <v>1</v>
      </c>
      <c r="N12" s="20" t="s">
        <v>25</v>
      </c>
      <c r="O12" s="21">
        <v>100</v>
      </c>
      <c r="P12" s="22">
        <v>20</v>
      </c>
    </row>
    <row r="13" spans="1:16" ht="14.25" customHeight="1">
      <c r="A13" s="152"/>
      <c r="B13" s="15" t="s">
        <v>120</v>
      </c>
      <c r="C13" s="15"/>
      <c r="D13" s="46" t="s">
        <v>90</v>
      </c>
      <c r="E13" s="46" t="s">
        <v>90</v>
      </c>
      <c r="F13" s="108">
        <f t="shared" si="0"/>
        <v>42</v>
      </c>
      <c r="G13" s="17">
        <v>20</v>
      </c>
      <c r="H13" s="18"/>
      <c r="I13" s="18">
        <v>20</v>
      </c>
      <c r="J13" s="18"/>
      <c r="K13" s="18"/>
      <c r="L13" s="19"/>
      <c r="M13" s="17">
        <v>1</v>
      </c>
      <c r="N13" s="20" t="s">
        <v>25</v>
      </c>
      <c r="O13" s="21">
        <v>100</v>
      </c>
      <c r="P13" s="22">
        <v>20</v>
      </c>
    </row>
    <row r="14" spans="1:16" ht="14.25" customHeight="1">
      <c r="A14" s="152"/>
      <c r="B14" s="15" t="s">
        <v>120</v>
      </c>
      <c r="C14" s="15"/>
      <c r="D14" s="46" t="s">
        <v>91</v>
      </c>
      <c r="E14" s="46" t="s">
        <v>91</v>
      </c>
      <c r="F14" s="108">
        <f t="shared" si="0"/>
        <v>23</v>
      </c>
      <c r="G14" s="17">
        <v>16</v>
      </c>
      <c r="H14" s="18"/>
      <c r="I14" s="18">
        <v>12</v>
      </c>
      <c r="J14" s="18">
        <v>4</v>
      </c>
      <c r="K14" s="18"/>
      <c r="L14" s="19"/>
      <c r="M14" s="17">
        <v>1</v>
      </c>
      <c r="N14" s="20" t="s">
        <v>25</v>
      </c>
      <c r="O14" s="21">
        <v>100</v>
      </c>
      <c r="P14" s="22">
        <v>20</v>
      </c>
    </row>
    <row r="15" spans="1:16" ht="14.25" customHeight="1">
      <c r="A15" s="152"/>
      <c r="B15" s="15" t="s">
        <v>120</v>
      </c>
      <c r="C15" s="15"/>
      <c r="D15" s="46" t="s">
        <v>92</v>
      </c>
      <c r="E15" s="46" t="s">
        <v>92</v>
      </c>
      <c r="F15" s="108">
        <f t="shared" si="0"/>
        <v>44</v>
      </c>
      <c r="G15" s="17">
        <v>20</v>
      </c>
      <c r="H15" s="18"/>
      <c r="I15" s="18">
        <v>10</v>
      </c>
      <c r="J15" s="18">
        <v>10</v>
      </c>
      <c r="K15" s="18"/>
      <c r="L15" s="19"/>
      <c r="M15" s="17">
        <v>1</v>
      </c>
      <c r="N15" s="20" t="s">
        <v>25</v>
      </c>
      <c r="O15" s="21">
        <v>100</v>
      </c>
      <c r="P15" s="22">
        <v>20</v>
      </c>
    </row>
    <row r="16" spans="1:16" ht="14.25" customHeight="1">
      <c r="A16" s="152"/>
      <c r="B16" s="15"/>
      <c r="C16" s="64" t="s">
        <v>93</v>
      </c>
      <c r="D16" s="46" t="s">
        <v>121</v>
      </c>
      <c r="E16" s="46" t="s">
        <v>121</v>
      </c>
      <c r="F16" s="108">
        <f t="shared" si="0"/>
        <v>46</v>
      </c>
      <c r="G16" s="17">
        <v>12</v>
      </c>
      <c r="H16" s="18"/>
      <c r="I16" s="18">
        <v>12</v>
      </c>
      <c r="J16" s="18"/>
      <c r="K16" s="18"/>
      <c r="L16" s="19"/>
      <c r="M16" s="17">
        <v>0.5</v>
      </c>
      <c r="N16" s="20" t="s">
        <v>25</v>
      </c>
      <c r="O16" s="21">
        <v>100</v>
      </c>
      <c r="P16" s="22">
        <v>20</v>
      </c>
    </row>
    <row r="17" spans="1:17" ht="14.25" customHeight="1">
      <c r="A17" s="152"/>
      <c r="B17" s="27"/>
      <c r="C17" s="27"/>
      <c r="D17" s="23" t="s">
        <v>95</v>
      </c>
      <c r="E17" s="23"/>
      <c r="F17" s="108"/>
      <c r="G17" s="29"/>
      <c r="H17" s="30"/>
      <c r="I17" s="30"/>
      <c r="J17" s="30"/>
      <c r="K17" s="30"/>
      <c r="L17" s="19"/>
      <c r="M17" s="17">
        <f>SUM(M18:M21)</f>
        <v>3</v>
      </c>
      <c r="N17" s="20" t="s">
        <v>25</v>
      </c>
      <c r="O17" s="21">
        <v>100</v>
      </c>
      <c r="P17" s="22">
        <v>20</v>
      </c>
    </row>
    <row r="18" spans="1:17" ht="14.25" customHeight="1">
      <c r="A18" s="152"/>
      <c r="B18" s="15"/>
      <c r="C18" s="64" t="s">
        <v>93</v>
      </c>
      <c r="D18" s="46" t="s">
        <v>122</v>
      </c>
      <c r="E18" s="46" t="s">
        <v>122</v>
      </c>
      <c r="F18" s="108">
        <f t="shared" si="0"/>
        <v>49</v>
      </c>
      <c r="G18" s="17">
        <v>74</v>
      </c>
      <c r="H18" s="18"/>
      <c r="I18" s="18">
        <v>14</v>
      </c>
      <c r="J18" s="18"/>
      <c r="K18" s="18">
        <v>60</v>
      </c>
      <c r="L18" s="19"/>
      <c r="M18" s="17">
        <v>1.5</v>
      </c>
      <c r="N18" s="20" t="s">
        <v>25</v>
      </c>
      <c r="O18" s="21">
        <v>100</v>
      </c>
      <c r="P18" s="22">
        <v>20</v>
      </c>
    </row>
    <row r="19" spans="1:17" ht="14.25" customHeight="1">
      <c r="A19" s="152"/>
      <c r="B19" s="15" t="s">
        <v>120</v>
      </c>
      <c r="C19" s="64" t="s">
        <v>123</v>
      </c>
      <c r="D19" s="46" t="s">
        <v>98</v>
      </c>
      <c r="E19" s="46" t="s">
        <v>98</v>
      </c>
      <c r="F19" s="108">
        <f t="shared" si="0"/>
        <v>54</v>
      </c>
      <c r="G19" s="17">
        <v>36</v>
      </c>
      <c r="H19" s="18"/>
      <c r="I19" s="18">
        <v>22</v>
      </c>
      <c r="J19" s="18"/>
      <c r="K19" s="18">
        <v>14</v>
      </c>
      <c r="L19" s="19"/>
      <c r="M19" s="17">
        <v>1</v>
      </c>
      <c r="N19" s="20" t="s">
        <v>25</v>
      </c>
      <c r="O19" s="21">
        <v>100</v>
      </c>
      <c r="P19" s="22">
        <v>20</v>
      </c>
    </row>
    <row r="20" spans="1:17" ht="14.25" customHeight="1">
      <c r="A20" s="152"/>
      <c r="B20" s="15"/>
      <c r="C20" s="64" t="s">
        <v>124</v>
      </c>
      <c r="D20" s="46" t="s">
        <v>125</v>
      </c>
      <c r="E20" s="46" t="s">
        <v>232</v>
      </c>
      <c r="F20" s="108">
        <f t="shared" si="0"/>
        <v>39</v>
      </c>
      <c r="G20" s="41">
        <v>24</v>
      </c>
      <c r="H20" s="41"/>
      <c r="I20" s="41">
        <v>18</v>
      </c>
      <c r="J20" s="41"/>
      <c r="K20" s="41">
        <v>6</v>
      </c>
      <c r="L20" s="19"/>
      <c r="M20" s="17">
        <v>0.5</v>
      </c>
      <c r="N20" s="20" t="s">
        <v>25</v>
      </c>
      <c r="O20" s="21">
        <v>100</v>
      </c>
      <c r="P20" s="22">
        <v>20</v>
      </c>
    </row>
    <row r="21" spans="1:17" ht="14.25" customHeight="1">
      <c r="A21" s="152"/>
      <c r="B21" s="15"/>
      <c r="C21" s="64" t="s">
        <v>93</v>
      </c>
      <c r="D21" s="46" t="s">
        <v>100</v>
      </c>
      <c r="E21" s="46" t="s">
        <v>100</v>
      </c>
      <c r="F21" s="108">
        <f t="shared" si="0"/>
        <v>10</v>
      </c>
      <c r="G21" s="17">
        <v>10</v>
      </c>
      <c r="H21" s="18"/>
      <c r="I21" s="18"/>
      <c r="J21" s="18"/>
      <c r="K21" s="18">
        <v>10</v>
      </c>
      <c r="L21" s="19"/>
      <c r="M21" s="17">
        <v>0</v>
      </c>
      <c r="N21" s="20" t="s">
        <v>25</v>
      </c>
      <c r="O21" s="21">
        <v>100</v>
      </c>
      <c r="P21" s="22">
        <v>20</v>
      </c>
    </row>
    <row r="22" spans="1:17" ht="14.25" customHeight="1">
      <c r="A22" s="152"/>
      <c r="B22" s="15"/>
      <c r="C22" s="15"/>
      <c r="D22" s="28" t="s">
        <v>38</v>
      </c>
      <c r="E22" s="99"/>
      <c r="F22" s="108"/>
      <c r="G22" s="17"/>
      <c r="H22" s="18"/>
      <c r="I22" s="18"/>
      <c r="J22" s="18"/>
      <c r="K22" s="18"/>
      <c r="L22" s="19"/>
      <c r="M22" s="17"/>
      <c r="N22" s="20" t="s">
        <v>25</v>
      </c>
      <c r="O22" s="21">
        <v>100</v>
      </c>
      <c r="P22" s="22">
        <v>20</v>
      </c>
    </row>
    <row r="23" spans="1:17" ht="14.25" customHeight="1">
      <c r="A23" s="152"/>
      <c r="B23" s="15"/>
      <c r="C23" s="15"/>
      <c r="D23" s="31" t="s">
        <v>76</v>
      </c>
      <c r="E23" s="100"/>
      <c r="F23" s="108"/>
      <c r="G23" s="17"/>
      <c r="H23" s="18"/>
      <c r="I23" s="18"/>
      <c r="J23" s="18"/>
      <c r="K23" s="18"/>
      <c r="L23" s="19">
        <v>7</v>
      </c>
      <c r="M23" s="29">
        <f>M24+M28</f>
        <v>7</v>
      </c>
      <c r="N23" s="20" t="s">
        <v>25</v>
      </c>
      <c r="O23" s="21">
        <v>100</v>
      </c>
      <c r="P23" s="22">
        <v>20</v>
      </c>
    </row>
    <row r="24" spans="1:17" ht="14.25" customHeight="1">
      <c r="A24" s="152"/>
      <c r="B24" s="15"/>
      <c r="C24" s="15"/>
      <c r="D24" s="23" t="s">
        <v>102</v>
      </c>
      <c r="E24" s="23"/>
      <c r="F24" s="108">
        <f t="shared" si="0"/>
        <v>0</v>
      </c>
      <c r="G24" s="17"/>
      <c r="H24" s="18"/>
      <c r="I24" s="18"/>
      <c r="J24" s="18"/>
      <c r="K24" s="18"/>
      <c r="L24" s="19"/>
      <c r="M24" s="17">
        <f>SUM(M25:M27)</f>
        <v>4</v>
      </c>
      <c r="N24" s="20" t="s">
        <v>25</v>
      </c>
      <c r="O24" s="21">
        <v>100</v>
      </c>
      <c r="P24" s="22">
        <v>20</v>
      </c>
    </row>
    <row r="25" spans="1:17" ht="14.25" customHeight="1">
      <c r="A25" s="152"/>
      <c r="B25" s="15" t="s">
        <v>120</v>
      </c>
      <c r="C25" s="15"/>
      <c r="D25" s="46" t="s">
        <v>103</v>
      </c>
      <c r="E25" s="46" t="s">
        <v>103</v>
      </c>
      <c r="F25" s="108">
        <f t="shared" si="0"/>
        <v>23</v>
      </c>
      <c r="G25" s="17">
        <v>20</v>
      </c>
      <c r="H25" s="18"/>
      <c r="I25" s="18">
        <v>20</v>
      </c>
      <c r="J25" s="18"/>
      <c r="K25" s="18"/>
      <c r="L25" s="19"/>
      <c r="M25" s="17">
        <v>1.5</v>
      </c>
      <c r="N25" s="20" t="s">
        <v>25</v>
      </c>
      <c r="O25" s="21">
        <v>100</v>
      </c>
      <c r="P25" s="22">
        <v>20</v>
      </c>
    </row>
    <row r="26" spans="1:17" ht="14.25" customHeight="1">
      <c r="A26" s="152"/>
      <c r="B26" s="15" t="s">
        <v>120</v>
      </c>
      <c r="C26" s="15"/>
      <c r="D26" s="46" t="s">
        <v>104</v>
      </c>
      <c r="E26" s="46" t="s">
        <v>104</v>
      </c>
      <c r="F26" s="108">
        <f t="shared" si="0"/>
        <v>50</v>
      </c>
      <c r="G26" s="17">
        <v>30</v>
      </c>
      <c r="H26" s="18"/>
      <c r="I26" s="18">
        <v>30</v>
      </c>
      <c r="J26" s="18"/>
      <c r="K26" s="18"/>
      <c r="L26" s="19"/>
      <c r="M26" s="17">
        <v>2</v>
      </c>
      <c r="N26" s="20" t="s">
        <v>25</v>
      </c>
      <c r="O26" s="21">
        <v>100</v>
      </c>
      <c r="P26" s="22">
        <v>20</v>
      </c>
    </row>
    <row r="27" spans="1:17" ht="14.25" customHeight="1">
      <c r="A27" s="152"/>
      <c r="B27" s="27"/>
      <c r="C27" s="64" t="s">
        <v>93</v>
      </c>
      <c r="D27" s="46" t="s">
        <v>121</v>
      </c>
      <c r="E27" s="46" t="s">
        <v>121</v>
      </c>
      <c r="F27" s="108">
        <f t="shared" si="0"/>
        <v>46</v>
      </c>
      <c r="G27" s="17">
        <v>12</v>
      </c>
      <c r="H27" s="18"/>
      <c r="I27" s="18">
        <v>12</v>
      </c>
      <c r="J27" s="18"/>
      <c r="K27" s="18"/>
      <c r="L27" s="19"/>
      <c r="M27" s="17">
        <v>0.5</v>
      </c>
      <c r="N27" s="20" t="s">
        <v>25</v>
      </c>
      <c r="O27" s="21">
        <v>100</v>
      </c>
      <c r="P27" s="22">
        <v>20</v>
      </c>
    </row>
    <row r="28" spans="1:17" ht="14.25" customHeight="1">
      <c r="A28" s="152"/>
      <c r="B28" s="27"/>
      <c r="C28" s="27"/>
      <c r="D28" s="23" t="s">
        <v>105</v>
      </c>
      <c r="E28" s="23"/>
      <c r="F28" s="108"/>
      <c r="G28" s="17"/>
      <c r="H28" s="18"/>
      <c r="I28" s="18"/>
      <c r="J28" s="18"/>
      <c r="K28" s="18"/>
      <c r="L28" s="19"/>
      <c r="M28" s="17">
        <f>SUM(M29:M32)</f>
        <v>3</v>
      </c>
      <c r="N28" s="20" t="s">
        <v>25</v>
      </c>
      <c r="O28" s="21">
        <v>100</v>
      </c>
      <c r="P28" s="22">
        <v>20</v>
      </c>
    </row>
    <row r="29" spans="1:17" ht="14.25" customHeight="1">
      <c r="A29" s="152"/>
      <c r="B29" s="27"/>
      <c r="C29" s="64" t="s">
        <v>93</v>
      </c>
      <c r="D29" s="46" t="s">
        <v>122</v>
      </c>
      <c r="E29" s="46" t="s">
        <v>122</v>
      </c>
      <c r="F29" s="108">
        <f t="shared" si="0"/>
        <v>49</v>
      </c>
      <c r="G29" s="17">
        <v>74</v>
      </c>
      <c r="H29" s="18"/>
      <c r="I29" s="18">
        <v>14</v>
      </c>
      <c r="J29" s="18"/>
      <c r="K29" s="18">
        <v>60</v>
      </c>
      <c r="L29" s="19"/>
      <c r="M29" s="17">
        <v>1.5</v>
      </c>
      <c r="N29" s="20" t="s">
        <v>25</v>
      </c>
      <c r="O29" s="21">
        <v>100</v>
      </c>
      <c r="P29" s="22">
        <v>20</v>
      </c>
    </row>
    <row r="30" spans="1:17" s="33" customFormat="1" ht="14.25" customHeight="1">
      <c r="A30" s="152"/>
      <c r="B30" s="15" t="s">
        <v>120</v>
      </c>
      <c r="C30" s="15" t="s">
        <v>126</v>
      </c>
      <c r="D30" s="46" t="s">
        <v>107</v>
      </c>
      <c r="E30" s="46" t="s">
        <v>107</v>
      </c>
      <c r="F30" s="108">
        <f t="shared" si="0"/>
        <v>57</v>
      </c>
      <c r="G30" s="17">
        <v>38</v>
      </c>
      <c r="H30" s="18"/>
      <c r="I30" s="18">
        <v>28</v>
      </c>
      <c r="J30" s="18"/>
      <c r="K30" s="18">
        <v>10</v>
      </c>
      <c r="L30" s="19"/>
      <c r="M30" s="17">
        <v>1</v>
      </c>
      <c r="N30" s="20" t="s">
        <v>25</v>
      </c>
      <c r="O30" s="21">
        <v>100</v>
      </c>
      <c r="P30" s="22">
        <v>20</v>
      </c>
      <c r="Q30" s="92"/>
    </row>
    <row r="31" spans="1:17" s="33" customFormat="1" ht="14.25" customHeight="1">
      <c r="A31" s="152"/>
      <c r="B31" s="15"/>
      <c r="C31" s="64" t="s">
        <v>124</v>
      </c>
      <c r="D31" s="46" t="s">
        <v>125</v>
      </c>
      <c r="E31" s="46" t="s">
        <v>232</v>
      </c>
      <c r="F31" s="108">
        <f t="shared" si="0"/>
        <v>39</v>
      </c>
      <c r="G31" s="41">
        <v>24</v>
      </c>
      <c r="H31" s="41"/>
      <c r="I31" s="41">
        <v>18</v>
      </c>
      <c r="J31" s="41"/>
      <c r="K31" s="41">
        <v>6</v>
      </c>
      <c r="L31" s="19"/>
      <c r="M31" s="17">
        <v>0.5</v>
      </c>
      <c r="N31" s="20" t="s">
        <v>25</v>
      </c>
      <c r="O31" s="21">
        <v>100</v>
      </c>
      <c r="P31" s="22">
        <v>20</v>
      </c>
      <c r="Q31" s="92"/>
    </row>
    <row r="32" spans="1:17" s="33" customFormat="1" ht="14.25" customHeight="1">
      <c r="A32" s="152"/>
      <c r="B32" s="15"/>
      <c r="C32" s="64" t="s">
        <v>93</v>
      </c>
      <c r="D32" s="46" t="s">
        <v>100</v>
      </c>
      <c r="E32" s="46" t="s">
        <v>100</v>
      </c>
      <c r="F32" s="108">
        <f t="shared" si="0"/>
        <v>10</v>
      </c>
      <c r="G32" s="36">
        <v>10</v>
      </c>
      <c r="H32" s="37"/>
      <c r="I32" s="37"/>
      <c r="J32" s="37"/>
      <c r="K32" s="37">
        <v>10</v>
      </c>
      <c r="L32" s="19"/>
      <c r="M32" s="17"/>
      <c r="N32" s="20" t="s">
        <v>25</v>
      </c>
      <c r="O32" s="21">
        <v>100</v>
      </c>
      <c r="P32" s="22">
        <v>20</v>
      </c>
      <c r="Q32" s="92"/>
    </row>
    <row r="33" spans="1:17" s="33" customFormat="1" ht="14.25" customHeight="1">
      <c r="A33" s="152"/>
      <c r="B33" s="15"/>
      <c r="C33" s="15"/>
      <c r="D33" s="25"/>
      <c r="E33" s="25"/>
      <c r="F33" s="108"/>
      <c r="G33" s="36"/>
      <c r="H33" s="37"/>
      <c r="I33" s="37"/>
      <c r="J33" s="37"/>
      <c r="K33" s="37"/>
      <c r="L33" s="19"/>
      <c r="M33" s="17"/>
      <c r="N33" s="20" t="s">
        <v>25</v>
      </c>
      <c r="O33" s="21">
        <v>100</v>
      </c>
      <c r="P33" s="22">
        <v>20</v>
      </c>
      <c r="Q33" s="92"/>
    </row>
    <row r="34" spans="1:17" s="33" customFormat="1" ht="14.25" customHeight="1">
      <c r="A34" s="152"/>
      <c r="B34" s="15"/>
      <c r="C34" s="15"/>
      <c r="D34" s="32" t="s">
        <v>45</v>
      </c>
      <c r="E34" s="32"/>
      <c r="F34" s="108"/>
      <c r="G34" s="36">
        <f>SUM(G25:G27)</f>
        <v>62</v>
      </c>
      <c r="H34" s="37"/>
      <c r="I34" s="37"/>
      <c r="J34" s="37"/>
      <c r="K34" s="37"/>
      <c r="L34" s="133"/>
      <c r="M34" s="17"/>
      <c r="N34" s="20" t="s">
        <v>25</v>
      </c>
      <c r="O34" s="21">
        <v>100</v>
      </c>
      <c r="P34" s="22">
        <v>20</v>
      </c>
      <c r="Q34" s="92"/>
    </row>
    <row r="35" spans="1:17" s="33" customFormat="1" ht="14.25" customHeight="1">
      <c r="A35" s="152"/>
      <c r="B35" s="15"/>
      <c r="C35" s="15"/>
      <c r="D35" s="34" t="s">
        <v>108</v>
      </c>
      <c r="E35" s="34"/>
      <c r="F35" s="108"/>
      <c r="G35" s="36"/>
      <c r="H35" s="37"/>
      <c r="I35" s="37"/>
      <c r="J35" s="37"/>
      <c r="K35" s="37"/>
      <c r="L35" s="133">
        <v>7.5</v>
      </c>
      <c r="M35" s="29">
        <f>M36+M42</f>
        <v>7.5</v>
      </c>
      <c r="N35" s="20" t="s">
        <v>25</v>
      </c>
      <c r="O35" s="21">
        <v>100</v>
      </c>
      <c r="P35" s="22">
        <v>20</v>
      </c>
      <c r="Q35" s="92"/>
    </row>
    <row r="36" spans="1:17" s="33" customFormat="1" ht="14.25" customHeight="1">
      <c r="A36" s="152"/>
      <c r="B36" s="15"/>
      <c r="C36" s="15"/>
      <c r="D36" s="23" t="s">
        <v>109</v>
      </c>
      <c r="E36" s="23"/>
      <c r="F36" s="108"/>
      <c r="G36" s="36"/>
      <c r="H36" s="37"/>
      <c r="I36" s="37"/>
      <c r="J36" s="37"/>
      <c r="K36" s="37"/>
      <c r="L36" s="133"/>
      <c r="M36" s="17">
        <f>SUM(M37:M41)</f>
        <v>4.5</v>
      </c>
      <c r="N36" s="20" t="s">
        <v>25</v>
      </c>
      <c r="O36" s="21">
        <v>100</v>
      </c>
      <c r="P36" s="22">
        <v>20</v>
      </c>
      <c r="Q36" s="92"/>
    </row>
    <row r="37" spans="1:17" s="33" customFormat="1" ht="14.25" customHeight="1">
      <c r="A37" s="152"/>
      <c r="B37" s="15" t="s">
        <v>120</v>
      </c>
      <c r="C37" s="15"/>
      <c r="D37" s="46" t="s">
        <v>110</v>
      </c>
      <c r="E37" s="46" t="s">
        <v>110</v>
      </c>
      <c r="F37" s="108">
        <f t="shared" si="0"/>
        <v>28</v>
      </c>
      <c r="G37" s="36">
        <v>30</v>
      </c>
      <c r="H37" s="37"/>
      <c r="I37" s="37">
        <v>20</v>
      </c>
      <c r="J37" s="37">
        <v>10</v>
      </c>
      <c r="K37" s="37"/>
      <c r="L37" s="133"/>
      <c r="M37" s="17">
        <v>1</v>
      </c>
      <c r="N37" s="20" t="s">
        <v>25</v>
      </c>
      <c r="O37" s="21">
        <v>100</v>
      </c>
      <c r="P37" s="22">
        <v>20</v>
      </c>
      <c r="Q37" s="92"/>
    </row>
    <row r="38" spans="1:17" s="33" customFormat="1" ht="14.25" customHeight="1">
      <c r="A38" s="152"/>
      <c r="B38" s="15" t="s">
        <v>120</v>
      </c>
      <c r="C38" s="15"/>
      <c r="D38" s="46" t="s">
        <v>111</v>
      </c>
      <c r="E38" s="46" t="s">
        <v>111</v>
      </c>
      <c r="F38" s="108">
        <f t="shared" si="0"/>
        <v>57</v>
      </c>
      <c r="G38" s="36">
        <v>20</v>
      </c>
      <c r="H38" s="37"/>
      <c r="I38" s="37">
        <v>20</v>
      </c>
      <c r="J38" s="37"/>
      <c r="K38" s="37"/>
      <c r="L38" s="133"/>
      <c r="M38" s="17">
        <v>1</v>
      </c>
      <c r="N38" s="20" t="s">
        <v>25</v>
      </c>
      <c r="O38" s="21">
        <v>100</v>
      </c>
      <c r="P38" s="22">
        <v>20</v>
      </c>
      <c r="Q38" s="92"/>
    </row>
    <row r="39" spans="1:17" s="33" customFormat="1" ht="14.25" customHeight="1">
      <c r="A39" s="152"/>
      <c r="B39" s="15" t="s">
        <v>120</v>
      </c>
      <c r="C39" s="15"/>
      <c r="D39" s="46" t="s">
        <v>112</v>
      </c>
      <c r="E39" s="46" t="s">
        <v>234</v>
      </c>
      <c r="F39" s="108">
        <f t="shared" si="0"/>
        <v>52</v>
      </c>
      <c r="G39" s="36">
        <v>36</v>
      </c>
      <c r="H39" s="37"/>
      <c r="I39" s="37">
        <v>36</v>
      </c>
      <c r="J39" s="37"/>
      <c r="K39" s="37"/>
      <c r="L39" s="133"/>
      <c r="M39" s="17">
        <v>1.5</v>
      </c>
      <c r="N39" s="20" t="s">
        <v>25</v>
      </c>
      <c r="O39" s="21">
        <v>100</v>
      </c>
      <c r="P39" s="22">
        <v>20</v>
      </c>
      <c r="Q39" s="92"/>
    </row>
    <row r="40" spans="1:17" s="33" customFormat="1" ht="14.25" customHeight="1">
      <c r="A40" s="152"/>
      <c r="B40" s="15"/>
      <c r="C40" s="64" t="s">
        <v>93</v>
      </c>
      <c r="D40" s="46" t="s">
        <v>121</v>
      </c>
      <c r="E40" s="46" t="s">
        <v>121</v>
      </c>
      <c r="F40" s="108">
        <f t="shared" si="0"/>
        <v>46</v>
      </c>
      <c r="G40" s="36">
        <v>12</v>
      </c>
      <c r="H40" s="37"/>
      <c r="I40" s="37">
        <v>12</v>
      </c>
      <c r="J40" s="37"/>
      <c r="K40" s="37"/>
      <c r="L40" s="133"/>
      <c r="M40" s="17">
        <v>0.5</v>
      </c>
      <c r="N40" s="20" t="s">
        <v>25</v>
      </c>
      <c r="O40" s="21">
        <v>100</v>
      </c>
      <c r="P40" s="22">
        <v>20</v>
      </c>
      <c r="Q40" s="92"/>
    </row>
    <row r="41" spans="1:17" s="33" customFormat="1" ht="14.25" customHeight="1">
      <c r="A41" s="152"/>
      <c r="B41" s="15" t="s">
        <v>120</v>
      </c>
      <c r="C41" s="15"/>
      <c r="D41" s="120" t="s">
        <v>261</v>
      </c>
      <c r="E41" s="46" t="s">
        <v>261</v>
      </c>
      <c r="F41" s="108">
        <f t="shared" si="0"/>
        <v>31</v>
      </c>
      <c r="G41" s="36">
        <v>20</v>
      </c>
      <c r="H41" s="37"/>
      <c r="I41" s="37">
        <v>20</v>
      </c>
      <c r="J41" s="37"/>
      <c r="K41" s="37"/>
      <c r="L41" s="133"/>
      <c r="M41" s="17">
        <v>0.5</v>
      </c>
      <c r="N41" s="20" t="s">
        <v>25</v>
      </c>
      <c r="O41" s="21">
        <v>100</v>
      </c>
      <c r="P41" s="22">
        <v>20</v>
      </c>
      <c r="Q41" s="92"/>
    </row>
    <row r="42" spans="1:17" ht="14.25" customHeight="1">
      <c r="A42" s="152"/>
      <c r="B42" s="15"/>
      <c r="C42" s="15"/>
      <c r="D42" s="23" t="s">
        <v>113</v>
      </c>
      <c r="E42" s="23"/>
      <c r="F42" s="108"/>
      <c r="G42" s="17"/>
      <c r="H42" s="18"/>
      <c r="I42" s="18"/>
      <c r="J42" s="18"/>
      <c r="K42" s="18"/>
      <c r="L42" s="19"/>
      <c r="M42" s="17">
        <f>SUM(M43:M47)</f>
        <v>3</v>
      </c>
      <c r="N42" s="20" t="s">
        <v>25</v>
      </c>
      <c r="O42" s="21">
        <v>100</v>
      </c>
      <c r="P42" s="22">
        <v>20</v>
      </c>
    </row>
    <row r="43" spans="1:17" ht="14.25" customHeight="1">
      <c r="A43" s="152"/>
      <c r="B43" s="15"/>
      <c r="C43" s="64" t="s">
        <v>93</v>
      </c>
      <c r="D43" s="46" t="s">
        <v>122</v>
      </c>
      <c r="E43" s="46" t="s">
        <v>122</v>
      </c>
      <c r="F43" s="108">
        <f t="shared" si="0"/>
        <v>49</v>
      </c>
      <c r="G43" s="17">
        <v>74</v>
      </c>
      <c r="H43" s="18"/>
      <c r="I43" s="18">
        <v>14</v>
      </c>
      <c r="J43" s="18"/>
      <c r="K43" s="18">
        <v>60</v>
      </c>
      <c r="L43" s="19"/>
      <c r="M43" s="17">
        <v>1</v>
      </c>
      <c r="N43" s="20" t="s">
        <v>25</v>
      </c>
      <c r="O43" s="21">
        <v>100</v>
      </c>
      <c r="P43" s="22">
        <v>20</v>
      </c>
    </row>
    <row r="44" spans="1:17" ht="14.25" customHeight="1">
      <c r="A44" s="152"/>
      <c r="B44" s="15" t="s">
        <v>120</v>
      </c>
      <c r="C44" s="64" t="s">
        <v>123</v>
      </c>
      <c r="D44" s="46" t="s">
        <v>98</v>
      </c>
      <c r="E44" s="46" t="s">
        <v>98</v>
      </c>
      <c r="F44" s="108">
        <f t="shared" si="0"/>
        <v>54</v>
      </c>
      <c r="G44" s="17">
        <v>36</v>
      </c>
      <c r="H44" s="18"/>
      <c r="I44" s="18">
        <v>22</v>
      </c>
      <c r="J44" s="18"/>
      <c r="K44" s="18">
        <v>14</v>
      </c>
      <c r="L44" s="19"/>
      <c r="M44" s="17">
        <v>0.5</v>
      </c>
      <c r="N44" s="20" t="s">
        <v>25</v>
      </c>
      <c r="O44" s="21">
        <v>100</v>
      </c>
      <c r="P44" s="22">
        <v>20</v>
      </c>
    </row>
    <row r="45" spans="1:17" ht="14.25" customHeight="1">
      <c r="A45" s="152"/>
      <c r="B45" s="15" t="s">
        <v>120</v>
      </c>
      <c r="C45" s="15" t="s">
        <v>126</v>
      </c>
      <c r="D45" s="46" t="s">
        <v>107</v>
      </c>
      <c r="E45" s="46" t="s">
        <v>107</v>
      </c>
      <c r="F45" s="108">
        <f t="shared" si="0"/>
        <v>57</v>
      </c>
      <c r="G45" s="17">
        <v>38</v>
      </c>
      <c r="H45" s="18"/>
      <c r="I45" s="18">
        <v>28</v>
      </c>
      <c r="J45" s="18"/>
      <c r="K45" s="18">
        <v>10</v>
      </c>
      <c r="L45" s="19"/>
      <c r="M45" s="17">
        <v>0.5</v>
      </c>
      <c r="N45" s="20" t="s">
        <v>25</v>
      </c>
      <c r="O45" s="21">
        <v>100</v>
      </c>
      <c r="P45" s="22">
        <v>20</v>
      </c>
    </row>
    <row r="46" spans="1:17" ht="18" customHeight="1">
      <c r="A46" s="152"/>
      <c r="B46" s="15"/>
      <c r="C46" s="64" t="s">
        <v>124</v>
      </c>
      <c r="D46" s="46" t="s">
        <v>125</v>
      </c>
      <c r="E46" s="46" t="s">
        <v>232</v>
      </c>
      <c r="F46" s="108">
        <f t="shared" si="0"/>
        <v>39</v>
      </c>
      <c r="G46" s="41">
        <v>24</v>
      </c>
      <c r="H46" s="41"/>
      <c r="I46" s="41">
        <v>18</v>
      </c>
      <c r="J46" s="41"/>
      <c r="K46" s="41">
        <v>6</v>
      </c>
      <c r="L46" s="135"/>
      <c r="M46" s="17">
        <v>1</v>
      </c>
      <c r="N46" s="20" t="s">
        <v>25</v>
      </c>
      <c r="O46" s="21">
        <v>100</v>
      </c>
      <c r="P46" s="22">
        <v>20</v>
      </c>
    </row>
    <row r="47" spans="1:17" ht="18" customHeight="1">
      <c r="A47" s="152"/>
      <c r="B47" s="43"/>
      <c r="C47" s="64" t="s">
        <v>93</v>
      </c>
      <c r="D47" s="46" t="s">
        <v>100</v>
      </c>
      <c r="E47" s="46" t="s">
        <v>100</v>
      </c>
      <c r="F47" s="108">
        <f t="shared" si="0"/>
        <v>10</v>
      </c>
      <c r="G47" s="44">
        <v>10</v>
      </c>
      <c r="H47" s="44"/>
      <c r="I47" s="44"/>
      <c r="J47" s="44"/>
      <c r="K47" s="44">
        <v>10</v>
      </c>
      <c r="L47" s="136"/>
      <c r="M47" s="17"/>
      <c r="N47" s="20" t="s">
        <v>25</v>
      </c>
      <c r="O47" s="21">
        <v>100</v>
      </c>
      <c r="P47" s="22">
        <v>20</v>
      </c>
    </row>
    <row r="48" spans="1:17">
      <c r="A48" s="152"/>
      <c r="B48" s="43"/>
      <c r="C48" s="43"/>
      <c r="D48" s="87" t="s">
        <v>114</v>
      </c>
      <c r="E48" s="87"/>
      <c r="F48" s="108"/>
      <c r="G48" s="41">
        <f>SUM(G37:G41)</f>
        <v>118</v>
      </c>
      <c r="H48" s="41"/>
      <c r="I48" s="41"/>
      <c r="J48" s="41"/>
      <c r="K48" s="41"/>
      <c r="L48" s="135"/>
      <c r="M48" s="17"/>
      <c r="N48" s="20" t="s">
        <v>25</v>
      </c>
      <c r="O48" s="21">
        <v>100</v>
      </c>
      <c r="P48" s="22">
        <v>20</v>
      </c>
    </row>
    <row r="49" spans="1:16" ht="17.100000000000001" customHeight="1">
      <c r="A49" s="152"/>
      <c r="B49" s="43"/>
      <c r="C49" s="43"/>
      <c r="D49" s="88" t="s">
        <v>141</v>
      </c>
      <c r="E49" s="88"/>
      <c r="F49" s="108"/>
      <c r="G49" s="41"/>
      <c r="H49" s="41"/>
      <c r="I49" s="41"/>
      <c r="J49" s="41"/>
      <c r="K49" s="41"/>
      <c r="L49" s="135">
        <v>8</v>
      </c>
      <c r="M49" s="29">
        <f>M50+M54</f>
        <v>8</v>
      </c>
      <c r="N49" s="20" t="s">
        <v>25</v>
      </c>
      <c r="O49" s="21">
        <v>100</v>
      </c>
      <c r="P49" s="22">
        <v>20</v>
      </c>
    </row>
    <row r="50" spans="1:16" ht="12.95" customHeight="1">
      <c r="A50" s="152"/>
      <c r="B50" s="43"/>
      <c r="C50" s="43"/>
      <c r="D50" s="23" t="s">
        <v>116</v>
      </c>
      <c r="E50" s="23" t="s">
        <v>116</v>
      </c>
      <c r="F50" s="108"/>
      <c r="G50" s="41"/>
      <c r="H50" s="41"/>
      <c r="I50" s="41"/>
      <c r="J50" s="41"/>
      <c r="K50" s="41"/>
      <c r="L50" s="135"/>
      <c r="M50" s="17">
        <f>SUM(M51:M53)</f>
        <v>4</v>
      </c>
      <c r="N50" s="20" t="s">
        <v>25</v>
      </c>
      <c r="O50" s="21">
        <v>100</v>
      </c>
      <c r="P50" s="22">
        <v>20</v>
      </c>
    </row>
    <row r="51" spans="1:16" ht="12.95" customHeight="1">
      <c r="A51" s="152"/>
      <c r="B51" s="43"/>
      <c r="C51" s="43"/>
      <c r="D51" s="46" t="s">
        <v>127</v>
      </c>
      <c r="E51" s="46" t="s">
        <v>127</v>
      </c>
      <c r="F51" s="108">
        <f t="shared" si="0"/>
        <v>31</v>
      </c>
      <c r="G51" s="41">
        <v>20</v>
      </c>
      <c r="H51" s="41"/>
      <c r="I51" s="41">
        <v>16</v>
      </c>
      <c r="J51" s="41">
        <v>4</v>
      </c>
      <c r="K51" s="41"/>
      <c r="L51" s="135"/>
      <c r="M51" s="17">
        <v>2</v>
      </c>
      <c r="N51" s="20" t="s">
        <v>25</v>
      </c>
      <c r="O51" s="21">
        <v>100</v>
      </c>
      <c r="P51" s="22">
        <v>20</v>
      </c>
    </row>
    <row r="52" spans="1:16" ht="12.95" customHeight="1">
      <c r="A52" s="152"/>
      <c r="B52" s="43"/>
      <c r="C52" s="64" t="s">
        <v>93</v>
      </c>
      <c r="D52" s="46" t="s">
        <v>121</v>
      </c>
      <c r="E52" s="46" t="s">
        <v>121</v>
      </c>
      <c r="F52" s="108">
        <f t="shared" si="0"/>
        <v>46</v>
      </c>
      <c r="G52" s="41">
        <v>12</v>
      </c>
      <c r="H52" s="41"/>
      <c r="I52" s="41">
        <v>12</v>
      </c>
      <c r="J52" s="41"/>
      <c r="K52" s="41"/>
      <c r="L52" s="135"/>
      <c r="M52" s="17">
        <v>0.5</v>
      </c>
      <c r="N52" s="20" t="s">
        <v>25</v>
      </c>
      <c r="O52" s="21">
        <v>100</v>
      </c>
      <c r="P52" s="22">
        <v>20</v>
      </c>
    </row>
    <row r="53" spans="1:16" ht="12.95" customHeight="1">
      <c r="A53" s="152"/>
      <c r="B53" s="15" t="s">
        <v>120</v>
      </c>
      <c r="C53" s="43"/>
      <c r="D53" s="119" t="s">
        <v>260</v>
      </c>
      <c r="E53" s="89" t="s">
        <v>260</v>
      </c>
      <c r="F53" s="108">
        <f t="shared" si="0"/>
        <v>31</v>
      </c>
      <c r="G53" s="41">
        <v>54</v>
      </c>
      <c r="H53" s="41"/>
      <c r="I53" s="41">
        <v>54</v>
      </c>
      <c r="J53" s="41"/>
      <c r="K53" s="41"/>
      <c r="L53" s="135"/>
      <c r="M53" s="17">
        <v>1.5</v>
      </c>
      <c r="N53" s="20" t="s">
        <v>25</v>
      </c>
      <c r="O53" s="21">
        <v>100</v>
      </c>
      <c r="P53" s="22">
        <v>20</v>
      </c>
    </row>
    <row r="54" spans="1:16" ht="12.95" customHeight="1">
      <c r="A54" s="152"/>
      <c r="B54" s="43"/>
      <c r="C54" s="43"/>
      <c r="D54" s="23" t="s">
        <v>118</v>
      </c>
      <c r="E54" s="23" t="s">
        <v>118</v>
      </c>
      <c r="F54" s="108"/>
      <c r="G54" s="41"/>
      <c r="H54" s="41"/>
      <c r="I54" s="41"/>
      <c r="J54" s="41"/>
      <c r="K54" s="41"/>
      <c r="L54" s="135"/>
      <c r="M54" s="17">
        <f>SUM(M55:M56)</f>
        <v>4</v>
      </c>
      <c r="N54" s="20" t="s">
        <v>25</v>
      </c>
      <c r="O54" s="21">
        <v>100</v>
      </c>
      <c r="P54" s="22">
        <v>20</v>
      </c>
    </row>
    <row r="55" spans="1:16" ht="12.95" customHeight="1">
      <c r="A55" s="152"/>
      <c r="B55" s="43"/>
      <c r="C55" s="64" t="s">
        <v>93</v>
      </c>
      <c r="D55" s="46" t="s">
        <v>122</v>
      </c>
      <c r="E55" s="46" t="s">
        <v>122</v>
      </c>
      <c r="F55" s="108">
        <f t="shared" si="0"/>
        <v>49</v>
      </c>
      <c r="G55" s="93">
        <v>74</v>
      </c>
      <c r="H55" s="93"/>
      <c r="I55" s="93">
        <v>14</v>
      </c>
      <c r="J55" s="93"/>
      <c r="K55" s="93">
        <v>60</v>
      </c>
      <c r="L55" s="98"/>
      <c r="M55" s="17">
        <v>4</v>
      </c>
      <c r="N55" s="20" t="s">
        <v>25</v>
      </c>
      <c r="O55" s="21">
        <v>100</v>
      </c>
      <c r="P55" s="22">
        <v>20</v>
      </c>
    </row>
    <row r="56" spans="1:16" ht="12.95" customHeight="1" thickBot="1">
      <c r="A56" s="153"/>
      <c r="B56" s="48"/>
      <c r="C56" s="75" t="s">
        <v>93</v>
      </c>
      <c r="D56" s="115" t="s">
        <v>100</v>
      </c>
      <c r="E56" s="115" t="s">
        <v>100</v>
      </c>
      <c r="F56" s="111">
        <f t="shared" si="0"/>
        <v>10</v>
      </c>
      <c r="G56" s="94">
        <v>10</v>
      </c>
      <c r="H56" s="94"/>
      <c r="I56" s="94"/>
      <c r="J56" s="94"/>
      <c r="K56" s="94">
        <v>10</v>
      </c>
      <c r="L56" s="134"/>
      <c r="M56" s="116"/>
      <c r="N56" s="112" t="s">
        <v>25</v>
      </c>
      <c r="O56" s="113">
        <v>100</v>
      </c>
      <c r="P56" s="114">
        <v>20</v>
      </c>
    </row>
    <row r="57" spans="1:16" ht="11.25" customHeight="1">
      <c r="A57" s="51"/>
      <c r="B57" s="51"/>
      <c r="C57" s="51"/>
      <c r="D57" s="51"/>
      <c r="E57" s="51"/>
      <c r="F57" s="51"/>
      <c r="G57" s="90"/>
      <c r="H57" s="90"/>
      <c r="I57" s="90"/>
      <c r="J57" s="90"/>
      <c r="K57" s="90"/>
      <c r="L57" s="51"/>
      <c r="M57" s="51"/>
      <c r="N57" s="51"/>
      <c r="O57" s="51"/>
      <c r="P57" s="51"/>
    </row>
    <row r="58" spans="1:16" ht="12.95" customHeight="1">
      <c r="A58" s="51"/>
      <c r="B58" s="51"/>
      <c r="C58" s="51"/>
      <c r="D58" s="51"/>
      <c r="E58" s="51"/>
      <c r="F58" s="51"/>
      <c r="G58" s="90"/>
      <c r="H58" s="90"/>
      <c r="I58" s="90"/>
      <c r="J58" s="90"/>
      <c r="K58" s="90"/>
      <c r="L58" s="51"/>
      <c r="M58" s="51"/>
      <c r="N58" s="51"/>
      <c r="O58" s="51"/>
      <c r="P58" s="51"/>
    </row>
    <row r="59" spans="1:16">
      <c r="D59" s="51"/>
      <c r="E59" s="51"/>
      <c r="F59" s="51"/>
      <c r="G59" s="53"/>
      <c r="H59" s="54"/>
      <c r="I59" s="54"/>
      <c r="J59" s="54"/>
      <c r="K59" s="54"/>
      <c r="L59" s="52"/>
      <c r="M59" s="53">
        <f>M10+M23+M35+M49</f>
        <v>30</v>
      </c>
      <c r="N59" s="52"/>
      <c r="O59" s="52"/>
      <c r="P59" s="52"/>
    </row>
    <row r="60" spans="1:16">
      <c r="D60" s="207" t="s">
        <v>265</v>
      </c>
      <c r="E60" s="52"/>
      <c r="F60" s="52"/>
    </row>
    <row r="61" spans="1:16">
      <c r="D61" s="207" t="s">
        <v>266</v>
      </c>
      <c r="E61" s="52"/>
      <c r="F61" s="52"/>
    </row>
    <row r="62" spans="1:16">
      <c r="D62" s="38"/>
      <c r="E62" s="38"/>
      <c r="F62" s="38"/>
    </row>
    <row r="63" spans="1:16">
      <c r="D63" s="38"/>
      <c r="E63" s="38"/>
      <c r="F63" s="38"/>
    </row>
  </sheetData>
  <mergeCells count="22">
    <mergeCell ref="A9:A56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56">
    <cfRule type="cellIs" dxfId="19" priority="1" operator="greaterThan">
      <formula>60</formula>
    </cfRule>
    <cfRule type="cellIs" dxfId="18" priority="2" operator="greaterThan">
      <formula>60</formula>
    </cfRule>
  </conditionalFormatting>
  <pageMargins left="0" right="0" top="0" bottom="0" header="0.3" footer="0.3"/>
  <pageSetup paperSize="9" scale="54" orientation="portrait" r:id="rId1"/>
  <rowBreaks count="1" manualBreakCount="1">
    <brk id="3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56"/>
  <sheetViews>
    <sheetView topLeftCell="A25" workbookViewId="0">
      <selection activeCell="G56" sqref="G56"/>
    </sheetView>
  </sheetViews>
  <sheetFormatPr baseColWidth="10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4.42578125" style="33" hidden="1" customWidth="1"/>
    <col min="6" max="6" width="10.28515625" style="33" hidden="1" customWidth="1"/>
    <col min="7" max="7" width="8.42578125" style="55" customWidth="1"/>
    <col min="8" max="8" width="4.85546875" style="2" customWidth="1"/>
    <col min="9" max="9" width="5.5703125" style="2" customWidth="1"/>
    <col min="10" max="10" width="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1.42578125" style="33"/>
  </cols>
  <sheetData>
    <row r="1" spans="1:16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6" ht="15.75">
      <c r="A2" s="143" t="s">
        <v>119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6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6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6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6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6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6" ht="30" customHeight="1" thickBot="1">
      <c r="A8" s="173"/>
      <c r="B8" s="166"/>
      <c r="C8" s="166"/>
      <c r="D8" s="210" t="s">
        <v>128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</row>
    <row r="9" spans="1:16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81"/>
      <c r="M9" s="123"/>
      <c r="N9" s="13"/>
      <c r="O9" s="13"/>
      <c r="P9" s="14"/>
    </row>
    <row r="10" spans="1:16" ht="14.25" customHeight="1">
      <c r="A10" s="152"/>
      <c r="B10" s="15"/>
      <c r="C10" s="15"/>
      <c r="D10" s="16" t="s">
        <v>200</v>
      </c>
      <c r="E10" s="16"/>
      <c r="F10" s="108"/>
      <c r="G10" s="21"/>
      <c r="H10" s="65"/>
      <c r="I10" s="65"/>
      <c r="J10" s="65"/>
      <c r="K10" s="65"/>
      <c r="L10" s="80"/>
      <c r="M10" s="81">
        <f>M11+M14</f>
        <v>7</v>
      </c>
      <c r="N10" s="20" t="s">
        <v>25</v>
      </c>
      <c r="O10" s="21">
        <v>100</v>
      </c>
      <c r="P10" s="22">
        <v>20</v>
      </c>
    </row>
    <row r="11" spans="1:16" ht="14.25" customHeight="1">
      <c r="A11" s="152"/>
      <c r="B11" s="15"/>
      <c r="C11" s="15"/>
      <c r="D11" s="23" t="s">
        <v>129</v>
      </c>
      <c r="E11" s="23"/>
      <c r="F11" s="108"/>
      <c r="G11" s="21"/>
      <c r="H11" s="65"/>
      <c r="I11" s="65"/>
      <c r="J11" s="65"/>
      <c r="K11" s="65"/>
      <c r="L11" s="80"/>
      <c r="M11" s="21">
        <f>SUM(M12:M13)</f>
        <v>3</v>
      </c>
      <c r="N11" s="20" t="s">
        <v>25</v>
      </c>
      <c r="O11" s="21">
        <v>100</v>
      </c>
      <c r="P11" s="22">
        <v>20</v>
      </c>
    </row>
    <row r="12" spans="1:16" ht="14.25" customHeight="1">
      <c r="A12" s="152"/>
      <c r="B12" s="15" t="s">
        <v>120</v>
      </c>
      <c r="C12" s="15"/>
      <c r="D12" s="96" t="s">
        <v>130</v>
      </c>
      <c r="E12" s="96" t="s">
        <v>130</v>
      </c>
      <c r="F12" s="108">
        <f t="shared" ref="F12:F51" si="0">LEN(E12)</f>
        <v>46</v>
      </c>
      <c r="G12" s="21">
        <v>16</v>
      </c>
      <c r="H12" s="65"/>
      <c r="I12" s="65">
        <v>6</v>
      </c>
      <c r="J12" s="65">
        <v>10</v>
      </c>
      <c r="K12" s="65"/>
      <c r="L12" s="80"/>
      <c r="M12" s="21">
        <v>2.5</v>
      </c>
      <c r="N12" s="20" t="s">
        <v>25</v>
      </c>
      <c r="O12" s="21">
        <v>100</v>
      </c>
      <c r="P12" s="22">
        <v>20</v>
      </c>
    </row>
    <row r="13" spans="1:16" ht="14.25" customHeight="1">
      <c r="A13" s="152"/>
      <c r="B13" s="15"/>
      <c r="C13" s="64" t="s">
        <v>93</v>
      </c>
      <c r="D13" s="82" t="s">
        <v>131</v>
      </c>
      <c r="E13" s="82" t="s">
        <v>131</v>
      </c>
      <c r="F13" s="108">
        <f t="shared" si="0"/>
        <v>41</v>
      </c>
      <c r="G13" s="21">
        <v>8</v>
      </c>
      <c r="H13" s="65"/>
      <c r="I13" s="65">
        <v>8</v>
      </c>
      <c r="J13" s="65"/>
      <c r="K13" s="65"/>
      <c r="L13" s="81"/>
      <c r="M13" s="21">
        <v>0.5</v>
      </c>
      <c r="N13" s="20" t="s">
        <v>25</v>
      </c>
      <c r="O13" s="21">
        <v>100</v>
      </c>
      <c r="P13" s="22">
        <v>20</v>
      </c>
    </row>
    <row r="14" spans="1:16" ht="14.25" customHeight="1">
      <c r="A14" s="152"/>
      <c r="B14" s="27"/>
      <c r="C14" s="27"/>
      <c r="D14" s="23" t="s">
        <v>132</v>
      </c>
      <c r="E14" s="23"/>
      <c r="F14" s="108"/>
      <c r="G14" s="67"/>
      <c r="H14" s="69"/>
      <c r="I14" s="69"/>
      <c r="J14" s="69"/>
      <c r="K14" s="69"/>
      <c r="L14" s="81"/>
      <c r="M14" s="21">
        <f>SUM(M15:M18)</f>
        <v>4</v>
      </c>
      <c r="N14" s="20" t="s">
        <v>25</v>
      </c>
      <c r="O14" s="21">
        <v>100</v>
      </c>
      <c r="P14" s="22">
        <v>20</v>
      </c>
    </row>
    <row r="15" spans="1:16" ht="30">
      <c r="A15" s="152"/>
      <c r="B15" s="15"/>
      <c r="C15" s="15" t="s">
        <v>151</v>
      </c>
      <c r="D15" s="96" t="s">
        <v>152</v>
      </c>
      <c r="E15" s="96" t="s">
        <v>229</v>
      </c>
      <c r="F15" s="108">
        <f t="shared" si="0"/>
        <v>54</v>
      </c>
      <c r="G15" s="21">
        <v>55</v>
      </c>
      <c r="H15" s="65"/>
      <c r="I15" s="65">
        <v>10</v>
      </c>
      <c r="J15" s="65"/>
      <c r="K15" s="65">
        <v>45</v>
      </c>
      <c r="L15" s="81"/>
      <c r="M15" s="21">
        <v>1</v>
      </c>
      <c r="N15" s="20" t="s">
        <v>25</v>
      </c>
      <c r="O15" s="21">
        <v>100</v>
      </c>
      <c r="P15" s="22">
        <v>20</v>
      </c>
    </row>
    <row r="16" spans="1:16" ht="14.25" customHeight="1">
      <c r="A16" s="152"/>
      <c r="B16" s="15" t="s">
        <v>120</v>
      </c>
      <c r="C16" s="15" t="s">
        <v>99</v>
      </c>
      <c r="D16" s="96" t="s">
        <v>133</v>
      </c>
      <c r="E16" s="96" t="s">
        <v>133</v>
      </c>
      <c r="F16" s="108">
        <f t="shared" si="0"/>
        <v>45</v>
      </c>
      <c r="G16" s="21">
        <v>38</v>
      </c>
      <c r="H16" s="65"/>
      <c r="I16" s="65">
        <v>28</v>
      </c>
      <c r="J16" s="65"/>
      <c r="K16" s="65">
        <v>10</v>
      </c>
      <c r="L16" s="81"/>
      <c r="M16" s="21">
        <v>1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64" t="s">
        <v>93</v>
      </c>
      <c r="D17" s="82" t="s">
        <v>134</v>
      </c>
      <c r="E17" s="82" t="s">
        <v>134</v>
      </c>
      <c r="F17" s="108">
        <f t="shared" si="0"/>
        <v>5</v>
      </c>
      <c r="G17" s="21"/>
      <c r="H17" s="65"/>
      <c r="I17" s="65"/>
      <c r="J17" s="65"/>
      <c r="K17" s="65"/>
      <c r="L17" s="81"/>
      <c r="M17" s="21">
        <v>1.5</v>
      </c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64" t="s">
        <v>93</v>
      </c>
      <c r="D18" s="82" t="s">
        <v>100</v>
      </c>
      <c r="E18" s="82" t="s">
        <v>100</v>
      </c>
      <c r="F18" s="108">
        <f t="shared" si="0"/>
        <v>10</v>
      </c>
      <c r="G18" s="21">
        <v>10</v>
      </c>
      <c r="H18" s="65"/>
      <c r="I18" s="65"/>
      <c r="J18" s="65"/>
      <c r="K18" s="65">
        <v>10</v>
      </c>
      <c r="L18" s="81"/>
      <c r="M18" s="21">
        <v>0.5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8" t="s">
        <v>38</v>
      </c>
      <c r="E19" s="99"/>
      <c r="F19" s="108"/>
      <c r="G19" s="21"/>
      <c r="H19" s="65"/>
      <c r="I19" s="65"/>
      <c r="J19" s="65"/>
      <c r="K19" s="65"/>
      <c r="L19" s="81"/>
      <c r="M19" s="21"/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31" t="s">
        <v>201</v>
      </c>
      <c r="E20" s="100"/>
      <c r="F20" s="108"/>
      <c r="G20" s="21"/>
      <c r="H20" s="65"/>
      <c r="I20" s="65"/>
      <c r="J20" s="65"/>
      <c r="K20" s="65"/>
      <c r="L20" s="81"/>
      <c r="M20" s="67">
        <f>M21+M25</f>
        <v>7.5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/>
      <c r="C21" s="15"/>
      <c r="D21" s="23" t="s">
        <v>135</v>
      </c>
      <c r="E21" s="23"/>
      <c r="F21" s="108"/>
      <c r="G21" s="21"/>
      <c r="H21" s="65"/>
      <c r="I21" s="65"/>
      <c r="J21" s="65"/>
      <c r="K21" s="65"/>
      <c r="L21" s="81"/>
      <c r="M21" s="21">
        <f>SUM(M22:M24)</f>
        <v>4.5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15" t="s">
        <v>120</v>
      </c>
      <c r="C22" s="15"/>
      <c r="D22" s="96" t="s">
        <v>136</v>
      </c>
      <c r="E22" s="96" t="s">
        <v>136</v>
      </c>
      <c r="F22" s="108">
        <f t="shared" si="0"/>
        <v>28</v>
      </c>
      <c r="G22" s="21">
        <v>22</v>
      </c>
      <c r="H22" s="65"/>
      <c r="I22" s="65">
        <v>22</v>
      </c>
      <c r="J22" s="65"/>
      <c r="K22" s="65"/>
      <c r="L22" s="81"/>
      <c r="M22" s="21">
        <v>2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 t="s">
        <v>120</v>
      </c>
      <c r="C23" s="15"/>
      <c r="D23" s="96" t="s">
        <v>137</v>
      </c>
      <c r="E23" s="96" t="s">
        <v>137</v>
      </c>
      <c r="F23" s="108">
        <f t="shared" si="0"/>
        <v>33</v>
      </c>
      <c r="G23" s="21">
        <v>14</v>
      </c>
      <c r="H23" s="65"/>
      <c r="I23" s="65">
        <v>14</v>
      </c>
      <c r="J23" s="65"/>
      <c r="K23" s="65"/>
      <c r="L23" s="81"/>
      <c r="M23" s="21">
        <v>2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64" t="s">
        <v>93</v>
      </c>
      <c r="D24" s="82" t="s">
        <v>131</v>
      </c>
      <c r="E24" s="82" t="s">
        <v>131</v>
      </c>
      <c r="F24" s="108">
        <f t="shared" si="0"/>
        <v>41</v>
      </c>
      <c r="G24" s="21">
        <v>8</v>
      </c>
      <c r="H24" s="65"/>
      <c r="I24" s="65">
        <v>8</v>
      </c>
      <c r="J24" s="65"/>
      <c r="K24" s="65"/>
      <c r="L24" s="81"/>
      <c r="M24" s="21">
        <v>0.5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27"/>
      <c r="C25" s="27"/>
      <c r="D25" s="23" t="s">
        <v>138</v>
      </c>
      <c r="E25" s="23"/>
      <c r="F25" s="108"/>
      <c r="G25" s="21"/>
      <c r="H25" s="65"/>
      <c r="I25" s="65"/>
      <c r="J25" s="65"/>
      <c r="K25" s="65"/>
      <c r="L25" s="81"/>
      <c r="M25" s="21">
        <f>SUM(M26:M28)</f>
        <v>3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120</v>
      </c>
      <c r="C26" s="15" t="s">
        <v>99</v>
      </c>
      <c r="D26" s="96" t="s">
        <v>133</v>
      </c>
      <c r="E26" s="96" t="s">
        <v>133</v>
      </c>
      <c r="F26" s="108">
        <f t="shared" si="0"/>
        <v>45</v>
      </c>
      <c r="G26" s="83">
        <v>79</v>
      </c>
      <c r="H26" s="83"/>
      <c r="I26" s="83">
        <v>24</v>
      </c>
      <c r="J26" s="83"/>
      <c r="K26" s="83">
        <v>45</v>
      </c>
      <c r="L26" s="81"/>
      <c r="M26" s="21">
        <v>1</v>
      </c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64" t="s">
        <v>93</v>
      </c>
      <c r="D27" s="82" t="s">
        <v>134</v>
      </c>
      <c r="E27" s="82" t="s">
        <v>134</v>
      </c>
      <c r="F27" s="108">
        <f t="shared" si="0"/>
        <v>5</v>
      </c>
      <c r="G27" s="66"/>
      <c r="H27" s="70"/>
      <c r="I27" s="70"/>
      <c r="J27" s="70"/>
      <c r="K27" s="70"/>
      <c r="L27" s="81"/>
      <c r="M27" s="21">
        <v>1.5</v>
      </c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64" t="s">
        <v>93</v>
      </c>
      <c r="D28" s="25" t="s">
        <v>100</v>
      </c>
      <c r="E28" s="25" t="s">
        <v>100</v>
      </c>
      <c r="F28" s="108">
        <f t="shared" si="0"/>
        <v>10</v>
      </c>
      <c r="G28" s="66">
        <v>10</v>
      </c>
      <c r="H28" s="70"/>
      <c r="I28" s="70"/>
      <c r="J28" s="70"/>
      <c r="K28" s="70">
        <v>10</v>
      </c>
      <c r="L28" s="81"/>
      <c r="M28" s="21">
        <v>0.5</v>
      </c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2" t="s">
        <v>45</v>
      </c>
      <c r="E29" s="32"/>
      <c r="F29" s="108"/>
      <c r="G29" s="66"/>
      <c r="H29" s="70"/>
      <c r="I29" s="70"/>
      <c r="J29" s="70"/>
      <c r="K29" s="70"/>
      <c r="L29" s="66"/>
      <c r="M29" s="21"/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/>
      <c r="C30" s="15"/>
      <c r="D30" s="34" t="s">
        <v>115</v>
      </c>
      <c r="E30" s="34"/>
      <c r="F30" s="108"/>
      <c r="G30" s="66"/>
      <c r="H30" s="70"/>
      <c r="I30" s="70"/>
      <c r="J30" s="70"/>
      <c r="K30" s="70"/>
      <c r="L30" s="66"/>
      <c r="M30" s="67">
        <f>M31+M36</f>
        <v>7.5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142</v>
      </c>
      <c r="E31" s="23"/>
      <c r="F31" s="108"/>
      <c r="G31" s="66"/>
      <c r="H31" s="70"/>
      <c r="I31" s="70"/>
      <c r="J31" s="70"/>
      <c r="K31" s="70"/>
      <c r="L31" s="66"/>
      <c r="M31" s="21">
        <f>SUM(M32:M35)</f>
        <v>4.5</v>
      </c>
      <c r="N31" s="20" t="s">
        <v>25</v>
      </c>
      <c r="O31" s="21">
        <v>100</v>
      </c>
      <c r="P31" s="22">
        <v>20</v>
      </c>
    </row>
    <row r="32" spans="1:16" ht="14.25" customHeight="1">
      <c r="A32" s="152"/>
      <c r="B32" s="15" t="s">
        <v>120</v>
      </c>
      <c r="C32" s="15"/>
      <c r="D32" s="96" t="s">
        <v>143</v>
      </c>
      <c r="E32" s="96" t="s">
        <v>143</v>
      </c>
      <c r="F32" s="108">
        <f t="shared" si="0"/>
        <v>44</v>
      </c>
      <c r="G32" s="66">
        <v>18</v>
      </c>
      <c r="H32" s="70"/>
      <c r="I32" s="70">
        <v>18</v>
      </c>
      <c r="J32" s="70"/>
      <c r="K32" s="70"/>
      <c r="L32" s="66"/>
      <c r="M32" s="21">
        <v>1.5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120</v>
      </c>
      <c r="C33" s="15"/>
      <c r="D33" s="96" t="s">
        <v>144</v>
      </c>
      <c r="E33" s="96" t="s">
        <v>144</v>
      </c>
      <c r="F33" s="108">
        <f t="shared" si="0"/>
        <v>50</v>
      </c>
      <c r="G33" s="66">
        <v>18</v>
      </c>
      <c r="H33" s="70"/>
      <c r="I33" s="70">
        <v>18</v>
      </c>
      <c r="J33" s="70"/>
      <c r="K33" s="70"/>
      <c r="L33" s="66"/>
      <c r="M33" s="21">
        <v>1.5</v>
      </c>
      <c r="N33" s="20" t="s">
        <v>25</v>
      </c>
      <c r="O33" s="21">
        <v>100</v>
      </c>
      <c r="P33" s="22">
        <v>20</v>
      </c>
    </row>
    <row r="34" spans="1:16" ht="14.25" customHeight="1">
      <c r="A34" s="152"/>
      <c r="B34" s="15" t="s">
        <v>120</v>
      </c>
      <c r="C34" s="15"/>
      <c r="D34" s="96" t="s">
        <v>145</v>
      </c>
      <c r="E34" s="96" t="s">
        <v>230</v>
      </c>
      <c r="F34" s="108">
        <f t="shared" si="0"/>
        <v>47</v>
      </c>
      <c r="G34" s="66">
        <v>16</v>
      </c>
      <c r="H34" s="70"/>
      <c r="I34" s="70">
        <v>16</v>
      </c>
      <c r="J34" s="70"/>
      <c r="K34" s="70"/>
      <c r="L34" s="66"/>
      <c r="M34" s="21">
        <v>1</v>
      </c>
      <c r="N34" s="20" t="s">
        <v>25</v>
      </c>
      <c r="O34" s="21">
        <v>100</v>
      </c>
      <c r="P34" s="22">
        <v>20</v>
      </c>
    </row>
    <row r="35" spans="1:16" ht="14.25" customHeight="1">
      <c r="A35" s="152"/>
      <c r="B35" s="15"/>
      <c r="C35" s="64" t="s">
        <v>93</v>
      </c>
      <c r="D35" s="82" t="s">
        <v>131</v>
      </c>
      <c r="E35" s="82" t="s">
        <v>131</v>
      </c>
      <c r="F35" s="108">
        <f t="shared" si="0"/>
        <v>41</v>
      </c>
      <c r="G35" s="21">
        <v>8</v>
      </c>
      <c r="H35" s="65"/>
      <c r="I35" s="65">
        <v>8</v>
      </c>
      <c r="J35" s="70"/>
      <c r="K35" s="70"/>
      <c r="L35" s="66"/>
      <c r="M35" s="21">
        <v>0.5</v>
      </c>
      <c r="N35" s="20" t="s">
        <v>25</v>
      </c>
      <c r="O35" s="21">
        <v>100</v>
      </c>
      <c r="P35" s="22">
        <v>20</v>
      </c>
    </row>
    <row r="36" spans="1:16" ht="14.25" customHeight="1">
      <c r="A36" s="152"/>
      <c r="B36" s="15"/>
      <c r="C36" s="15"/>
      <c r="D36" s="23" t="s">
        <v>146</v>
      </c>
      <c r="E36" s="23"/>
      <c r="F36" s="108"/>
      <c r="G36" s="21"/>
      <c r="H36" s="65"/>
      <c r="I36" s="65"/>
      <c r="J36" s="65"/>
      <c r="K36" s="65"/>
      <c r="L36" s="80"/>
      <c r="M36" s="21">
        <f>SUM(M37:M40)</f>
        <v>3</v>
      </c>
      <c r="N36" s="20" t="s">
        <v>25</v>
      </c>
      <c r="O36" s="21">
        <v>100</v>
      </c>
      <c r="P36" s="22">
        <v>20</v>
      </c>
    </row>
    <row r="37" spans="1:16" ht="30">
      <c r="A37" s="152"/>
      <c r="B37" s="15"/>
      <c r="C37" s="15" t="s">
        <v>151</v>
      </c>
      <c r="D37" s="96" t="s">
        <v>152</v>
      </c>
      <c r="E37" s="96" t="s">
        <v>229</v>
      </c>
      <c r="F37" s="108">
        <f t="shared" si="0"/>
        <v>54</v>
      </c>
      <c r="G37" s="21">
        <v>55</v>
      </c>
      <c r="H37" s="65"/>
      <c r="I37" s="65">
        <v>10</v>
      </c>
      <c r="J37" s="65"/>
      <c r="K37" s="65">
        <v>45</v>
      </c>
      <c r="L37" s="80"/>
      <c r="M37" s="21">
        <v>0.5</v>
      </c>
      <c r="N37" s="20" t="s">
        <v>25</v>
      </c>
      <c r="O37" s="21">
        <v>100</v>
      </c>
      <c r="P37" s="22">
        <v>20</v>
      </c>
    </row>
    <row r="38" spans="1:16" ht="18" customHeight="1">
      <c r="A38" s="152"/>
      <c r="B38" s="15" t="s">
        <v>120</v>
      </c>
      <c r="C38" s="15" t="s">
        <v>99</v>
      </c>
      <c r="D38" s="96" t="s">
        <v>133</v>
      </c>
      <c r="E38" s="96" t="s">
        <v>133</v>
      </c>
      <c r="F38" s="108">
        <f t="shared" si="0"/>
        <v>45</v>
      </c>
      <c r="G38" s="83">
        <v>79</v>
      </c>
      <c r="H38" s="83"/>
      <c r="I38" s="83">
        <v>24</v>
      </c>
      <c r="J38" s="83"/>
      <c r="K38" s="83">
        <v>45</v>
      </c>
      <c r="L38" s="84"/>
      <c r="M38" s="21">
        <v>0.5</v>
      </c>
      <c r="N38" s="20" t="s">
        <v>25</v>
      </c>
      <c r="O38" s="21">
        <v>100</v>
      </c>
      <c r="P38" s="22">
        <v>20</v>
      </c>
    </row>
    <row r="39" spans="1:16" ht="18" customHeight="1">
      <c r="A39" s="152"/>
      <c r="B39" s="43"/>
      <c r="C39" s="64" t="s">
        <v>93</v>
      </c>
      <c r="D39" s="96" t="s">
        <v>134</v>
      </c>
      <c r="E39" s="96" t="s">
        <v>134</v>
      </c>
      <c r="F39" s="108">
        <f t="shared" si="0"/>
        <v>5</v>
      </c>
      <c r="G39" s="85"/>
      <c r="H39" s="85"/>
      <c r="I39" s="85"/>
      <c r="J39" s="85"/>
      <c r="K39" s="85"/>
      <c r="L39" s="86"/>
      <c r="M39" s="21">
        <v>1.5</v>
      </c>
      <c r="N39" s="20" t="s">
        <v>25</v>
      </c>
      <c r="O39" s="21">
        <v>100</v>
      </c>
      <c r="P39" s="22">
        <v>20</v>
      </c>
    </row>
    <row r="40" spans="1:16" ht="18" customHeight="1">
      <c r="A40" s="152"/>
      <c r="B40" s="43"/>
      <c r="C40" s="64" t="s">
        <v>93</v>
      </c>
      <c r="D40" s="82" t="s">
        <v>100</v>
      </c>
      <c r="E40" s="82" t="s">
        <v>100</v>
      </c>
      <c r="F40" s="108">
        <f t="shared" si="0"/>
        <v>10</v>
      </c>
      <c r="G40" s="66">
        <v>10</v>
      </c>
      <c r="H40" s="70"/>
      <c r="I40" s="70"/>
      <c r="J40" s="70"/>
      <c r="K40" s="70">
        <v>10</v>
      </c>
      <c r="L40" s="86"/>
      <c r="M40" s="21">
        <v>0.5</v>
      </c>
      <c r="N40" s="20" t="s">
        <v>25</v>
      </c>
      <c r="O40" s="21">
        <v>100</v>
      </c>
      <c r="P40" s="22">
        <v>20</v>
      </c>
    </row>
    <row r="41" spans="1:16">
      <c r="A41" s="152"/>
      <c r="B41" s="43"/>
      <c r="C41" s="43"/>
      <c r="D41" s="87" t="s">
        <v>114</v>
      </c>
      <c r="E41" s="87"/>
      <c r="F41" s="108"/>
      <c r="G41" s="83"/>
      <c r="H41" s="83"/>
      <c r="I41" s="83"/>
      <c r="J41" s="83"/>
      <c r="K41" s="83"/>
      <c r="L41" s="84"/>
      <c r="M41" s="21"/>
      <c r="N41" s="20" t="s">
        <v>25</v>
      </c>
      <c r="O41" s="21">
        <v>100</v>
      </c>
      <c r="P41" s="22">
        <v>20</v>
      </c>
    </row>
    <row r="42" spans="1:16" ht="17.100000000000001" customHeight="1">
      <c r="A42" s="152"/>
      <c r="B42" s="43"/>
      <c r="C42" s="43"/>
      <c r="D42" s="88" t="s">
        <v>147</v>
      </c>
      <c r="E42" s="88"/>
      <c r="F42" s="108"/>
      <c r="G42" s="83"/>
      <c r="H42" s="83"/>
      <c r="I42" s="83"/>
      <c r="J42" s="83"/>
      <c r="K42" s="83"/>
      <c r="L42" s="84"/>
      <c r="M42" s="67">
        <f>M43+M48</f>
        <v>8</v>
      </c>
      <c r="N42" s="20" t="s">
        <v>25</v>
      </c>
      <c r="O42" s="21">
        <v>100</v>
      </c>
      <c r="P42" s="22">
        <v>20</v>
      </c>
    </row>
    <row r="43" spans="1:16" ht="12.95" customHeight="1">
      <c r="A43" s="152"/>
      <c r="B43" s="43"/>
      <c r="C43" s="43"/>
      <c r="D43" s="23" t="s">
        <v>148</v>
      </c>
      <c r="E43" s="23"/>
      <c r="F43" s="108"/>
      <c r="G43" s="83"/>
      <c r="H43" s="83"/>
      <c r="I43" s="83"/>
      <c r="J43" s="83"/>
      <c r="K43" s="83"/>
      <c r="L43" s="84"/>
      <c r="M43" s="21">
        <f>SUM(M44:M47)</f>
        <v>4</v>
      </c>
      <c r="N43" s="20" t="s">
        <v>25</v>
      </c>
      <c r="O43" s="21">
        <v>100</v>
      </c>
      <c r="P43" s="22">
        <v>20</v>
      </c>
    </row>
    <row r="44" spans="1:16" ht="12.95" customHeight="1">
      <c r="A44" s="152"/>
      <c r="B44" s="43"/>
      <c r="C44" s="43"/>
      <c r="D44" s="96" t="s">
        <v>153</v>
      </c>
      <c r="E44" s="96" t="s">
        <v>153</v>
      </c>
      <c r="F44" s="108">
        <f t="shared" si="0"/>
        <v>46</v>
      </c>
      <c r="G44" s="83">
        <v>20</v>
      </c>
      <c r="H44" s="83"/>
      <c r="I44" s="83">
        <v>20</v>
      </c>
      <c r="J44" s="83"/>
      <c r="K44" s="83"/>
      <c r="L44" s="84"/>
      <c r="M44" s="21">
        <v>1.25</v>
      </c>
      <c r="N44" s="20" t="s">
        <v>25</v>
      </c>
      <c r="O44" s="21">
        <v>100</v>
      </c>
      <c r="P44" s="22">
        <v>20</v>
      </c>
    </row>
    <row r="45" spans="1:16" ht="12.95" customHeight="1">
      <c r="A45" s="152"/>
      <c r="B45" s="43"/>
      <c r="C45" s="43"/>
      <c r="D45" s="96" t="s">
        <v>154</v>
      </c>
      <c r="E45" s="96" t="s">
        <v>154</v>
      </c>
      <c r="F45" s="108">
        <f t="shared" si="0"/>
        <v>29</v>
      </c>
      <c r="G45" s="83">
        <v>16</v>
      </c>
      <c r="H45" s="83"/>
      <c r="I45" s="83">
        <v>16</v>
      </c>
      <c r="J45" s="83"/>
      <c r="K45" s="83"/>
      <c r="L45" s="84"/>
      <c r="M45" s="21">
        <v>1.25</v>
      </c>
      <c r="N45" s="20" t="s">
        <v>25</v>
      </c>
      <c r="O45" s="21">
        <v>100</v>
      </c>
      <c r="P45" s="22">
        <v>20</v>
      </c>
    </row>
    <row r="46" spans="1:16" ht="12.95" customHeight="1">
      <c r="A46" s="152"/>
      <c r="B46" s="43"/>
      <c r="C46" s="64" t="s">
        <v>93</v>
      </c>
      <c r="D46" s="82" t="s">
        <v>131</v>
      </c>
      <c r="E46" s="82" t="s">
        <v>131</v>
      </c>
      <c r="F46" s="108">
        <f t="shared" si="0"/>
        <v>41</v>
      </c>
      <c r="G46" s="21">
        <v>8</v>
      </c>
      <c r="H46" s="65"/>
      <c r="I46" s="65">
        <v>8</v>
      </c>
      <c r="J46" s="83"/>
      <c r="K46" s="83"/>
      <c r="L46" s="84"/>
      <c r="M46" s="21">
        <v>0.5</v>
      </c>
      <c r="N46" s="20" t="s">
        <v>25</v>
      </c>
      <c r="O46" s="21">
        <v>100</v>
      </c>
      <c r="P46" s="22">
        <v>20</v>
      </c>
    </row>
    <row r="47" spans="1:16" ht="30">
      <c r="A47" s="152"/>
      <c r="B47" s="15"/>
      <c r="C47" s="43"/>
      <c r="D47" s="96" t="s">
        <v>247</v>
      </c>
      <c r="E47" s="96" t="s">
        <v>247</v>
      </c>
      <c r="F47" s="108">
        <f t="shared" si="0"/>
        <v>59</v>
      </c>
      <c r="G47" s="83">
        <v>18</v>
      </c>
      <c r="H47" s="83"/>
      <c r="I47" s="83">
        <v>18</v>
      </c>
      <c r="J47" s="83"/>
      <c r="K47" s="83"/>
      <c r="L47" s="84"/>
      <c r="M47" s="21">
        <v>1</v>
      </c>
      <c r="N47" s="20" t="s">
        <v>25</v>
      </c>
      <c r="O47" s="21">
        <v>100</v>
      </c>
      <c r="P47" s="22">
        <v>20</v>
      </c>
    </row>
    <row r="48" spans="1:16" ht="12.95" customHeight="1">
      <c r="A48" s="152"/>
      <c r="B48" s="43"/>
      <c r="C48" s="43"/>
      <c r="D48" s="23" t="s">
        <v>150</v>
      </c>
      <c r="E48" s="23"/>
      <c r="F48" s="108"/>
      <c r="G48" s="83"/>
      <c r="H48" s="83"/>
      <c r="I48" s="83"/>
      <c r="J48" s="83"/>
      <c r="K48" s="83"/>
      <c r="L48" s="84"/>
      <c r="M48" s="21">
        <f>SUM(M49:M51)</f>
        <v>4</v>
      </c>
      <c r="N48" s="20" t="s">
        <v>25</v>
      </c>
      <c r="O48" s="21">
        <v>100</v>
      </c>
      <c r="P48" s="22">
        <v>20</v>
      </c>
    </row>
    <row r="49" spans="1:16" ht="30">
      <c r="A49" s="152"/>
      <c r="B49" s="43"/>
      <c r="C49" s="15" t="s">
        <v>151</v>
      </c>
      <c r="D49" s="96" t="s">
        <v>152</v>
      </c>
      <c r="E49" s="96" t="s">
        <v>229</v>
      </c>
      <c r="F49" s="108">
        <f t="shared" si="0"/>
        <v>54</v>
      </c>
      <c r="G49" s="43">
        <v>55</v>
      </c>
      <c r="H49" s="43"/>
      <c r="I49" s="43">
        <v>10</v>
      </c>
      <c r="J49" s="43"/>
      <c r="K49" s="43">
        <v>45</v>
      </c>
      <c r="L49" s="43"/>
      <c r="M49" s="21">
        <v>2</v>
      </c>
      <c r="N49" s="20" t="s">
        <v>25</v>
      </c>
      <c r="O49" s="21">
        <v>100</v>
      </c>
      <c r="P49" s="22">
        <v>20</v>
      </c>
    </row>
    <row r="50" spans="1:16" ht="12.95" customHeight="1">
      <c r="A50" s="152"/>
      <c r="B50" s="43"/>
      <c r="C50" s="64" t="s">
        <v>93</v>
      </c>
      <c r="D50" s="96" t="s">
        <v>134</v>
      </c>
      <c r="E50" s="96" t="s">
        <v>134</v>
      </c>
      <c r="F50" s="108">
        <f t="shared" si="0"/>
        <v>5</v>
      </c>
      <c r="G50" s="43"/>
      <c r="H50" s="43"/>
      <c r="I50" s="43"/>
      <c r="J50" s="43"/>
      <c r="K50" s="43"/>
      <c r="L50" s="43"/>
      <c r="M50" s="21">
        <v>1.5</v>
      </c>
      <c r="N50" s="20" t="s">
        <v>25</v>
      </c>
      <c r="O50" s="21">
        <v>100</v>
      </c>
      <c r="P50" s="22">
        <v>20</v>
      </c>
    </row>
    <row r="51" spans="1:16" ht="12.95" customHeight="1" thickBot="1">
      <c r="A51" s="153"/>
      <c r="B51" s="48"/>
      <c r="C51" s="75" t="s">
        <v>93</v>
      </c>
      <c r="D51" s="118" t="s">
        <v>100</v>
      </c>
      <c r="E51" s="118" t="s">
        <v>100</v>
      </c>
      <c r="F51" s="111">
        <f t="shared" si="0"/>
        <v>10</v>
      </c>
      <c r="G51" s="77">
        <v>10</v>
      </c>
      <c r="H51" s="117"/>
      <c r="I51" s="117"/>
      <c r="J51" s="117"/>
      <c r="K51" s="117">
        <v>10</v>
      </c>
      <c r="L51" s="48"/>
      <c r="M51" s="113">
        <v>0.5</v>
      </c>
      <c r="N51" s="112" t="s">
        <v>25</v>
      </c>
      <c r="O51" s="113">
        <v>100</v>
      </c>
      <c r="P51" s="114">
        <v>20</v>
      </c>
    </row>
    <row r="52" spans="1:16" ht="11.25" customHeight="1">
      <c r="A52" s="213"/>
      <c r="B52" s="213"/>
      <c r="C52" s="213"/>
      <c r="D52" s="213"/>
      <c r="E52" s="213"/>
      <c r="F52" s="213"/>
      <c r="G52" s="214"/>
      <c r="H52" s="214"/>
      <c r="I52" s="214"/>
      <c r="J52" s="214"/>
      <c r="K52" s="214"/>
      <c r="L52" s="213"/>
      <c r="M52" s="213"/>
      <c r="N52" s="213"/>
      <c r="O52" s="213"/>
      <c r="P52" s="213"/>
    </row>
    <row r="53" spans="1:16" ht="12.95" customHeight="1">
      <c r="A53" s="213"/>
      <c r="B53" s="213"/>
      <c r="C53" s="213"/>
      <c r="D53" s="213"/>
      <c r="E53" s="213"/>
      <c r="F53" s="213"/>
      <c r="G53" s="214"/>
      <c r="H53" s="214"/>
      <c r="I53" s="214"/>
      <c r="J53" s="214"/>
      <c r="K53" s="214"/>
      <c r="L53" s="213"/>
      <c r="M53" s="215"/>
      <c r="N53" s="213"/>
      <c r="O53" s="213"/>
      <c r="P53" s="213"/>
    </row>
    <row r="54" spans="1:16">
      <c r="D54" s="213"/>
      <c r="E54" s="213"/>
      <c r="F54" s="213"/>
      <c r="G54" s="128"/>
      <c r="H54" s="54"/>
      <c r="I54" s="54"/>
      <c r="J54" s="54"/>
      <c r="K54" s="54"/>
      <c r="L54" s="52"/>
      <c r="M54" s="79">
        <f>M10+M20+M30+M42</f>
        <v>30</v>
      </c>
      <c r="N54" s="52"/>
      <c r="O54" s="52"/>
      <c r="P54" s="52"/>
    </row>
    <row r="55" spans="1:16">
      <c r="D55" s="207" t="s">
        <v>265</v>
      </c>
      <c r="E55" s="52"/>
      <c r="F55" s="52"/>
    </row>
    <row r="56" spans="1:16">
      <c r="D56" s="207" t="s">
        <v>266</v>
      </c>
      <c r="E56" s="52"/>
      <c r="F56" s="52"/>
    </row>
  </sheetData>
  <mergeCells count="22">
    <mergeCell ref="A9:A51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51">
    <cfRule type="cellIs" dxfId="17" priority="1" operator="greaterThan">
      <formula>60</formula>
    </cfRule>
    <cfRule type="cellIs" dxfId="16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53"/>
  <sheetViews>
    <sheetView topLeftCell="A22" workbookViewId="0">
      <selection activeCell="D52" sqref="A1:XFD1048576"/>
    </sheetView>
  </sheetViews>
  <sheetFormatPr baseColWidth="10" defaultColWidth="10.85546875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52.140625" style="33" hidden="1" customWidth="1"/>
    <col min="6" max="6" width="9.7109375" style="33" hidden="1" customWidth="1"/>
    <col min="7" max="7" width="8.42578125" style="55" customWidth="1"/>
    <col min="8" max="8" width="5" style="2" customWidth="1"/>
    <col min="9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0.8554687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210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6" t="s">
        <v>263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196</v>
      </c>
      <c r="E10" s="16"/>
      <c r="F10" s="108"/>
      <c r="G10" s="21"/>
      <c r="H10" s="65"/>
      <c r="I10" s="65"/>
      <c r="J10" s="65"/>
      <c r="K10" s="65"/>
      <c r="L10" s="81">
        <f>SUM(L12:L16)</f>
        <v>6.5</v>
      </c>
      <c r="M10" s="81">
        <f>M11+M14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156</v>
      </c>
      <c r="E11" s="23"/>
      <c r="F11" s="108"/>
      <c r="G11" s="21"/>
      <c r="H11" s="65"/>
      <c r="I11" s="65"/>
      <c r="J11" s="65"/>
      <c r="K11" s="65"/>
      <c r="L11" s="21"/>
      <c r="M11" s="21">
        <f>M12+M13</f>
        <v>3.5</v>
      </c>
      <c r="N11" s="20" t="s">
        <v>25</v>
      </c>
      <c r="O11" s="21">
        <v>100</v>
      </c>
      <c r="P11" s="22">
        <v>20</v>
      </c>
    </row>
    <row r="12" spans="1:17" ht="15" customHeight="1">
      <c r="A12" s="152"/>
      <c r="B12" s="15" t="s">
        <v>88</v>
      </c>
      <c r="C12" s="15"/>
      <c r="D12" s="82" t="s">
        <v>157</v>
      </c>
      <c r="E12" s="82" t="s">
        <v>157</v>
      </c>
      <c r="F12" s="108">
        <f t="shared" ref="F12:F48" si="0">LEN(E12)</f>
        <v>30</v>
      </c>
      <c r="G12" s="21">
        <v>30</v>
      </c>
      <c r="H12" s="65"/>
      <c r="I12" s="65">
        <v>30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15"/>
      <c r="C13" s="64" t="s">
        <v>93</v>
      </c>
      <c r="D13" s="82" t="s">
        <v>158</v>
      </c>
      <c r="E13" s="82" t="s">
        <v>158</v>
      </c>
      <c r="F13" s="108">
        <f t="shared" si="0"/>
        <v>40</v>
      </c>
      <c r="G13" s="21">
        <v>12</v>
      </c>
      <c r="H13" s="65"/>
      <c r="I13" s="65">
        <v>12</v>
      </c>
      <c r="J13" s="65"/>
      <c r="K13" s="65"/>
      <c r="L13" s="21">
        <v>0.5</v>
      </c>
      <c r="M13" s="21">
        <v>0.5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27"/>
      <c r="C14" s="27"/>
      <c r="D14" s="23" t="s">
        <v>159</v>
      </c>
      <c r="E14" s="23"/>
      <c r="F14" s="108"/>
      <c r="G14" s="67"/>
      <c r="H14" s="69"/>
      <c r="I14" s="69"/>
      <c r="J14" s="69"/>
      <c r="K14" s="69"/>
      <c r="L14" s="21"/>
      <c r="M14" s="21">
        <f>M15+M16</f>
        <v>3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/>
      <c r="C15" s="64" t="s">
        <v>93</v>
      </c>
      <c r="D15" s="218" t="s">
        <v>160</v>
      </c>
      <c r="E15" s="218" t="s">
        <v>227</v>
      </c>
      <c r="F15" s="108">
        <f t="shared" si="0"/>
        <v>60</v>
      </c>
      <c r="G15" s="21">
        <v>80</v>
      </c>
      <c r="H15" s="65"/>
      <c r="I15" s="65">
        <v>30</v>
      </c>
      <c r="J15" s="65"/>
      <c r="K15" s="65">
        <v>50</v>
      </c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88</v>
      </c>
      <c r="C16" s="64" t="s">
        <v>123</v>
      </c>
      <c r="D16" s="218" t="s">
        <v>161</v>
      </c>
      <c r="E16" s="82" t="s">
        <v>216</v>
      </c>
      <c r="F16" s="108">
        <f t="shared" si="0"/>
        <v>35</v>
      </c>
      <c r="G16" s="21">
        <v>30</v>
      </c>
      <c r="H16" s="65"/>
      <c r="I16" s="65">
        <v>10</v>
      </c>
      <c r="J16" s="65"/>
      <c r="K16" s="65">
        <v>20</v>
      </c>
      <c r="L16" s="21">
        <v>1</v>
      </c>
      <c r="M16" s="21">
        <v>1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 t="s">
        <v>88</v>
      </c>
      <c r="C17" s="64" t="s">
        <v>93</v>
      </c>
      <c r="D17" s="218" t="s">
        <v>100</v>
      </c>
      <c r="E17" s="218" t="s">
        <v>100</v>
      </c>
      <c r="F17" s="108">
        <f t="shared" si="0"/>
        <v>10</v>
      </c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99" t="s">
        <v>38</v>
      </c>
      <c r="E18" s="99"/>
      <c r="F18" s="108"/>
      <c r="G18" s="21"/>
      <c r="H18" s="65"/>
      <c r="I18" s="65"/>
      <c r="J18" s="65"/>
      <c r="K18" s="65"/>
      <c r="L18" s="21"/>
      <c r="M18" s="21"/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100" t="s">
        <v>197</v>
      </c>
      <c r="E19" s="100"/>
      <c r="F19" s="108"/>
      <c r="G19" s="21"/>
      <c r="H19" s="65"/>
      <c r="I19" s="65"/>
      <c r="J19" s="65"/>
      <c r="K19" s="65"/>
      <c r="L19" s="67">
        <f>SUM(L21:L26)</f>
        <v>6.5</v>
      </c>
      <c r="M19" s="67">
        <f>M20+M23</f>
        <v>6.5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97" t="s">
        <v>162</v>
      </c>
      <c r="E20" s="97"/>
      <c r="F20" s="108"/>
      <c r="G20" s="21"/>
      <c r="H20" s="65"/>
      <c r="I20" s="65"/>
      <c r="J20" s="65"/>
      <c r="K20" s="65"/>
      <c r="L20" s="21"/>
      <c r="M20" s="21">
        <f>M21+M22</f>
        <v>3.5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 t="s">
        <v>88</v>
      </c>
      <c r="C21" s="15"/>
      <c r="D21" s="218" t="s">
        <v>163</v>
      </c>
      <c r="E21" s="218" t="s">
        <v>163</v>
      </c>
      <c r="F21" s="108">
        <f t="shared" si="0"/>
        <v>19</v>
      </c>
      <c r="G21" s="21">
        <v>30</v>
      </c>
      <c r="H21" s="65"/>
      <c r="I21" s="65">
        <v>30</v>
      </c>
      <c r="J21" s="65"/>
      <c r="K21" s="65"/>
      <c r="L21" s="21">
        <v>3</v>
      </c>
      <c r="M21" s="21">
        <v>3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27"/>
      <c r="C22" s="64" t="s">
        <v>93</v>
      </c>
      <c r="D22" s="218" t="s">
        <v>158</v>
      </c>
      <c r="E22" s="218" t="s">
        <v>158</v>
      </c>
      <c r="F22" s="108">
        <f t="shared" si="0"/>
        <v>40</v>
      </c>
      <c r="G22" s="21">
        <v>12</v>
      </c>
      <c r="H22" s="65"/>
      <c r="I22" s="65">
        <v>12</v>
      </c>
      <c r="J22" s="65"/>
      <c r="K22" s="65"/>
      <c r="L22" s="21">
        <v>0.5</v>
      </c>
      <c r="M22" s="21">
        <v>0.5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27"/>
      <c r="C23" s="27"/>
      <c r="D23" s="97" t="s">
        <v>164</v>
      </c>
      <c r="E23" s="97"/>
      <c r="F23" s="108">
        <f t="shared" si="0"/>
        <v>0</v>
      </c>
      <c r="G23" s="21"/>
      <c r="H23" s="65"/>
      <c r="I23" s="65"/>
      <c r="J23" s="65"/>
      <c r="K23" s="65"/>
      <c r="L23" s="21"/>
      <c r="M23" s="21">
        <f>M24+M25</f>
        <v>3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64" t="s">
        <v>93</v>
      </c>
      <c r="D24" s="218" t="s">
        <v>160</v>
      </c>
      <c r="E24" s="218" t="s">
        <v>227</v>
      </c>
      <c r="F24" s="108">
        <f t="shared" si="0"/>
        <v>60</v>
      </c>
      <c r="G24" s="21">
        <v>80</v>
      </c>
      <c r="H24" s="65"/>
      <c r="I24" s="65">
        <v>30</v>
      </c>
      <c r="J24" s="65"/>
      <c r="K24" s="65">
        <v>50</v>
      </c>
      <c r="L24" s="21">
        <v>2</v>
      </c>
      <c r="M24" s="21">
        <v>2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 t="s">
        <v>88</v>
      </c>
      <c r="C25" s="15" t="s">
        <v>126</v>
      </c>
      <c r="D25" s="95" t="s">
        <v>165</v>
      </c>
      <c r="E25" s="95" t="s">
        <v>165</v>
      </c>
      <c r="F25" s="108">
        <f t="shared" si="0"/>
        <v>54</v>
      </c>
      <c r="G25" s="21">
        <v>30</v>
      </c>
      <c r="H25" s="65"/>
      <c r="I25" s="65">
        <v>10</v>
      </c>
      <c r="J25" s="65"/>
      <c r="K25" s="65">
        <v>20</v>
      </c>
      <c r="L25" s="21">
        <v>1</v>
      </c>
      <c r="M25" s="21">
        <v>1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88</v>
      </c>
      <c r="C26" s="64" t="s">
        <v>93</v>
      </c>
      <c r="D26" s="82" t="s">
        <v>100</v>
      </c>
      <c r="E26" s="82" t="s">
        <v>100</v>
      </c>
      <c r="F26" s="108">
        <f t="shared" si="0"/>
        <v>10</v>
      </c>
      <c r="G26" s="66">
        <v>10</v>
      </c>
      <c r="H26" s="70"/>
      <c r="I26" s="70"/>
      <c r="J26" s="70"/>
      <c r="K26" s="70">
        <v>10</v>
      </c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25"/>
      <c r="E27" s="25"/>
      <c r="F27" s="108"/>
      <c r="G27" s="66"/>
      <c r="H27" s="70"/>
      <c r="I27" s="70"/>
      <c r="J27" s="70"/>
      <c r="K27" s="70"/>
      <c r="L27" s="21"/>
      <c r="M27" s="21"/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15"/>
      <c r="D28" s="32" t="s">
        <v>45</v>
      </c>
      <c r="E28" s="32"/>
      <c r="F28" s="108"/>
      <c r="G28" s="66"/>
      <c r="H28" s="70"/>
      <c r="I28" s="70"/>
      <c r="J28" s="70"/>
      <c r="K28" s="70"/>
      <c r="L28" s="21"/>
      <c r="M28" s="21"/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4" t="s">
        <v>198</v>
      </c>
      <c r="E29" s="34"/>
      <c r="F29" s="108"/>
      <c r="G29" s="66"/>
      <c r="H29" s="70"/>
      <c r="I29" s="70"/>
      <c r="J29" s="70"/>
      <c r="K29" s="70"/>
      <c r="L29" s="67">
        <f>SUM(L31:L38)</f>
        <v>6.5</v>
      </c>
      <c r="M29" s="67">
        <f>M30+M34</f>
        <v>6.5</v>
      </c>
      <c r="N29" s="20" t="s">
        <v>25</v>
      </c>
      <c r="O29" s="21">
        <v>100</v>
      </c>
      <c r="P29" s="22">
        <v>20</v>
      </c>
    </row>
    <row r="30" spans="1:16" ht="18" customHeight="1">
      <c r="A30" s="152"/>
      <c r="B30" s="15"/>
      <c r="C30" s="15"/>
      <c r="D30" s="23" t="s">
        <v>166</v>
      </c>
      <c r="E30" s="23"/>
      <c r="F30" s="108"/>
      <c r="G30" s="66"/>
      <c r="H30" s="70"/>
      <c r="I30" s="70"/>
      <c r="J30" s="70"/>
      <c r="K30" s="70"/>
      <c r="L30" s="21"/>
      <c r="M30" s="21">
        <f>M31+M32+M33</f>
        <v>3.5</v>
      </c>
      <c r="N30" s="20" t="s">
        <v>25</v>
      </c>
      <c r="O30" s="21">
        <v>100</v>
      </c>
      <c r="P30" s="22">
        <v>20</v>
      </c>
    </row>
    <row r="31" spans="1:16" ht="29.1" customHeight="1">
      <c r="A31" s="152"/>
      <c r="B31" s="15" t="s">
        <v>88</v>
      </c>
      <c r="C31" s="15"/>
      <c r="D31" s="95" t="s">
        <v>167</v>
      </c>
      <c r="E31" s="95" t="s">
        <v>228</v>
      </c>
      <c r="F31" s="108">
        <f t="shared" si="0"/>
        <v>56</v>
      </c>
      <c r="G31" s="66">
        <v>25</v>
      </c>
      <c r="H31" s="70"/>
      <c r="I31" s="70">
        <v>25</v>
      </c>
      <c r="J31" s="70"/>
      <c r="K31" s="70"/>
      <c r="L31" s="21">
        <v>1.5</v>
      </c>
      <c r="M31" s="21">
        <v>1.5</v>
      </c>
      <c r="N31" s="20" t="s">
        <v>25</v>
      </c>
      <c r="O31" s="21">
        <v>100</v>
      </c>
      <c r="P31" s="22">
        <v>20</v>
      </c>
    </row>
    <row r="32" spans="1:16" ht="25.5">
      <c r="A32" s="152"/>
      <c r="B32" s="15" t="s">
        <v>88</v>
      </c>
      <c r="C32" s="15"/>
      <c r="D32" s="95" t="s">
        <v>168</v>
      </c>
      <c r="E32" s="95" t="s">
        <v>168</v>
      </c>
      <c r="F32" s="108">
        <f t="shared" si="0"/>
        <v>60</v>
      </c>
      <c r="G32" s="66">
        <v>15</v>
      </c>
      <c r="H32" s="70"/>
      <c r="I32" s="70">
        <v>15</v>
      </c>
      <c r="J32" s="70"/>
      <c r="K32" s="70"/>
      <c r="L32" s="21">
        <v>1.5</v>
      </c>
      <c r="M32" s="21">
        <v>1.5</v>
      </c>
      <c r="N32" s="20" t="s">
        <v>25</v>
      </c>
      <c r="O32" s="21">
        <v>100</v>
      </c>
      <c r="P32" s="22">
        <v>20</v>
      </c>
    </row>
    <row r="33" spans="1:17" ht="14.25" customHeight="1">
      <c r="A33" s="152"/>
      <c r="B33" s="15"/>
      <c r="C33" s="64" t="s">
        <v>93</v>
      </c>
      <c r="D33" s="82" t="s">
        <v>158</v>
      </c>
      <c r="E33" s="82" t="s">
        <v>158</v>
      </c>
      <c r="F33" s="108">
        <f t="shared" si="0"/>
        <v>40</v>
      </c>
      <c r="G33" s="66">
        <v>12</v>
      </c>
      <c r="H33" s="70"/>
      <c r="I33" s="70">
        <v>12</v>
      </c>
      <c r="J33" s="70"/>
      <c r="K33" s="70"/>
      <c r="L33" s="21">
        <v>0.5</v>
      </c>
      <c r="M33" s="21">
        <v>0.5</v>
      </c>
      <c r="N33" s="20" t="s">
        <v>25</v>
      </c>
      <c r="O33" s="21">
        <v>100</v>
      </c>
      <c r="P33" s="22">
        <v>20</v>
      </c>
    </row>
    <row r="34" spans="1:17" ht="14.25" customHeight="1">
      <c r="A34" s="152"/>
      <c r="B34" s="15"/>
      <c r="C34" s="15"/>
      <c r="D34" s="23" t="s">
        <v>169</v>
      </c>
      <c r="E34" s="23"/>
      <c r="F34" s="108">
        <f t="shared" si="0"/>
        <v>0</v>
      </c>
      <c r="G34" s="21"/>
      <c r="H34" s="65"/>
      <c r="I34" s="65"/>
      <c r="J34" s="65"/>
      <c r="K34" s="65"/>
      <c r="L34" s="21"/>
      <c r="M34" s="21">
        <f>M35+M36+M37</f>
        <v>3</v>
      </c>
      <c r="N34" s="20" t="s">
        <v>25</v>
      </c>
      <c r="O34" s="21">
        <v>100</v>
      </c>
      <c r="P34" s="22">
        <v>20</v>
      </c>
    </row>
    <row r="35" spans="1:17" ht="14.25" customHeight="1">
      <c r="A35" s="152"/>
      <c r="B35" s="27"/>
      <c r="C35" s="64" t="s">
        <v>93</v>
      </c>
      <c r="D35" s="218" t="s">
        <v>160</v>
      </c>
      <c r="E35" s="218" t="s">
        <v>227</v>
      </c>
      <c r="F35" s="108">
        <f t="shared" si="0"/>
        <v>60</v>
      </c>
      <c r="G35" s="21">
        <v>80</v>
      </c>
      <c r="H35" s="65"/>
      <c r="I35" s="65">
        <v>30</v>
      </c>
      <c r="J35" s="65"/>
      <c r="K35" s="65">
        <v>50</v>
      </c>
      <c r="L35" s="21">
        <v>2</v>
      </c>
      <c r="M35" s="21">
        <v>2</v>
      </c>
      <c r="N35" s="20" t="s">
        <v>25</v>
      </c>
      <c r="O35" s="21">
        <v>100</v>
      </c>
      <c r="P35" s="22">
        <v>20</v>
      </c>
    </row>
    <row r="36" spans="1:17" ht="14.25" customHeight="1">
      <c r="A36" s="152"/>
      <c r="B36" s="15" t="s">
        <v>88</v>
      </c>
      <c r="C36" s="64" t="s">
        <v>123</v>
      </c>
      <c r="D36" s="82" t="s">
        <v>161</v>
      </c>
      <c r="E36" s="82" t="s">
        <v>216</v>
      </c>
      <c r="F36" s="108">
        <f t="shared" si="0"/>
        <v>35</v>
      </c>
      <c r="G36" s="21">
        <v>30</v>
      </c>
      <c r="H36" s="65"/>
      <c r="I36" s="65">
        <v>10</v>
      </c>
      <c r="J36" s="65"/>
      <c r="K36" s="65">
        <v>20</v>
      </c>
      <c r="L36" s="21">
        <v>0.5</v>
      </c>
      <c r="M36" s="21">
        <v>0.5</v>
      </c>
      <c r="N36" s="20"/>
      <c r="O36" s="21"/>
      <c r="P36" s="22"/>
    </row>
    <row r="37" spans="1:17" ht="14.25" customHeight="1">
      <c r="A37" s="152"/>
      <c r="B37" s="15" t="s">
        <v>88</v>
      </c>
      <c r="C37" s="15" t="s">
        <v>126</v>
      </c>
      <c r="D37" s="95" t="s">
        <v>165</v>
      </c>
      <c r="E37" s="95" t="s">
        <v>165</v>
      </c>
      <c r="F37" s="108">
        <f t="shared" si="0"/>
        <v>54</v>
      </c>
      <c r="G37" s="21">
        <v>30</v>
      </c>
      <c r="H37" s="65"/>
      <c r="I37" s="65">
        <v>10</v>
      </c>
      <c r="J37" s="65"/>
      <c r="K37" s="65">
        <v>20</v>
      </c>
      <c r="L37" s="21">
        <v>0.5</v>
      </c>
      <c r="M37" s="21">
        <v>0.5</v>
      </c>
      <c r="N37" s="20"/>
      <c r="O37" s="21"/>
      <c r="P37" s="22"/>
    </row>
    <row r="38" spans="1:17" ht="18" customHeight="1">
      <c r="A38" s="152"/>
      <c r="B38" s="15" t="s">
        <v>88</v>
      </c>
      <c r="C38" s="64" t="s">
        <v>93</v>
      </c>
      <c r="D38" s="82" t="s">
        <v>100</v>
      </c>
      <c r="E38" s="82" t="s">
        <v>100</v>
      </c>
      <c r="F38" s="108">
        <f t="shared" si="0"/>
        <v>10</v>
      </c>
      <c r="G38" s="85">
        <v>10</v>
      </c>
      <c r="H38" s="85"/>
      <c r="I38" s="85"/>
      <c r="J38" s="85"/>
      <c r="K38" s="85">
        <v>10</v>
      </c>
      <c r="L38" s="21"/>
      <c r="M38" s="21"/>
      <c r="N38" s="20" t="s">
        <v>25</v>
      </c>
      <c r="O38" s="21">
        <v>100</v>
      </c>
      <c r="P38" s="22">
        <v>20</v>
      </c>
    </row>
    <row r="39" spans="1:17">
      <c r="A39" s="152"/>
      <c r="B39" s="43"/>
      <c r="C39" s="43"/>
      <c r="D39" s="87" t="s">
        <v>114</v>
      </c>
      <c r="E39" s="87"/>
      <c r="F39" s="108"/>
      <c r="G39" s="83"/>
      <c r="H39" s="83"/>
      <c r="I39" s="83"/>
      <c r="J39" s="83"/>
      <c r="K39" s="83"/>
      <c r="L39" s="21"/>
      <c r="M39" s="21"/>
      <c r="N39" s="20" t="s">
        <v>25</v>
      </c>
      <c r="O39" s="21">
        <v>100</v>
      </c>
      <c r="P39" s="22">
        <v>20</v>
      </c>
    </row>
    <row r="40" spans="1:17" ht="17.100000000000001" customHeight="1">
      <c r="A40" s="152"/>
      <c r="B40" s="43"/>
      <c r="C40" s="43"/>
      <c r="D40" s="88" t="s">
        <v>199</v>
      </c>
      <c r="E40" s="88"/>
      <c r="F40" s="108"/>
      <c r="G40" s="83"/>
      <c r="H40" s="83"/>
      <c r="I40" s="83"/>
      <c r="J40" s="83"/>
      <c r="K40" s="83"/>
      <c r="L40" s="67">
        <f>SUM((L42:L48))</f>
        <v>10.5</v>
      </c>
      <c r="M40" s="67">
        <f>M41+M46</f>
        <v>10.5</v>
      </c>
      <c r="N40" s="20" t="s">
        <v>25</v>
      </c>
      <c r="O40" s="21">
        <v>100</v>
      </c>
      <c r="P40" s="22">
        <v>20</v>
      </c>
    </row>
    <row r="41" spans="1:17" ht="12.95" customHeight="1">
      <c r="A41" s="152"/>
      <c r="B41" s="43"/>
      <c r="C41" s="43"/>
      <c r="D41" s="23" t="s">
        <v>170</v>
      </c>
      <c r="E41" s="23"/>
      <c r="F41" s="108"/>
      <c r="G41" s="83"/>
      <c r="H41" s="83"/>
      <c r="I41" s="83"/>
      <c r="J41" s="83"/>
      <c r="K41" s="83"/>
      <c r="L41" s="21"/>
      <c r="M41" s="21">
        <f>M42+M43+M44+M45</f>
        <v>5.5</v>
      </c>
      <c r="N41" s="20" t="s">
        <v>25</v>
      </c>
      <c r="O41" s="21">
        <v>100</v>
      </c>
      <c r="P41" s="22">
        <v>20</v>
      </c>
    </row>
    <row r="42" spans="1:17" ht="14.25" customHeight="1">
      <c r="A42" s="152"/>
      <c r="B42" s="15"/>
      <c r="C42" s="15"/>
      <c r="D42" s="82" t="s">
        <v>171</v>
      </c>
      <c r="E42" s="82" t="s">
        <v>171</v>
      </c>
      <c r="F42" s="108">
        <f t="shared" si="0"/>
        <v>44</v>
      </c>
      <c r="G42" s="21">
        <v>60</v>
      </c>
      <c r="H42" s="65"/>
      <c r="I42" s="65">
        <v>60</v>
      </c>
      <c r="J42" s="65"/>
      <c r="K42" s="65"/>
      <c r="L42" s="21">
        <v>3</v>
      </c>
      <c r="M42" s="21">
        <v>3</v>
      </c>
      <c r="N42" s="20" t="s">
        <v>25</v>
      </c>
      <c r="O42" s="21">
        <v>100</v>
      </c>
      <c r="P42" s="22">
        <v>20</v>
      </c>
    </row>
    <row r="43" spans="1:17" ht="14.25" customHeight="1">
      <c r="A43" s="152"/>
      <c r="B43" s="15"/>
      <c r="C43" s="15"/>
      <c r="D43" s="82" t="s">
        <v>248</v>
      </c>
      <c r="E43" s="82" t="s">
        <v>248</v>
      </c>
      <c r="F43" s="108">
        <f t="shared" si="0"/>
        <v>39</v>
      </c>
      <c r="G43" s="21">
        <v>24</v>
      </c>
      <c r="H43" s="65"/>
      <c r="I43" s="65">
        <v>24</v>
      </c>
      <c r="J43" s="65"/>
      <c r="K43" s="65"/>
      <c r="L43" s="21">
        <v>1</v>
      </c>
      <c r="M43" s="21">
        <v>1</v>
      </c>
      <c r="N43" s="20" t="s">
        <v>25</v>
      </c>
      <c r="O43" s="21">
        <v>100</v>
      </c>
      <c r="P43" s="22">
        <v>20</v>
      </c>
    </row>
    <row r="44" spans="1:17" ht="14.25" customHeight="1">
      <c r="A44" s="152"/>
      <c r="B44" s="43" t="s">
        <v>88</v>
      </c>
      <c r="C44" s="64"/>
      <c r="D44" s="82" t="s">
        <v>249</v>
      </c>
      <c r="E44" s="82" t="s">
        <v>250</v>
      </c>
      <c r="F44" s="108">
        <f t="shared" si="0"/>
        <v>14</v>
      </c>
      <c r="G44" s="21">
        <v>24</v>
      </c>
      <c r="H44" s="65"/>
      <c r="I44" s="65">
        <v>24</v>
      </c>
      <c r="J44" s="65"/>
      <c r="K44" s="65"/>
      <c r="L44" s="21">
        <v>1</v>
      </c>
      <c r="M44" s="21">
        <v>1</v>
      </c>
      <c r="N44" s="20" t="s">
        <v>25</v>
      </c>
      <c r="O44" s="21">
        <v>100</v>
      </c>
      <c r="P44" s="22">
        <v>20</v>
      </c>
      <c r="Q44" s="33"/>
    </row>
    <row r="45" spans="1:17" ht="12.95" customHeight="1">
      <c r="A45" s="152"/>
      <c r="B45" s="43"/>
      <c r="C45" s="64" t="s">
        <v>93</v>
      </c>
      <c r="D45" s="82" t="s">
        <v>158</v>
      </c>
      <c r="E45" s="82" t="s">
        <v>158</v>
      </c>
      <c r="F45" s="108">
        <f t="shared" si="0"/>
        <v>40</v>
      </c>
      <c r="G45" s="83">
        <v>12</v>
      </c>
      <c r="H45" s="83"/>
      <c r="I45" s="83">
        <v>12</v>
      </c>
      <c r="J45" s="83"/>
      <c r="K45" s="83"/>
      <c r="L45" s="21">
        <v>0.5</v>
      </c>
      <c r="M45" s="21">
        <v>0.5</v>
      </c>
      <c r="N45" s="20" t="s">
        <v>25</v>
      </c>
      <c r="O45" s="21">
        <v>100</v>
      </c>
      <c r="P45" s="22">
        <v>20</v>
      </c>
    </row>
    <row r="46" spans="1:17" ht="12.95" customHeight="1">
      <c r="A46" s="152"/>
      <c r="B46" s="43"/>
      <c r="C46" s="43"/>
      <c r="D46" s="23" t="s">
        <v>172</v>
      </c>
      <c r="E46" s="23"/>
      <c r="F46" s="108"/>
      <c r="G46" s="83"/>
      <c r="H46" s="83"/>
      <c r="I46" s="83"/>
      <c r="J46" s="83"/>
      <c r="K46" s="83"/>
      <c r="L46" s="21"/>
      <c r="M46" s="21">
        <f>M47</f>
        <v>5</v>
      </c>
      <c r="N46" s="20" t="s">
        <v>25</v>
      </c>
      <c r="O46" s="21">
        <v>100</v>
      </c>
      <c r="P46" s="22">
        <v>20</v>
      </c>
    </row>
    <row r="47" spans="1:17" ht="12.95" customHeight="1">
      <c r="A47" s="152"/>
      <c r="B47" s="43"/>
      <c r="C47" s="64" t="s">
        <v>93</v>
      </c>
      <c r="D47" s="218" t="s">
        <v>160</v>
      </c>
      <c r="E47" s="218" t="s">
        <v>227</v>
      </c>
      <c r="F47" s="108">
        <f t="shared" si="0"/>
        <v>60</v>
      </c>
      <c r="G47" s="43">
        <v>80</v>
      </c>
      <c r="H47" s="43"/>
      <c r="I47" s="43">
        <v>30</v>
      </c>
      <c r="J47" s="43"/>
      <c r="K47" s="43">
        <v>50</v>
      </c>
      <c r="L47" s="21">
        <v>5</v>
      </c>
      <c r="M47" s="21">
        <v>5</v>
      </c>
      <c r="N47" s="20" t="s">
        <v>25</v>
      </c>
      <c r="O47" s="21">
        <v>100</v>
      </c>
      <c r="P47" s="22">
        <v>20</v>
      </c>
    </row>
    <row r="48" spans="1:17" ht="12.95" customHeight="1" thickBot="1">
      <c r="A48" s="153"/>
      <c r="B48" s="48" t="s">
        <v>88</v>
      </c>
      <c r="C48" s="75" t="s">
        <v>93</v>
      </c>
      <c r="D48" s="118" t="s">
        <v>100</v>
      </c>
      <c r="E48" s="118" t="s">
        <v>100</v>
      </c>
      <c r="F48" s="111">
        <f t="shared" si="0"/>
        <v>10</v>
      </c>
      <c r="G48" s="48">
        <v>10</v>
      </c>
      <c r="H48" s="48"/>
      <c r="I48" s="48"/>
      <c r="J48" s="48"/>
      <c r="K48" s="48">
        <v>10</v>
      </c>
      <c r="L48" s="113"/>
      <c r="M48" s="113"/>
      <c r="N48" s="112" t="s">
        <v>25</v>
      </c>
      <c r="O48" s="113">
        <v>100</v>
      </c>
      <c r="P48" s="114">
        <v>20</v>
      </c>
    </row>
    <row r="49" spans="1:16" ht="11.25" customHeight="1">
      <c r="A49" s="213"/>
      <c r="B49" s="213"/>
      <c r="C49" s="213"/>
      <c r="D49" s="213"/>
      <c r="E49" s="213"/>
      <c r="F49" s="213"/>
      <c r="G49" s="214"/>
      <c r="H49" s="214"/>
      <c r="I49" s="214"/>
      <c r="J49" s="214"/>
      <c r="K49" s="214"/>
      <c r="L49" s="213"/>
      <c r="M49" s="213"/>
      <c r="N49" s="213"/>
      <c r="O49" s="213"/>
      <c r="P49" s="213"/>
    </row>
    <row r="50" spans="1:16" ht="12.95" customHeight="1">
      <c r="A50" s="213"/>
      <c r="B50" s="213"/>
      <c r="C50" s="213"/>
      <c r="D50" s="213"/>
      <c r="E50" s="213"/>
      <c r="F50" s="213"/>
      <c r="G50" s="214"/>
      <c r="H50" s="214"/>
      <c r="I50" s="214"/>
      <c r="J50" s="214"/>
      <c r="K50" s="214"/>
      <c r="L50" s="213"/>
      <c r="M50" s="213"/>
      <c r="N50" s="213"/>
      <c r="O50" s="213"/>
      <c r="P50" s="213"/>
    </row>
    <row r="51" spans="1:16">
      <c r="D51" s="213"/>
      <c r="E51" s="213"/>
      <c r="F51" s="213"/>
      <c r="G51" s="128"/>
      <c r="H51" s="54"/>
      <c r="I51" s="54"/>
      <c r="J51" s="54"/>
      <c r="K51" s="54"/>
      <c r="L51" s="128">
        <f>L10+L19+L29+L40</f>
        <v>30</v>
      </c>
      <c r="M51" s="128">
        <f>M10+M19+M29+M40</f>
        <v>30</v>
      </c>
      <c r="N51" s="52"/>
      <c r="O51" s="52"/>
      <c r="P51" s="52"/>
    </row>
    <row r="52" spans="1:16">
      <c r="D52" s="207" t="s">
        <v>265</v>
      </c>
      <c r="E52" s="52"/>
      <c r="F52" s="52"/>
    </row>
    <row r="53" spans="1:16">
      <c r="D53" s="207" t="s">
        <v>266</v>
      </c>
      <c r="E53" s="52"/>
      <c r="F53" s="52"/>
    </row>
  </sheetData>
  <mergeCells count="22">
    <mergeCell ref="A9:A48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8">
    <cfRule type="cellIs" dxfId="15" priority="1" operator="greaterThan">
      <formula>60</formula>
    </cfRule>
    <cfRule type="cellIs" dxfId="14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48"/>
  <sheetViews>
    <sheetView topLeftCell="A25" zoomScaleNormal="100" workbookViewId="0">
      <selection activeCell="D51" sqref="D51"/>
    </sheetView>
  </sheetViews>
  <sheetFormatPr baseColWidth="10" defaultColWidth="10.85546875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6.7109375" style="33" hidden="1" customWidth="1"/>
    <col min="6" max="6" width="9.42578125" style="33" hidden="1" customWidth="1"/>
    <col min="7" max="7" width="8.42578125" style="55" customWidth="1"/>
    <col min="8" max="8" width="5.28515625" style="2" customWidth="1"/>
    <col min="9" max="9" width="5" style="2" customWidth="1"/>
    <col min="10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0.8554687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4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6" t="s">
        <v>264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202</v>
      </c>
      <c r="E10" s="16"/>
      <c r="F10" s="108"/>
      <c r="G10" s="21"/>
      <c r="H10" s="65"/>
      <c r="I10" s="65"/>
      <c r="J10" s="65"/>
      <c r="K10" s="65"/>
      <c r="L10" s="81">
        <f>SUM(L11:L16)</f>
        <v>6.5</v>
      </c>
      <c r="M10" s="81">
        <f>M11+M13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176</v>
      </c>
      <c r="E11" s="23"/>
      <c r="F11" s="108"/>
      <c r="G11" s="21"/>
      <c r="H11" s="65"/>
      <c r="I11" s="65"/>
      <c r="J11" s="65"/>
      <c r="K11" s="65"/>
      <c r="L11" s="21"/>
      <c r="M11" s="21">
        <f>M12</f>
        <v>3</v>
      </c>
      <c r="N11" s="20" t="s">
        <v>25</v>
      </c>
      <c r="O11" s="21">
        <v>100</v>
      </c>
      <c r="P11" s="22">
        <v>20</v>
      </c>
    </row>
    <row r="12" spans="1:17" ht="17.100000000000001" customHeight="1">
      <c r="A12" s="152"/>
      <c r="B12" s="15" t="s">
        <v>88</v>
      </c>
      <c r="C12" s="15"/>
      <c r="D12" s="82" t="s">
        <v>177</v>
      </c>
      <c r="E12" s="82" t="s">
        <v>225</v>
      </c>
      <c r="F12" s="108">
        <f t="shared" ref="F12:F43" si="0">LEN(E12)</f>
        <v>47</v>
      </c>
      <c r="G12" s="21">
        <v>20</v>
      </c>
      <c r="H12" s="65"/>
      <c r="I12" s="65">
        <v>20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27"/>
      <c r="C13" s="27"/>
      <c r="D13" s="23" t="s">
        <v>178</v>
      </c>
      <c r="E13" s="23"/>
      <c r="F13" s="108">
        <f t="shared" si="0"/>
        <v>0</v>
      </c>
      <c r="G13" s="67"/>
      <c r="H13" s="69"/>
      <c r="I13" s="69"/>
      <c r="J13" s="69"/>
      <c r="K13" s="69"/>
      <c r="L13" s="21"/>
      <c r="M13" s="21">
        <f>M14+M15+M16</f>
        <v>3.5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15"/>
      <c r="C14" s="64" t="s">
        <v>93</v>
      </c>
      <c r="D14" s="218" t="s">
        <v>179</v>
      </c>
      <c r="E14" s="218" t="s">
        <v>254</v>
      </c>
      <c r="F14" s="108">
        <f t="shared" si="0"/>
        <v>47</v>
      </c>
      <c r="G14" s="21">
        <v>100</v>
      </c>
      <c r="H14" s="65"/>
      <c r="I14" s="65">
        <v>30</v>
      </c>
      <c r="J14" s="65"/>
      <c r="K14" s="65">
        <v>70</v>
      </c>
      <c r="L14" s="21">
        <v>1</v>
      </c>
      <c r="M14" s="21">
        <v>1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 t="s">
        <v>88</v>
      </c>
      <c r="C15" s="64" t="s">
        <v>93</v>
      </c>
      <c r="D15" s="82" t="s">
        <v>134</v>
      </c>
      <c r="E15" s="82" t="s">
        <v>134</v>
      </c>
      <c r="F15" s="108">
        <f t="shared" si="0"/>
        <v>5</v>
      </c>
      <c r="G15" s="21"/>
      <c r="H15" s="65"/>
      <c r="I15" s="65"/>
      <c r="J15" s="65"/>
      <c r="K15" s="65"/>
      <c r="L15" s="21">
        <v>2</v>
      </c>
      <c r="M15" s="21">
        <v>2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88</v>
      </c>
      <c r="C16" s="64" t="s">
        <v>93</v>
      </c>
      <c r="D16" s="82" t="s">
        <v>100</v>
      </c>
      <c r="E16" s="82" t="s">
        <v>100</v>
      </c>
      <c r="F16" s="108">
        <f t="shared" si="0"/>
        <v>10</v>
      </c>
      <c r="G16" s="21">
        <v>10</v>
      </c>
      <c r="H16" s="65"/>
      <c r="I16" s="65"/>
      <c r="J16" s="65"/>
      <c r="K16" s="65">
        <v>10</v>
      </c>
      <c r="L16" s="21">
        <v>0.5</v>
      </c>
      <c r="M16" s="21">
        <v>0.5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/>
      <c r="C17" s="15"/>
      <c r="D17" s="28" t="s">
        <v>38</v>
      </c>
      <c r="E17" s="99"/>
      <c r="F17" s="108"/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31" t="s">
        <v>203</v>
      </c>
      <c r="E18" s="100"/>
      <c r="F18" s="108"/>
      <c r="G18" s="21"/>
      <c r="H18" s="65"/>
      <c r="I18" s="65"/>
      <c r="J18" s="65"/>
      <c r="K18" s="65"/>
      <c r="L18" s="67">
        <f>SUM(L20:L24)</f>
        <v>6.5</v>
      </c>
      <c r="M18" s="67">
        <f>M19+M21</f>
        <v>6.5</v>
      </c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23" t="s">
        <v>180</v>
      </c>
      <c r="E19" s="23"/>
      <c r="F19" s="108"/>
      <c r="G19" s="21"/>
      <c r="H19" s="65"/>
      <c r="I19" s="65"/>
      <c r="J19" s="65"/>
      <c r="K19" s="65"/>
      <c r="L19" s="21"/>
      <c r="M19" s="21">
        <f>M20</f>
        <v>3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 t="s">
        <v>88</v>
      </c>
      <c r="C20" s="15"/>
      <c r="D20" s="82" t="s">
        <v>181</v>
      </c>
      <c r="E20" s="82" t="s">
        <v>220</v>
      </c>
      <c r="F20" s="108">
        <f t="shared" si="0"/>
        <v>44</v>
      </c>
      <c r="G20" s="21">
        <v>20</v>
      </c>
      <c r="H20" s="65"/>
      <c r="I20" s="65">
        <v>20</v>
      </c>
      <c r="J20" s="65"/>
      <c r="K20" s="65"/>
      <c r="L20" s="21">
        <v>3</v>
      </c>
      <c r="M20" s="21">
        <v>3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27"/>
      <c r="C21" s="27"/>
      <c r="D21" s="23" t="s">
        <v>182</v>
      </c>
      <c r="E21" s="23"/>
      <c r="F21" s="108"/>
      <c r="G21" s="21"/>
      <c r="H21" s="65"/>
      <c r="I21" s="65"/>
      <c r="J21" s="65"/>
      <c r="K21" s="65"/>
      <c r="L21" s="21"/>
      <c r="M21" s="21">
        <f>M22+M23+M24</f>
        <v>3.5</v>
      </c>
      <c r="N21" s="20" t="s">
        <v>25</v>
      </c>
      <c r="O21" s="21">
        <v>100</v>
      </c>
      <c r="P21" s="22">
        <v>20</v>
      </c>
    </row>
    <row r="22" spans="1:16" ht="26.1" customHeight="1">
      <c r="A22" s="152"/>
      <c r="B22" s="15"/>
      <c r="C22" s="64" t="s">
        <v>93</v>
      </c>
      <c r="D22" s="218" t="s">
        <v>179</v>
      </c>
      <c r="E22" s="218" t="s">
        <v>254</v>
      </c>
      <c r="F22" s="108">
        <f t="shared" si="0"/>
        <v>47</v>
      </c>
      <c r="G22" s="21">
        <v>100</v>
      </c>
      <c r="H22" s="65"/>
      <c r="I22" s="65">
        <v>30</v>
      </c>
      <c r="J22" s="65"/>
      <c r="K22" s="65">
        <v>70</v>
      </c>
      <c r="L22" s="21">
        <v>1</v>
      </c>
      <c r="M22" s="21">
        <v>1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15" t="s">
        <v>88</v>
      </c>
      <c r="C23" s="64" t="s">
        <v>93</v>
      </c>
      <c r="D23" s="82" t="s">
        <v>134</v>
      </c>
      <c r="E23" s="82" t="s">
        <v>134</v>
      </c>
      <c r="F23" s="108">
        <f t="shared" si="0"/>
        <v>5</v>
      </c>
      <c r="G23" s="21"/>
      <c r="H23" s="65"/>
      <c r="I23" s="65"/>
      <c r="J23" s="65"/>
      <c r="K23" s="65"/>
      <c r="L23" s="21">
        <v>2</v>
      </c>
      <c r="M23" s="21">
        <v>2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15" t="s">
        <v>88</v>
      </c>
      <c r="C24" s="64" t="s">
        <v>93</v>
      </c>
      <c r="D24" s="82" t="s">
        <v>100</v>
      </c>
      <c r="E24" s="82" t="s">
        <v>100</v>
      </c>
      <c r="F24" s="108">
        <f t="shared" si="0"/>
        <v>10</v>
      </c>
      <c r="G24" s="66">
        <v>10</v>
      </c>
      <c r="H24" s="70"/>
      <c r="I24" s="70"/>
      <c r="J24" s="70"/>
      <c r="K24" s="70">
        <v>10</v>
      </c>
      <c r="L24" s="21">
        <v>0.5</v>
      </c>
      <c r="M24" s="21">
        <v>0.5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/>
      <c r="C25" s="15"/>
      <c r="D25" s="25"/>
      <c r="E25" s="25"/>
      <c r="F25" s="108"/>
      <c r="G25" s="66"/>
      <c r="H25" s="70"/>
      <c r="I25" s="70"/>
      <c r="J25" s="70"/>
      <c r="K25" s="70"/>
      <c r="L25" s="21"/>
      <c r="M25" s="21"/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/>
      <c r="C26" s="15"/>
      <c r="D26" s="32" t="s">
        <v>45</v>
      </c>
      <c r="E26" s="32"/>
      <c r="F26" s="108"/>
      <c r="G26" s="66"/>
      <c r="H26" s="70"/>
      <c r="I26" s="70"/>
      <c r="J26" s="70"/>
      <c r="K26" s="70"/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34" t="s">
        <v>204</v>
      </c>
      <c r="E27" s="34"/>
      <c r="F27" s="108"/>
      <c r="G27" s="66"/>
      <c r="H27" s="70"/>
      <c r="I27" s="70"/>
      <c r="J27" s="70"/>
      <c r="K27" s="70"/>
      <c r="L27" s="67">
        <f>SUM(L29:L34)</f>
        <v>6.5</v>
      </c>
      <c r="M27" s="67">
        <f>M28+M31</f>
        <v>6.5</v>
      </c>
      <c r="N27" s="20" t="s">
        <v>25</v>
      </c>
      <c r="O27" s="21">
        <v>100</v>
      </c>
      <c r="P27" s="22">
        <v>20</v>
      </c>
    </row>
    <row r="28" spans="1:16" ht="18" customHeight="1">
      <c r="A28" s="152"/>
      <c r="B28" s="15"/>
      <c r="C28" s="15"/>
      <c r="D28" s="23" t="s">
        <v>183</v>
      </c>
      <c r="E28" s="23"/>
      <c r="F28" s="108"/>
      <c r="G28" s="66"/>
      <c r="H28" s="70"/>
      <c r="I28" s="70"/>
      <c r="J28" s="70"/>
      <c r="K28" s="70"/>
      <c r="L28" s="21"/>
      <c r="M28" s="21">
        <f>M29+M30</f>
        <v>3</v>
      </c>
      <c r="N28" s="20" t="s">
        <v>25</v>
      </c>
      <c r="O28" s="21">
        <v>100</v>
      </c>
      <c r="P28" s="22">
        <v>20</v>
      </c>
    </row>
    <row r="29" spans="1:16" ht="29.1" customHeight="1">
      <c r="A29" s="152"/>
      <c r="B29" s="15" t="s">
        <v>88</v>
      </c>
      <c r="C29" s="15"/>
      <c r="D29" s="219" t="s">
        <v>184</v>
      </c>
      <c r="E29" s="219" t="s">
        <v>222</v>
      </c>
      <c r="F29" s="108">
        <f t="shared" si="0"/>
        <v>48</v>
      </c>
      <c r="G29" s="66">
        <v>20</v>
      </c>
      <c r="H29" s="70"/>
      <c r="I29" s="70">
        <v>20</v>
      </c>
      <c r="J29" s="70"/>
      <c r="K29" s="70"/>
      <c r="L29" s="21">
        <v>2</v>
      </c>
      <c r="M29" s="21">
        <v>1.5</v>
      </c>
      <c r="N29" s="20" t="s">
        <v>25</v>
      </c>
      <c r="O29" s="21">
        <v>100</v>
      </c>
      <c r="P29" s="22">
        <v>20</v>
      </c>
    </row>
    <row r="30" spans="1:16" ht="14.25" customHeight="1">
      <c r="A30" s="152"/>
      <c r="B30" s="15" t="s">
        <v>88</v>
      </c>
      <c r="C30" s="15"/>
      <c r="D30" s="219" t="s">
        <v>185</v>
      </c>
      <c r="E30" s="219" t="s">
        <v>221</v>
      </c>
      <c r="F30" s="108">
        <f t="shared" si="0"/>
        <v>38</v>
      </c>
      <c r="G30" s="66">
        <v>10</v>
      </c>
      <c r="H30" s="70"/>
      <c r="I30" s="70">
        <v>10</v>
      </c>
      <c r="J30" s="70"/>
      <c r="K30" s="70"/>
      <c r="L30" s="21">
        <v>1</v>
      </c>
      <c r="M30" s="21">
        <v>1.5</v>
      </c>
      <c r="N30" s="20" t="s">
        <v>25</v>
      </c>
      <c r="O30" s="21">
        <v>100</v>
      </c>
      <c r="P30" s="22">
        <v>20</v>
      </c>
    </row>
    <row r="31" spans="1:16" ht="14.25" customHeight="1">
      <c r="A31" s="152"/>
      <c r="B31" s="15"/>
      <c r="C31" s="15"/>
      <c r="D31" s="23" t="s">
        <v>186</v>
      </c>
      <c r="E31" s="23"/>
      <c r="F31" s="108"/>
      <c r="G31" s="21"/>
      <c r="H31" s="65"/>
      <c r="I31" s="65"/>
      <c r="J31" s="65"/>
      <c r="K31" s="65"/>
      <c r="L31" s="21"/>
      <c r="M31" s="21">
        <f>M32+M33+M34</f>
        <v>3.5</v>
      </c>
      <c r="N31" s="20" t="s">
        <v>25</v>
      </c>
      <c r="O31" s="21">
        <v>100</v>
      </c>
      <c r="P31" s="22">
        <v>20</v>
      </c>
    </row>
    <row r="32" spans="1:16" ht="36.75" customHeight="1">
      <c r="A32" s="152"/>
      <c r="B32" s="15"/>
      <c r="C32" s="64" t="s">
        <v>93</v>
      </c>
      <c r="D32" s="218" t="s">
        <v>179</v>
      </c>
      <c r="E32" s="218" t="s">
        <v>254</v>
      </c>
      <c r="F32" s="108">
        <f t="shared" si="0"/>
        <v>47</v>
      </c>
      <c r="G32" s="21">
        <v>100</v>
      </c>
      <c r="H32" s="65"/>
      <c r="I32" s="65">
        <v>30</v>
      </c>
      <c r="J32" s="65"/>
      <c r="K32" s="65">
        <v>70</v>
      </c>
      <c r="L32" s="21">
        <v>1</v>
      </c>
      <c r="M32" s="21">
        <v>1</v>
      </c>
      <c r="N32" s="20" t="s">
        <v>25</v>
      </c>
      <c r="O32" s="21">
        <v>100</v>
      </c>
      <c r="P32" s="22">
        <v>20</v>
      </c>
    </row>
    <row r="33" spans="1:16" ht="14.25" customHeight="1">
      <c r="A33" s="152"/>
      <c r="B33" s="15" t="s">
        <v>88</v>
      </c>
      <c r="C33" s="64" t="s">
        <v>93</v>
      </c>
      <c r="D33" s="82" t="s">
        <v>134</v>
      </c>
      <c r="E33" s="82" t="s">
        <v>134</v>
      </c>
      <c r="F33" s="108">
        <f t="shared" si="0"/>
        <v>5</v>
      </c>
      <c r="G33" s="21"/>
      <c r="H33" s="65"/>
      <c r="I33" s="65"/>
      <c r="J33" s="65"/>
      <c r="K33" s="65"/>
      <c r="L33" s="21">
        <v>2</v>
      </c>
      <c r="M33" s="21">
        <v>2</v>
      </c>
      <c r="N33" s="20" t="s">
        <v>25</v>
      </c>
      <c r="O33" s="21">
        <v>100</v>
      </c>
      <c r="P33" s="22">
        <v>20</v>
      </c>
    </row>
    <row r="34" spans="1:16" ht="18" customHeight="1">
      <c r="A34" s="152"/>
      <c r="B34" s="15" t="s">
        <v>88</v>
      </c>
      <c r="C34" s="64" t="s">
        <v>93</v>
      </c>
      <c r="D34" s="82" t="s">
        <v>100</v>
      </c>
      <c r="E34" s="82" t="s">
        <v>100</v>
      </c>
      <c r="F34" s="108">
        <f t="shared" si="0"/>
        <v>10</v>
      </c>
      <c r="G34" s="85">
        <v>10</v>
      </c>
      <c r="H34" s="85"/>
      <c r="I34" s="85"/>
      <c r="J34" s="85"/>
      <c r="K34" s="85">
        <v>10</v>
      </c>
      <c r="L34" s="21">
        <v>0.5</v>
      </c>
      <c r="M34" s="21">
        <v>0.5</v>
      </c>
      <c r="N34" s="20" t="s">
        <v>25</v>
      </c>
      <c r="O34" s="21">
        <v>100</v>
      </c>
      <c r="P34" s="22">
        <v>20</v>
      </c>
    </row>
    <row r="35" spans="1:16">
      <c r="A35" s="152"/>
      <c r="B35" s="43"/>
      <c r="C35" s="43"/>
      <c r="D35" s="87" t="s">
        <v>114</v>
      </c>
      <c r="E35" s="87"/>
      <c r="F35" s="108"/>
      <c r="G35" s="83"/>
      <c r="H35" s="83"/>
      <c r="I35" s="83"/>
      <c r="J35" s="83"/>
      <c r="K35" s="83"/>
      <c r="L35" s="21"/>
      <c r="M35" s="21"/>
      <c r="N35" s="20" t="s">
        <v>25</v>
      </c>
      <c r="O35" s="21">
        <v>100</v>
      </c>
      <c r="P35" s="22">
        <v>20</v>
      </c>
    </row>
    <row r="36" spans="1:16" ht="17.100000000000001" customHeight="1">
      <c r="A36" s="152"/>
      <c r="B36" s="43"/>
      <c r="C36" s="43"/>
      <c r="D36" s="88" t="s">
        <v>205</v>
      </c>
      <c r="E36" s="88"/>
      <c r="F36" s="108"/>
      <c r="G36" s="83"/>
      <c r="H36" s="83"/>
      <c r="I36" s="83"/>
      <c r="J36" s="83"/>
      <c r="K36" s="83"/>
      <c r="L36" s="67">
        <f>SUM(L38:L43)</f>
        <v>10.5</v>
      </c>
      <c r="M36" s="67">
        <f>M37+M40</f>
        <v>10.5</v>
      </c>
      <c r="N36" s="20" t="s">
        <v>25</v>
      </c>
      <c r="O36" s="21">
        <v>100</v>
      </c>
      <c r="P36" s="22">
        <v>20</v>
      </c>
    </row>
    <row r="37" spans="1:16" ht="12.95" customHeight="1">
      <c r="A37" s="152"/>
      <c r="B37" s="43"/>
      <c r="C37" s="43"/>
      <c r="D37" s="23" t="s">
        <v>187</v>
      </c>
      <c r="E37" s="23"/>
      <c r="F37" s="108"/>
      <c r="G37" s="83"/>
      <c r="H37" s="83"/>
      <c r="I37" s="83"/>
      <c r="J37" s="83"/>
      <c r="K37" s="83"/>
      <c r="L37" s="21"/>
      <c r="M37" s="21">
        <f>M38+M39</f>
        <v>5</v>
      </c>
      <c r="N37" s="20" t="s">
        <v>25</v>
      </c>
      <c r="O37" s="21">
        <v>100</v>
      </c>
      <c r="P37" s="22">
        <v>20</v>
      </c>
    </row>
    <row r="38" spans="1:16" ht="14.25" customHeight="1">
      <c r="A38" s="152"/>
      <c r="B38" s="15"/>
      <c r="C38" s="15"/>
      <c r="D38" s="95" t="s">
        <v>188</v>
      </c>
      <c r="E38" s="95" t="s">
        <v>224</v>
      </c>
      <c r="F38" s="108">
        <f t="shared" si="0"/>
        <v>45</v>
      </c>
      <c r="G38" s="21">
        <v>30</v>
      </c>
      <c r="H38" s="65"/>
      <c r="I38" s="65">
        <v>30</v>
      </c>
      <c r="J38" s="65"/>
      <c r="K38" s="65"/>
      <c r="L38" s="21">
        <v>3</v>
      </c>
      <c r="M38" s="21">
        <v>3</v>
      </c>
      <c r="N38" s="20" t="s">
        <v>25</v>
      </c>
      <c r="O38" s="21">
        <v>100</v>
      </c>
      <c r="P38" s="22">
        <v>20</v>
      </c>
    </row>
    <row r="39" spans="1:16" ht="14.25" customHeight="1">
      <c r="A39" s="152"/>
      <c r="B39" s="15" t="s">
        <v>88</v>
      </c>
      <c r="C39" s="15"/>
      <c r="D39" s="220" t="s">
        <v>251</v>
      </c>
      <c r="E39" s="82" t="s">
        <v>252</v>
      </c>
      <c r="F39" s="108">
        <f t="shared" si="0"/>
        <v>15</v>
      </c>
      <c r="G39" s="21">
        <v>20</v>
      </c>
      <c r="H39" s="65"/>
      <c r="I39" s="65">
        <v>20</v>
      </c>
      <c r="J39" s="65"/>
      <c r="K39" s="65"/>
      <c r="L39" s="21">
        <v>2</v>
      </c>
      <c r="M39" s="21">
        <v>2</v>
      </c>
      <c r="N39" s="20" t="s">
        <v>25</v>
      </c>
      <c r="O39" s="21">
        <v>100</v>
      </c>
      <c r="P39" s="22">
        <v>20</v>
      </c>
    </row>
    <row r="40" spans="1:16" ht="12.95" customHeight="1">
      <c r="A40" s="152"/>
      <c r="B40" s="43"/>
      <c r="C40" s="43"/>
      <c r="D40" s="23" t="s">
        <v>189</v>
      </c>
      <c r="E40" s="23"/>
      <c r="F40" s="108"/>
      <c r="G40" s="83"/>
      <c r="H40" s="83"/>
      <c r="I40" s="83"/>
      <c r="J40" s="83"/>
      <c r="K40" s="83"/>
      <c r="L40" s="21"/>
      <c r="M40" s="21">
        <f>M41+M42+M43</f>
        <v>5.5</v>
      </c>
      <c r="N40" s="20" t="s">
        <v>25</v>
      </c>
      <c r="O40" s="21">
        <v>100</v>
      </c>
      <c r="P40" s="22">
        <v>20</v>
      </c>
    </row>
    <row r="41" spans="1:16" ht="27" customHeight="1">
      <c r="A41" s="152"/>
      <c r="B41" s="15"/>
      <c r="C41" s="64" t="s">
        <v>93</v>
      </c>
      <c r="D41" s="218" t="s">
        <v>179</v>
      </c>
      <c r="E41" s="218" t="s">
        <v>254</v>
      </c>
      <c r="F41" s="108">
        <f t="shared" si="0"/>
        <v>47</v>
      </c>
      <c r="G41" s="21">
        <v>100</v>
      </c>
      <c r="H41" s="65"/>
      <c r="I41" s="65">
        <v>30</v>
      </c>
      <c r="J41" s="65"/>
      <c r="K41" s="65">
        <v>70</v>
      </c>
      <c r="L41" s="21">
        <v>2</v>
      </c>
      <c r="M41" s="21">
        <v>2</v>
      </c>
      <c r="N41" s="20" t="s">
        <v>25</v>
      </c>
      <c r="O41" s="21">
        <v>100</v>
      </c>
      <c r="P41" s="22">
        <v>20</v>
      </c>
    </row>
    <row r="42" spans="1:16" ht="14.25" customHeight="1">
      <c r="A42" s="152"/>
      <c r="B42" s="15" t="s">
        <v>88</v>
      </c>
      <c r="C42" s="64" t="s">
        <v>93</v>
      </c>
      <c r="D42" s="82" t="s">
        <v>134</v>
      </c>
      <c r="E42" s="82" t="s">
        <v>134</v>
      </c>
      <c r="F42" s="108">
        <f t="shared" si="0"/>
        <v>5</v>
      </c>
      <c r="G42" s="21"/>
      <c r="H42" s="65"/>
      <c r="I42" s="65"/>
      <c r="J42" s="65"/>
      <c r="K42" s="65"/>
      <c r="L42" s="21">
        <v>3</v>
      </c>
      <c r="M42" s="21">
        <v>3</v>
      </c>
      <c r="N42" s="20" t="s">
        <v>25</v>
      </c>
      <c r="O42" s="21">
        <v>100</v>
      </c>
      <c r="P42" s="22">
        <v>20</v>
      </c>
    </row>
    <row r="43" spans="1:16" ht="12.95" customHeight="1" thickBot="1">
      <c r="A43" s="153"/>
      <c r="B43" s="48" t="s">
        <v>88</v>
      </c>
      <c r="C43" s="75" t="s">
        <v>93</v>
      </c>
      <c r="D43" s="118" t="s">
        <v>100</v>
      </c>
      <c r="E43" s="118" t="s">
        <v>100</v>
      </c>
      <c r="F43" s="111">
        <f t="shared" si="0"/>
        <v>10</v>
      </c>
      <c r="G43" s="48">
        <v>10</v>
      </c>
      <c r="H43" s="48"/>
      <c r="I43" s="48"/>
      <c r="J43" s="48"/>
      <c r="K43" s="48">
        <v>10</v>
      </c>
      <c r="L43" s="113">
        <v>0.5</v>
      </c>
      <c r="M43" s="113">
        <v>0.5</v>
      </c>
      <c r="N43" s="112" t="s">
        <v>25</v>
      </c>
      <c r="O43" s="113">
        <v>100</v>
      </c>
      <c r="P43" s="114">
        <v>20</v>
      </c>
    </row>
    <row r="44" spans="1:16" ht="11.25" customHeight="1">
      <c r="A44" s="213"/>
      <c r="B44" s="213"/>
      <c r="C44" s="213"/>
      <c r="D44" s="213"/>
      <c r="E44" s="213"/>
      <c r="F44" s="213"/>
      <c r="G44" s="214"/>
      <c r="H44" s="214"/>
      <c r="I44" s="214"/>
      <c r="J44" s="214"/>
      <c r="K44" s="214"/>
      <c r="L44" s="213"/>
      <c r="M44" s="213"/>
      <c r="N44" s="213"/>
      <c r="O44" s="213"/>
      <c r="P44" s="213"/>
    </row>
    <row r="45" spans="1:16" ht="12.95" customHeight="1">
      <c r="A45" s="213"/>
      <c r="B45" s="213"/>
      <c r="C45" s="213"/>
      <c r="D45" s="213"/>
      <c r="E45" s="213"/>
      <c r="F45" s="213"/>
      <c r="G45" s="214"/>
      <c r="H45" s="214"/>
      <c r="I45" s="214"/>
      <c r="J45" s="214"/>
      <c r="K45" s="214"/>
      <c r="L45" s="213"/>
      <c r="M45" s="213"/>
      <c r="N45" s="213"/>
      <c r="O45" s="213"/>
      <c r="P45" s="213"/>
    </row>
    <row r="46" spans="1:16">
      <c r="D46" s="213"/>
      <c r="E46" s="213"/>
      <c r="F46" s="213"/>
      <c r="G46" s="128"/>
      <c r="H46" s="54"/>
      <c r="I46" s="54"/>
      <c r="J46" s="54"/>
      <c r="K46" s="54"/>
      <c r="L46" s="128">
        <f>L10+L18+L27+L36</f>
        <v>30</v>
      </c>
      <c r="M46" s="128">
        <f>M10+M18+M27+M36</f>
        <v>30</v>
      </c>
      <c r="N46" s="52"/>
      <c r="O46" s="52"/>
      <c r="P46" s="52"/>
    </row>
    <row r="47" spans="1:16">
      <c r="D47" s="207" t="s">
        <v>265</v>
      </c>
      <c r="E47" s="52"/>
      <c r="F47" s="52"/>
    </row>
    <row r="48" spans="1:16">
      <c r="D48" s="207" t="s">
        <v>266</v>
      </c>
      <c r="E48" s="52"/>
      <c r="F48" s="52"/>
    </row>
  </sheetData>
  <mergeCells count="22">
    <mergeCell ref="A9:A43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3">
    <cfRule type="cellIs" dxfId="13" priority="1" operator="greaterThan">
      <formula>60</formula>
    </cfRule>
    <cfRule type="cellIs" dxfId="12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4"/>
  <sheetViews>
    <sheetView topLeftCell="A19" workbookViewId="0">
      <selection activeCell="D38" sqref="D38"/>
    </sheetView>
  </sheetViews>
  <sheetFormatPr baseColWidth="10" defaultColWidth="10.85546875" defaultRowHeight="12.75"/>
  <cols>
    <col min="1" max="1" width="8.42578125" style="33" customWidth="1"/>
    <col min="2" max="2" width="10.7109375" style="33" customWidth="1"/>
    <col min="3" max="3" width="15.140625" style="33" customWidth="1"/>
    <col min="4" max="4" width="66.140625" style="33" bestFit="1" customWidth="1"/>
    <col min="5" max="5" width="49.28515625" style="33" hidden="1" customWidth="1"/>
    <col min="6" max="6" width="12.7109375" style="33" hidden="1" customWidth="1"/>
    <col min="7" max="7" width="8.42578125" style="55" customWidth="1"/>
    <col min="8" max="9" width="5" style="2" customWidth="1"/>
    <col min="10" max="10" width="4.7109375" style="2" customWidth="1"/>
    <col min="11" max="11" width="5.85546875" style="2" customWidth="1"/>
    <col min="12" max="13" width="7.140625" style="33" customWidth="1"/>
    <col min="14" max="16" width="8.42578125" style="33" customWidth="1"/>
    <col min="17" max="17" width="10.85546875" style="92"/>
    <col min="18" max="16384" width="10.85546875" style="33"/>
  </cols>
  <sheetData>
    <row r="1" spans="1:17" ht="15.75">
      <c r="A1" s="140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ht="15.75">
      <c r="A2" s="143" t="s">
        <v>84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5"/>
    </row>
    <row r="3" spans="1:17" ht="15" customHeight="1" thickBot="1">
      <c r="A3" s="146" t="s">
        <v>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8"/>
    </row>
    <row r="4" spans="1:17" ht="26.25" customHeight="1" thickBot="1">
      <c r="A4" s="149" t="s">
        <v>3</v>
      </c>
      <c r="B4" s="149"/>
      <c r="C4" s="149"/>
      <c r="D4" s="124" t="s">
        <v>173</v>
      </c>
      <c r="E4" s="124"/>
      <c r="F4" s="124"/>
      <c r="G4" s="150" t="s">
        <v>5</v>
      </c>
      <c r="H4" s="150"/>
      <c r="I4" s="150"/>
      <c r="J4" s="150"/>
      <c r="K4" s="150"/>
      <c r="L4" s="150"/>
      <c r="M4" s="150"/>
      <c r="N4" s="150"/>
      <c r="O4" s="150"/>
      <c r="P4" s="150"/>
    </row>
    <row r="5" spans="1:17" ht="12.75" customHeight="1">
      <c r="A5" s="171" t="s">
        <v>6</v>
      </c>
      <c r="B5" s="137" t="s">
        <v>7</v>
      </c>
      <c r="C5" s="137" t="s">
        <v>8</v>
      </c>
      <c r="D5" s="137" t="s">
        <v>9</v>
      </c>
      <c r="E5" s="121"/>
      <c r="F5" s="121"/>
      <c r="G5" s="137" t="s">
        <v>10</v>
      </c>
      <c r="H5" s="169" t="s">
        <v>11</v>
      </c>
      <c r="I5" s="169" t="s">
        <v>12</v>
      </c>
      <c r="J5" s="169" t="s">
        <v>13</v>
      </c>
      <c r="K5" s="169" t="s">
        <v>14</v>
      </c>
      <c r="L5" s="137" t="s">
        <v>15</v>
      </c>
      <c r="M5" s="156" t="s">
        <v>16</v>
      </c>
      <c r="N5" s="159" t="s">
        <v>17</v>
      </c>
      <c r="O5" s="160"/>
      <c r="P5" s="161"/>
    </row>
    <row r="6" spans="1:17" ht="12.75" customHeight="1">
      <c r="A6" s="172"/>
      <c r="B6" s="138"/>
      <c r="C6" s="138"/>
      <c r="D6" s="138"/>
      <c r="E6" s="122"/>
      <c r="F6" s="122"/>
      <c r="G6" s="138"/>
      <c r="H6" s="170"/>
      <c r="I6" s="170"/>
      <c r="J6" s="170"/>
      <c r="K6" s="170"/>
      <c r="L6" s="138"/>
      <c r="M6" s="157"/>
      <c r="N6" s="162" t="s">
        <v>18</v>
      </c>
      <c r="O6" s="163"/>
      <c r="P6" s="164"/>
    </row>
    <row r="7" spans="1:17" ht="13.5" thickBot="1">
      <c r="A7" s="172"/>
      <c r="B7" s="138"/>
      <c r="C7" s="138"/>
      <c r="D7" s="139"/>
      <c r="E7" s="122" t="s">
        <v>208</v>
      </c>
      <c r="F7" s="122" t="s">
        <v>207</v>
      </c>
      <c r="G7" s="138"/>
      <c r="H7" s="170"/>
      <c r="I7" s="170"/>
      <c r="J7" s="170"/>
      <c r="K7" s="170"/>
      <c r="L7" s="138"/>
      <c r="M7" s="157"/>
      <c r="N7" s="165" t="s">
        <v>19</v>
      </c>
      <c r="O7" s="165" t="s">
        <v>20</v>
      </c>
      <c r="P7" s="167" t="s">
        <v>21</v>
      </c>
    </row>
    <row r="8" spans="1:17" ht="30" customHeight="1" thickBot="1">
      <c r="A8" s="173"/>
      <c r="B8" s="166"/>
      <c r="C8" s="166"/>
      <c r="D8" s="216" t="s">
        <v>263</v>
      </c>
      <c r="E8" s="211"/>
      <c r="F8" s="211"/>
      <c r="G8" s="5"/>
      <c r="H8" s="6"/>
      <c r="I8" s="6"/>
      <c r="J8" s="6"/>
      <c r="K8" s="6"/>
      <c r="L8" s="166"/>
      <c r="M8" s="158"/>
      <c r="N8" s="166"/>
      <c r="O8" s="166"/>
      <c r="P8" s="168"/>
      <c r="Q8" s="217"/>
    </row>
    <row r="9" spans="1:17" ht="14.25" customHeight="1">
      <c r="A9" s="151"/>
      <c r="B9" s="7"/>
      <c r="C9" s="7"/>
      <c r="D9" s="8" t="s">
        <v>23</v>
      </c>
      <c r="E9" s="107"/>
      <c r="F9" s="108"/>
      <c r="G9" s="127"/>
      <c r="H9" s="10"/>
      <c r="I9" s="10"/>
      <c r="J9" s="10"/>
      <c r="K9" s="10"/>
      <c r="L9" s="123"/>
      <c r="M9" s="123"/>
      <c r="N9" s="13"/>
      <c r="O9" s="13"/>
      <c r="P9" s="14"/>
    </row>
    <row r="10" spans="1:17" ht="14.25" customHeight="1">
      <c r="A10" s="152"/>
      <c r="B10" s="15"/>
      <c r="C10" s="15"/>
      <c r="D10" s="16" t="s">
        <v>196</v>
      </c>
      <c r="E10" s="16"/>
      <c r="F10" s="108"/>
      <c r="G10" s="21"/>
      <c r="H10" s="65"/>
      <c r="I10" s="65"/>
      <c r="J10" s="65"/>
      <c r="K10" s="65"/>
      <c r="L10" s="81">
        <f>SUM(L12:L16)</f>
        <v>6.5</v>
      </c>
      <c r="M10" s="81">
        <f>M11+M14</f>
        <v>6.5</v>
      </c>
      <c r="N10" s="20" t="s">
        <v>25</v>
      </c>
      <c r="O10" s="21">
        <v>100</v>
      </c>
      <c r="P10" s="22">
        <v>20</v>
      </c>
    </row>
    <row r="11" spans="1:17" ht="14.25" customHeight="1">
      <c r="A11" s="152"/>
      <c r="B11" s="15"/>
      <c r="C11" s="15"/>
      <c r="D11" s="23" t="s">
        <v>156</v>
      </c>
      <c r="E11" s="23"/>
      <c r="F11" s="108"/>
      <c r="G11" s="21"/>
      <c r="H11" s="65"/>
      <c r="I11" s="65"/>
      <c r="J11" s="65"/>
      <c r="K11" s="65"/>
      <c r="L11" s="21"/>
      <c r="M11" s="21">
        <f>M12+M13</f>
        <v>3.5</v>
      </c>
      <c r="N11" s="20" t="s">
        <v>25</v>
      </c>
      <c r="O11" s="21">
        <v>100</v>
      </c>
      <c r="P11" s="22">
        <v>20</v>
      </c>
    </row>
    <row r="12" spans="1:17" ht="15" customHeight="1">
      <c r="A12" s="152"/>
      <c r="B12" s="15" t="s">
        <v>88</v>
      </c>
      <c r="C12" s="15"/>
      <c r="D12" s="82" t="s">
        <v>157</v>
      </c>
      <c r="E12" s="82" t="s">
        <v>214</v>
      </c>
      <c r="F12" s="108">
        <f t="shared" ref="F12:F49" si="0">LEN(E12)</f>
        <v>28</v>
      </c>
      <c r="G12" s="21">
        <v>30</v>
      </c>
      <c r="H12" s="65"/>
      <c r="I12" s="65">
        <v>30</v>
      </c>
      <c r="J12" s="65"/>
      <c r="K12" s="65"/>
      <c r="L12" s="21">
        <v>3</v>
      </c>
      <c r="M12" s="21">
        <v>3</v>
      </c>
      <c r="N12" s="20" t="s">
        <v>25</v>
      </c>
      <c r="O12" s="21">
        <v>100</v>
      </c>
      <c r="P12" s="22">
        <v>20</v>
      </c>
    </row>
    <row r="13" spans="1:17" ht="14.25" customHeight="1">
      <c r="A13" s="152"/>
      <c r="B13" s="15"/>
      <c r="C13" s="64" t="s">
        <v>93</v>
      </c>
      <c r="D13" s="82" t="s">
        <v>158</v>
      </c>
      <c r="E13" s="82" t="s">
        <v>158</v>
      </c>
      <c r="F13" s="108">
        <f t="shared" si="0"/>
        <v>40</v>
      </c>
      <c r="G13" s="21">
        <v>12</v>
      </c>
      <c r="H13" s="65"/>
      <c r="I13" s="65">
        <v>12</v>
      </c>
      <c r="J13" s="65"/>
      <c r="K13" s="65"/>
      <c r="L13" s="21">
        <v>0.5</v>
      </c>
      <c r="M13" s="21">
        <v>0.5</v>
      </c>
      <c r="N13" s="20" t="s">
        <v>25</v>
      </c>
      <c r="O13" s="21">
        <v>100</v>
      </c>
      <c r="P13" s="22">
        <v>20</v>
      </c>
    </row>
    <row r="14" spans="1:17" ht="14.25" customHeight="1">
      <c r="A14" s="152"/>
      <c r="B14" s="27"/>
      <c r="C14" s="27"/>
      <c r="D14" s="23" t="s">
        <v>159</v>
      </c>
      <c r="E14" s="23"/>
      <c r="F14" s="108"/>
      <c r="G14" s="67"/>
      <c r="H14" s="69"/>
      <c r="I14" s="69"/>
      <c r="J14" s="69"/>
      <c r="K14" s="69"/>
      <c r="L14" s="21"/>
      <c r="M14" s="21">
        <f>M15+M16</f>
        <v>3</v>
      </c>
      <c r="N14" s="20" t="s">
        <v>25</v>
      </c>
      <c r="O14" s="21">
        <v>100</v>
      </c>
      <c r="P14" s="22">
        <v>20</v>
      </c>
    </row>
    <row r="15" spans="1:17" ht="14.25" customHeight="1">
      <c r="A15" s="152"/>
      <c r="B15" s="15"/>
      <c r="C15" s="64" t="s">
        <v>93</v>
      </c>
      <c r="D15" s="218" t="s">
        <v>160</v>
      </c>
      <c r="E15" s="218" t="s">
        <v>227</v>
      </c>
      <c r="F15" s="108">
        <f t="shared" si="0"/>
        <v>60</v>
      </c>
      <c r="G15" s="21"/>
      <c r="H15" s="65"/>
      <c r="I15" s="65"/>
      <c r="J15" s="65"/>
      <c r="K15" s="65"/>
      <c r="L15" s="21">
        <v>1</v>
      </c>
      <c r="M15" s="21">
        <v>1</v>
      </c>
      <c r="N15" s="20" t="s">
        <v>25</v>
      </c>
      <c r="O15" s="21">
        <v>100</v>
      </c>
      <c r="P15" s="22">
        <v>20</v>
      </c>
    </row>
    <row r="16" spans="1:17" ht="14.25" customHeight="1">
      <c r="A16" s="152"/>
      <c r="B16" s="15" t="s">
        <v>88</v>
      </c>
      <c r="C16" s="64" t="s">
        <v>123</v>
      </c>
      <c r="D16" s="218" t="s">
        <v>161</v>
      </c>
      <c r="E16" s="82" t="s">
        <v>216</v>
      </c>
      <c r="F16" s="108">
        <f t="shared" si="0"/>
        <v>35</v>
      </c>
      <c r="G16" s="21">
        <v>30</v>
      </c>
      <c r="H16" s="65"/>
      <c r="I16" s="65">
        <v>10</v>
      </c>
      <c r="J16" s="65"/>
      <c r="K16" s="65">
        <v>20</v>
      </c>
      <c r="L16" s="21">
        <v>2</v>
      </c>
      <c r="M16" s="21">
        <v>2</v>
      </c>
      <c r="N16" s="20" t="s">
        <v>25</v>
      </c>
      <c r="O16" s="21">
        <v>100</v>
      </c>
      <c r="P16" s="22">
        <v>20</v>
      </c>
    </row>
    <row r="17" spans="1:16" ht="14.25" customHeight="1">
      <c r="A17" s="152"/>
      <c r="B17" s="15" t="s">
        <v>88</v>
      </c>
      <c r="C17" s="64" t="s">
        <v>93</v>
      </c>
      <c r="D17" s="218" t="s">
        <v>100</v>
      </c>
      <c r="E17" s="218" t="s">
        <v>100</v>
      </c>
      <c r="F17" s="108">
        <f t="shared" si="0"/>
        <v>10</v>
      </c>
      <c r="G17" s="21"/>
      <c r="H17" s="65"/>
      <c r="I17" s="65"/>
      <c r="J17" s="65"/>
      <c r="K17" s="65"/>
      <c r="L17" s="21"/>
      <c r="M17" s="21"/>
      <c r="N17" s="20" t="s">
        <v>25</v>
      </c>
      <c r="O17" s="21">
        <v>100</v>
      </c>
      <c r="P17" s="22">
        <v>20</v>
      </c>
    </row>
    <row r="18" spans="1:16" ht="14.25" customHeight="1">
      <c r="A18" s="152"/>
      <c r="B18" s="15"/>
      <c r="C18" s="15"/>
      <c r="D18" s="99" t="s">
        <v>38</v>
      </c>
      <c r="E18" s="99"/>
      <c r="F18" s="108"/>
      <c r="G18" s="21"/>
      <c r="H18" s="65"/>
      <c r="I18" s="65"/>
      <c r="J18" s="65"/>
      <c r="K18" s="65"/>
      <c r="L18" s="21"/>
      <c r="M18" s="21"/>
      <c r="N18" s="20" t="s">
        <v>25</v>
      </c>
      <c r="O18" s="21">
        <v>100</v>
      </c>
      <c r="P18" s="22">
        <v>20</v>
      </c>
    </row>
    <row r="19" spans="1:16" ht="14.25" customHeight="1">
      <c r="A19" s="152"/>
      <c r="B19" s="15"/>
      <c r="C19" s="15"/>
      <c r="D19" s="100" t="s">
        <v>197</v>
      </c>
      <c r="E19" s="100"/>
      <c r="F19" s="108"/>
      <c r="G19" s="21"/>
      <c r="H19" s="65"/>
      <c r="I19" s="65"/>
      <c r="J19" s="65"/>
      <c r="K19" s="65"/>
      <c r="L19" s="67">
        <f>SUM(L21:L26)</f>
        <v>6.5</v>
      </c>
      <c r="M19" s="67">
        <f>M20+M23</f>
        <v>6.5</v>
      </c>
      <c r="N19" s="20" t="s">
        <v>25</v>
      </c>
      <c r="O19" s="21">
        <v>100</v>
      </c>
      <c r="P19" s="22">
        <v>20</v>
      </c>
    </row>
    <row r="20" spans="1:16" ht="14.25" customHeight="1">
      <c r="A20" s="152"/>
      <c r="B20" s="15"/>
      <c r="C20" s="15"/>
      <c r="D20" s="97" t="s">
        <v>162</v>
      </c>
      <c r="E20" s="97"/>
      <c r="F20" s="108"/>
      <c r="G20" s="21"/>
      <c r="H20" s="65"/>
      <c r="I20" s="65"/>
      <c r="J20" s="65"/>
      <c r="K20" s="65"/>
      <c r="L20" s="21"/>
      <c r="M20" s="21">
        <f>M21+M22</f>
        <v>3.5</v>
      </c>
      <c r="N20" s="20" t="s">
        <v>25</v>
      </c>
      <c r="O20" s="21">
        <v>100</v>
      </c>
      <c r="P20" s="22">
        <v>20</v>
      </c>
    </row>
    <row r="21" spans="1:16" ht="14.25" customHeight="1">
      <c r="A21" s="152"/>
      <c r="B21" s="15" t="s">
        <v>88</v>
      </c>
      <c r="C21" s="15"/>
      <c r="D21" s="218" t="s">
        <v>163</v>
      </c>
      <c r="E21" s="218" t="s">
        <v>213</v>
      </c>
      <c r="F21" s="108">
        <f t="shared" si="0"/>
        <v>17</v>
      </c>
      <c r="G21" s="21">
        <v>30</v>
      </c>
      <c r="H21" s="65"/>
      <c r="I21" s="65">
        <v>30</v>
      </c>
      <c r="J21" s="65"/>
      <c r="K21" s="65"/>
      <c r="L21" s="21">
        <v>3</v>
      </c>
      <c r="M21" s="21">
        <v>3</v>
      </c>
      <c r="N21" s="20" t="s">
        <v>25</v>
      </c>
      <c r="O21" s="21">
        <v>100</v>
      </c>
      <c r="P21" s="22">
        <v>20</v>
      </c>
    </row>
    <row r="22" spans="1:16" ht="14.25" customHeight="1">
      <c r="A22" s="152"/>
      <c r="B22" s="27"/>
      <c r="C22" s="64" t="s">
        <v>93</v>
      </c>
      <c r="D22" s="218" t="s">
        <v>158</v>
      </c>
      <c r="E22" s="218" t="s">
        <v>158</v>
      </c>
      <c r="F22" s="108">
        <f t="shared" si="0"/>
        <v>40</v>
      </c>
      <c r="G22" s="21">
        <v>12</v>
      </c>
      <c r="H22" s="65"/>
      <c r="I22" s="65">
        <v>12</v>
      </c>
      <c r="J22" s="65"/>
      <c r="K22" s="65"/>
      <c r="L22" s="21">
        <v>0.5</v>
      </c>
      <c r="M22" s="21">
        <v>0.5</v>
      </c>
      <c r="N22" s="20" t="s">
        <v>25</v>
      </c>
      <c r="O22" s="21">
        <v>100</v>
      </c>
      <c r="P22" s="22">
        <v>20</v>
      </c>
    </row>
    <row r="23" spans="1:16" ht="14.25" customHeight="1">
      <c r="A23" s="152"/>
      <c r="B23" s="27"/>
      <c r="C23" s="27"/>
      <c r="D23" s="97" t="s">
        <v>164</v>
      </c>
      <c r="E23" s="97"/>
      <c r="F23" s="108"/>
      <c r="G23" s="21"/>
      <c r="H23" s="65"/>
      <c r="I23" s="65"/>
      <c r="J23" s="65"/>
      <c r="K23" s="65"/>
      <c r="L23" s="21"/>
      <c r="M23" s="21">
        <f>M24+M25</f>
        <v>3</v>
      </c>
      <c r="N23" s="20" t="s">
        <v>25</v>
      </c>
      <c r="O23" s="21">
        <v>100</v>
      </c>
      <c r="P23" s="22">
        <v>20</v>
      </c>
    </row>
    <row r="24" spans="1:16" ht="14.25" customHeight="1">
      <c r="A24" s="152"/>
      <c r="B24" s="27"/>
      <c r="C24" s="64" t="s">
        <v>93</v>
      </c>
      <c r="D24" s="218" t="s">
        <v>160</v>
      </c>
      <c r="E24" s="218" t="s">
        <v>227</v>
      </c>
      <c r="F24" s="108">
        <f t="shared" si="0"/>
        <v>60</v>
      </c>
      <c r="G24" s="21"/>
      <c r="H24" s="65"/>
      <c r="I24" s="65"/>
      <c r="J24" s="65"/>
      <c r="K24" s="65"/>
      <c r="L24" s="21">
        <v>1</v>
      </c>
      <c r="M24" s="21">
        <v>1</v>
      </c>
      <c r="N24" s="20" t="s">
        <v>25</v>
      </c>
      <c r="O24" s="21">
        <v>100</v>
      </c>
      <c r="P24" s="22">
        <v>20</v>
      </c>
    </row>
    <row r="25" spans="1:16" ht="14.25" customHeight="1">
      <c r="A25" s="152"/>
      <c r="B25" s="15" t="s">
        <v>88</v>
      </c>
      <c r="C25" s="15" t="s">
        <v>126</v>
      </c>
      <c r="D25" s="95" t="s">
        <v>165</v>
      </c>
      <c r="E25" s="95" t="s">
        <v>165</v>
      </c>
      <c r="F25" s="108">
        <f t="shared" si="0"/>
        <v>54</v>
      </c>
      <c r="G25" s="21">
        <v>30</v>
      </c>
      <c r="H25" s="65"/>
      <c r="I25" s="65">
        <v>10</v>
      </c>
      <c r="J25" s="65"/>
      <c r="K25" s="65">
        <v>20</v>
      </c>
      <c r="L25" s="21">
        <v>2</v>
      </c>
      <c r="M25" s="21">
        <v>2</v>
      </c>
      <c r="N25" s="20" t="s">
        <v>25</v>
      </c>
      <c r="O25" s="21">
        <v>100</v>
      </c>
      <c r="P25" s="22">
        <v>20</v>
      </c>
    </row>
    <row r="26" spans="1:16" ht="14.25" customHeight="1">
      <c r="A26" s="152"/>
      <c r="B26" s="15" t="s">
        <v>88</v>
      </c>
      <c r="C26" s="64" t="s">
        <v>93</v>
      </c>
      <c r="D26" s="82" t="s">
        <v>100</v>
      </c>
      <c r="E26" s="82" t="s">
        <v>100</v>
      </c>
      <c r="F26" s="108">
        <f t="shared" si="0"/>
        <v>10</v>
      </c>
      <c r="G26" s="66">
        <v>10</v>
      </c>
      <c r="H26" s="70"/>
      <c r="I26" s="70"/>
      <c r="J26" s="70"/>
      <c r="K26" s="70">
        <v>10</v>
      </c>
      <c r="L26" s="21"/>
      <c r="M26" s="21"/>
      <c r="N26" s="20" t="s">
        <v>25</v>
      </c>
      <c r="O26" s="21">
        <v>100</v>
      </c>
      <c r="P26" s="22">
        <v>20</v>
      </c>
    </row>
    <row r="27" spans="1:16" ht="14.25" customHeight="1">
      <c r="A27" s="152"/>
      <c r="B27" s="15"/>
      <c r="C27" s="15"/>
      <c r="D27" s="25"/>
      <c r="E27" s="25"/>
      <c r="F27" s="108"/>
      <c r="G27" s="66"/>
      <c r="H27" s="70"/>
      <c r="I27" s="70"/>
      <c r="J27" s="70"/>
      <c r="K27" s="70"/>
      <c r="L27" s="21"/>
      <c r="M27" s="21"/>
      <c r="N27" s="20" t="s">
        <v>25</v>
      </c>
      <c r="O27" s="21">
        <v>100</v>
      </c>
      <c r="P27" s="22">
        <v>20</v>
      </c>
    </row>
    <row r="28" spans="1:16" ht="14.25" customHeight="1">
      <c r="A28" s="152"/>
      <c r="B28" s="15"/>
      <c r="C28" s="15"/>
      <c r="D28" s="32" t="s">
        <v>45</v>
      </c>
      <c r="E28" s="32"/>
      <c r="F28" s="108"/>
      <c r="G28" s="66"/>
      <c r="H28" s="70"/>
      <c r="I28" s="70"/>
      <c r="J28" s="70"/>
      <c r="K28" s="70"/>
      <c r="L28" s="21"/>
      <c r="M28" s="21"/>
      <c r="N28" s="20" t="s">
        <v>25</v>
      </c>
      <c r="O28" s="21">
        <v>100</v>
      </c>
      <c r="P28" s="22">
        <v>20</v>
      </c>
    </row>
    <row r="29" spans="1:16" ht="14.25" customHeight="1">
      <c r="A29" s="152"/>
      <c r="B29" s="15"/>
      <c r="C29" s="15"/>
      <c r="D29" s="34" t="s">
        <v>198</v>
      </c>
      <c r="E29" s="34"/>
      <c r="F29" s="108"/>
      <c r="G29" s="66"/>
      <c r="H29" s="70"/>
      <c r="I29" s="70"/>
      <c r="J29" s="70"/>
      <c r="K29" s="70"/>
      <c r="L29" s="67">
        <f>SUM(L31:L38)</f>
        <v>6.5</v>
      </c>
      <c r="M29" s="67">
        <f>M30+M34</f>
        <v>6.5</v>
      </c>
      <c r="N29" s="20" t="s">
        <v>25</v>
      </c>
      <c r="O29" s="21">
        <v>100</v>
      </c>
      <c r="P29" s="22">
        <v>20</v>
      </c>
    </row>
    <row r="30" spans="1:16" ht="18" customHeight="1">
      <c r="A30" s="152"/>
      <c r="B30" s="15"/>
      <c r="C30" s="15"/>
      <c r="D30" s="23" t="s">
        <v>166</v>
      </c>
      <c r="E30" s="23"/>
      <c r="F30" s="108"/>
      <c r="G30" s="66"/>
      <c r="H30" s="70"/>
      <c r="I30" s="70"/>
      <c r="J30" s="70"/>
      <c r="K30" s="70"/>
      <c r="L30" s="21"/>
      <c r="M30" s="21">
        <f>M31+M32+M33</f>
        <v>3.5</v>
      </c>
      <c r="N30" s="20" t="s">
        <v>25</v>
      </c>
      <c r="O30" s="21">
        <v>100</v>
      </c>
      <c r="P30" s="22">
        <v>20</v>
      </c>
    </row>
    <row r="31" spans="1:16" ht="29.1" customHeight="1">
      <c r="A31" s="152"/>
      <c r="B31" s="15" t="s">
        <v>88</v>
      </c>
      <c r="C31" s="15"/>
      <c r="D31" s="95" t="s">
        <v>167</v>
      </c>
      <c r="E31" s="95" t="s">
        <v>228</v>
      </c>
      <c r="F31" s="108">
        <f t="shared" si="0"/>
        <v>56</v>
      </c>
      <c r="G31" s="66">
        <v>25</v>
      </c>
      <c r="H31" s="70"/>
      <c r="I31" s="70">
        <v>25</v>
      </c>
      <c r="J31" s="70"/>
      <c r="K31" s="70"/>
      <c r="L31" s="21">
        <v>1.5</v>
      </c>
      <c r="M31" s="21">
        <v>1.5</v>
      </c>
      <c r="N31" s="20" t="s">
        <v>25</v>
      </c>
      <c r="O31" s="21">
        <v>100</v>
      </c>
      <c r="P31" s="22">
        <v>20</v>
      </c>
    </row>
    <row r="32" spans="1:16" ht="30" customHeight="1">
      <c r="A32" s="152"/>
      <c r="B32" s="15" t="s">
        <v>88</v>
      </c>
      <c r="C32" s="15"/>
      <c r="D32" s="95" t="s">
        <v>168</v>
      </c>
      <c r="E32" s="95" t="s">
        <v>168</v>
      </c>
      <c r="F32" s="108">
        <f t="shared" si="0"/>
        <v>60</v>
      </c>
      <c r="G32" s="66">
        <v>15</v>
      </c>
      <c r="H32" s="70"/>
      <c r="I32" s="70">
        <v>15</v>
      </c>
      <c r="J32" s="70"/>
      <c r="K32" s="70"/>
      <c r="L32" s="21">
        <v>1.5</v>
      </c>
      <c r="M32" s="21">
        <v>1.5</v>
      </c>
      <c r="N32" s="20" t="s">
        <v>25</v>
      </c>
      <c r="O32" s="21">
        <v>100</v>
      </c>
      <c r="P32" s="22">
        <v>20</v>
      </c>
    </row>
    <row r="33" spans="1:17" ht="14.25" customHeight="1">
      <c r="A33" s="152"/>
      <c r="B33" s="15"/>
      <c r="C33" s="64" t="s">
        <v>93</v>
      </c>
      <c r="D33" s="82" t="s">
        <v>158</v>
      </c>
      <c r="E33" s="82" t="s">
        <v>158</v>
      </c>
      <c r="F33" s="108">
        <f t="shared" si="0"/>
        <v>40</v>
      </c>
      <c r="G33" s="66">
        <v>12</v>
      </c>
      <c r="H33" s="70"/>
      <c r="I33" s="70">
        <v>12</v>
      </c>
      <c r="J33" s="70"/>
      <c r="K33" s="70"/>
      <c r="L33" s="21">
        <v>0.5</v>
      </c>
      <c r="M33" s="21">
        <v>0.5</v>
      </c>
      <c r="N33" s="20" t="s">
        <v>25</v>
      </c>
      <c r="O33" s="21">
        <v>100</v>
      </c>
      <c r="P33" s="22">
        <v>20</v>
      </c>
    </row>
    <row r="34" spans="1:17" ht="14.25" customHeight="1">
      <c r="A34" s="152"/>
      <c r="B34" s="15"/>
      <c r="C34" s="15"/>
      <c r="D34" s="23" t="s">
        <v>169</v>
      </c>
      <c r="E34" s="23"/>
      <c r="F34" s="108">
        <f t="shared" si="0"/>
        <v>0</v>
      </c>
      <c r="G34" s="21"/>
      <c r="H34" s="65"/>
      <c r="I34" s="65"/>
      <c r="J34" s="65"/>
      <c r="K34" s="65"/>
      <c r="L34" s="21"/>
      <c r="M34" s="21">
        <f>M35+M36+M37</f>
        <v>3</v>
      </c>
      <c r="N34" s="20" t="s">
        <v>25</v>
      </c>
      <c r="O34" s="21">
        <v>100</v>
      </c>
      <c r="P34" s="22">
        <v>20</v>
      </c>
    </row>
    <row r="35" spans="1:17" ht="14.25" customHeight="1">
      <c r="A35" s="152"/>
      <c r="B35" s="27"/>
      <c r="C35" s="64" t="s">
        <v>93</v>
      </c>
      <c r="D35" s="218" t="s">
        <v>160</v>
      </c>
      <c r="E35" s="218" t="s">
        <v>227</v>
      </c>
      <c r="F35" s="108">
        <f t="shared" si="0"/>
        <v>60</v>
      </c>
      <c r="G35" s="21"/>
      <c r="H35" s="65"/>
      <c r="I35" s="65"/>
      <c r="J35" s="65"/>
      <c r="K35" s="65"/>
      <c r="L35" s="21">
        <v>1</v>
      </c>
      <c r="M35" s="21">
        <v>1</v>
      </c>
      <c r="N35" s="20" t="s">
        <v>25</v>
      </c>
      <c r="O35" s="21">
        <v>100</v>
      </c>
      <c r="P35" s="22">
        <v>20</v>
      </c>
    </row>
    <row r="36" spans="1:17" ht="14.25" customHeight="1">
      <c r="A36" s="152"/>
      <c r="B36" s="15" t="s">
        <v>88</v>
      </c>
      <c r="C36" s="64" t="s">
        <v>123</v>
      </c>
      <c r="D36" s="82" t="s">
        <v>161</v>
      </c>
      <c r="E36" s="82" t="s">
        <v>216</v>
      </c>
      <c r="F36" s="108">
        <f t="shared" si="0"/>
        <v>35</v>
      </c>
      <c r="G36" s="21">
        <v>30</v>
      </c>
      <c r="H36" s="65"/>
      <c r="I36" s="65">
        <v>10</v>
      </c>
      <c r="J36" s="65"/>
      <c r="K36" s="65">
        <v>20</v>
      </c>
      <c r="L36" s="21">
        <v>1</v>
      </c>
      <c r="M36" s="21">
        <v>1</v>
      </c>
      <c r="N36" s="20" t="s">
        <v>25</v>
      </c>
      <c r="O36" s="21">
        <v>100</v>
      </c>
      <c r="P36" s="22">
        <v>20</v>
      </c>
    </row>
    <row r="37" spans="1:17" ht="14.25" customHeight="1">
      <c r="A37" s="152"/>
      <c r="B37" s="15" t="s">
        <v>88</v>
      </c>
      <c r="C37" s="15" t="s">
        <v>126</v>
      </c>
      <c r="D37" s="95" t="s">
        <v>165</v>
      </c>
      <c r="E37" s="95" t="s">
        <v>165</v>
      </c>
      <c r="F37" s="108">
        <f t="shared" si="0"/>
        <v>54</v>
      </c>
      <c r="G37" s="21">
        <v>30</v>
      </c>
      <c r="H37" s="65"/>
      <c r="I37" s="65">
        <v>10</v>
      </c>
      <c r="J37" s="65"/>
      <c r="K37" s="65">
        <v>20</v>
      </c>
      <c r="L37" s="21">
        <v>1</v>
      </c>
      <c r="M37" s="21">
        <v>1</v>
      </c>
      <c r="N37" s="20" t="s">
        <v>25</v>
      </c>
      <c r="O37" s="21">
        <v>100</v>
      </c>
      <c r="P37" s="22">
        <v>20</v>
      </c>
    </row>
    <row r="38" spans="1:17" ht="18" customHeight="1">
      <c r="A38" s="152"/>
      <c r="B38" s="15" t="s">
        <v>88</v>
      </c>
      <c r="C38" s="64" t="s">
        <v>93</v>
      </c>
      <c r="D38" s="82" t="s">
        <v>100</v>
      </c>
      <c r="E38" s="82" t="s">
        <v>100</v>
      </c>
      <c r="F38" s="108">
        <f t="shared" si="0"/>
        <v>10</v>
      </c>
      <c r="G38" s="85">
        <v>10</v>
      </c>
      <c r="H38" s="85"/>
      <c r="I38" s="85"/>
      <c r="J38" s="85"/>
      <c r="K38" s="85">
        <v>10</v>
      </c>
      <c r="L38" s="21"/>
      <c r="M38" s="21"/>
      <c r="N38" s="20" t="s">
        <v>25</v>
      </c>
      <c r="O38" s="21">
        <v>100</v>
      </c>
      <c r="P38" s="22">
        <v>20</v>
      </c>
    </row>
    <row r="39" spans="1:17">
      <c r="A39" s="152"/>
      <c r="B39" s="43"/>
      <c r="C39" s="43"/>
      <c r="D39" s="87" t="s">
        <v>114</v>
      </c>
      <c r="E39" s="87"/>
      <c r="F39" s="108"/>
      <c r="G39" s="83"/>
      <c r="H39" s="83"/>
      <c r="I39" s="83"/>
      <c r="J39" s="83"/>
      <c r="K39" s="83"/>
      <c r="L39" s="21"/>
      <c r="M39" s="21"/>
      <c r="N39" s="20" t="s">
        <v>25</v>
      </c>
      <c r="O39" s="21">
        <v>100</v>
      </c>
      <c r="P39" s="22">
        <v>20</v>
      </c>
    </row>
    <row r="40" spans="1:17" ht="17.100000000000001" customHeight="1">
      <c r="A40" s="152"/>
      <c r="B40" s="43"/>
      <c r="C40" s="43"/>
      <c r="D40" s="88" t="s">
        <v>199</v>
      </c>
      <c r="E40" s="88"/>
      <c r="F40" s="108"/>
      <c r="G40" s="83"/>
      <c r="H40" s="83"/>
      <c r="I40" s="83"/>
      <c r="J40" s="83"/>
      <c r="K40" s="83"/>
      <c r="L40" s="67">
        <f>SUM((L42:L49))</f>
        <v>10.5</v>
      </c>
      <c r="M40" s="67">
        <f>M41+M46</f>
        <v>10.5</v>
      </c>
      <c r="N40" s="20" t="s">
        <v>25</v>
      </c>
      <c r="O40" s="21">
        <v>100</v>
      </c>
      <c r="P40" s="22">
        <v>20</v>
      </c>
    </row>
    <row r="41" spans="1:17" ht="12.95" customHeight="1">
      <c r="A41" s="152"/>
      <c r="B41" s="43"/>
      <c r="C41" s="43"/>
      <c r="D41" s="23" t="s">
        <v>170</v>
      </c>
      <c r="E41" s="23"/>
      <c r="F41" s="108"/>
      <c r="G41" s="83"/>
      <c r="H41" s="83"/>
      <c r="I41" s="83"/>
      <c r="J41" s="83"/>
      <c r="K41" s="83"/>
      <c r="L41" s="21"/>
      <c r="M41" s="21">
        <f>M42+M43+M44+M45</f>
        <v>5.5</v>
      </c>
      <c r="N41" s="20" t="s">
        <v>25</v>
      </c>
      <c r="O41" s="21">
        <v>100</v>
      </c>
      <c r="P41" s="22">
        <v>20</v>
      </c>
    </row>
    <row r="42" spans="1:17" ht="14.25" customHeight="1">
      <c r="A42" s="152"/>
      <c r="B42" s="15"/>
      <c r="C42" s="15"/>
      <c r="D42" s="82" t="s">
        <v>171</v>
      </c>
      <c r="E42" s="82" t="s">
        <v>226</v>
      </c>
      <c r="F42" s="108">
        <f t="shared" si="0"/>
        <v>42</v>
      </c>
      <c r="G42" s="21">
        <v>60</v>
      </c>
      <c r="H42" s="65"/>
      <c r="I42" s="65">
        <v>60</v>
      </c>
      <c r="J42" s="65"/>
      <c r="K42" s="65"/>
      <c r="L42" s="21">
        <v>3</v>
      </c>
      <c r="M42" s="21">
        <v>3</v>
      </c>
      <c r="N42" s="20" t="s">
        <v>25</v>
      </c>
      <c r="O42" s="21">
        <v>100</v>
      </c>
      <c r="P42" s="22">
        <v>20</v>
      </c>
    </row>
    <row r="43" spans="1:17" ht="14.25" customHeight="1">
      <c r="A43" s="152"/>
      <c r="B43" s="15"/>
      <c r="C43" s="15"/>
      <c r="D43" s="82" t="s">
        <v>248</v>
      </c>
      <c r="E43" s="82" t="s">
        <v>248</v>
      </c>
      <c r="F43" s="108">
        <f t="shared" si="0"/>
        <v>39</v>
      </c>
      <c r="G43" s="21">
        <v>24</v>
      </c>
      <c r="H43" s="65"/>
      <c r="I43" s="65">
        <v>24</v>
      </c>
      <c r="J43" s="65"/>
      <c r="K43" s="65"/>
      <c r="L43" s="21">
        <v>1</v>
      </c>
      <c r="M43" s="21">
        <v>1</v>
      </c>
      <c r="N43" s="20" t="s">
        <v>25</v>
      </c>
      <c r="O43" s="21">
        <v>100</v>
      </c>
      <c r="P43" s="22">
        <v>20</v>
      </c>
    </row>
    <row r="44" spans="1:17" ht="14.25" customHeight="1">
      <c r="A44" s="152"/>
      <c r="B44" s="43" t="s">
        <v>88</v>
      </c>
      <c r="C44" s="64"/>
      <c r="D44" s="82" t="s">
        <v>258</v>
      </c>
      <c r="E44" s="82" t="s">
        <v>259</v>
      </c>
      <c r="F44" s="108">
        <f t="shared" si="0"/>
        <v>12</v>
      </c>
      <c r="G44" s="21">
        <v>24</v>
      </c>
      <c r="H44" s="65"/>
      <c r="I44" s="65">
        <v>24</v>
      </c>
      <c r="J44" s="65"/>
      <c r="K44" s="65"/>
      <c r="L44" s="21">
        <v>1</v>
      </c>
      <c r="M44" s="21">
        <v>1</v>
      </c>
      <c r="N44" s="20" t="s">
        <v>25</v>
      </c>
      <c r="O44" s="21">
        <v>100</v>
      </c>
      <c r="P44" s="22">
        <v>20</v>
      </c>
      <c r="Q44" s="33"/>
    </row>
    <row r="45" spans="1:17" ht="12.95" customHeight="1">
      <c r="A45" s="152"/>
      <c r="B45" s="43"/>
      <c r="C45" s="64" t="s">
        <v>93</v>
      </c>
      <c r="D45" s="82" t="s">
        <v>158</v>
      </c>
      <c r="E45" s="82" t="s">
        <v>158</v>
      </c>
      <c r="F45" s="108">
        <f t="shared" si="0"/>
        <v>40</v>
      </c>
      <c r="G45" s="83">
        <v>12</v>
      </c>
      <c r="H45" s="83"/>
      <c r="I45" s="83">
        <v>12</v>
      </c>
      <c r="J45" s="83"/>
      <c r="K45" s="83"/>
      <c r="L45" s="21">
        <v>0.5</v>
      </c>
      <c r="M45" s="21">
        <v>0.5</v>
      </c>
      <c r="N45" s="20" t="s">
        <v>25</v>
      </c>
      <c r="O45" s="21">
        <v>100</v>
      </c>
      <c r="P45" s="22">
        <v>20</v>
      </c>
    </row>
    <row r="46" spans="1:17" ht="12.95" customHeight="1">
      <c r="A46" s="152"/>
      <c r="B46" s="43"/>
      <c r="C46" s="43"/>
      <c r="D46" s="23" t="s">
        <v>172</v>
      </c>
      <c r="E46" s="23"/>
      <c r="F46" s="108"/>
      <c r="G46" s="83"/>
      <c r="H46" s="83"/>
      <c r="I46" s="83"/>
      <c r="J46" s="83"/>
      <c r="K46" s="83"/>
      <c r="L46" s="21"/>
      <c r="M46" s="21">
        <f>M47+M48</f>
        <v>5</v>
      </c>
      <c r="N46" s="20" t="s">
        <v>25</v>
      </c>
      <c r="O46" s="21">
        <v>100</v>
      </c>
      <c r="P46" s="22">
        <v>20</v>
      </c>
    </row>
    <row r="47" spans="1:17" ht="12.95" customHeight="1">
      <c r="A47" s="152"/>
      <c r="B47" s="43"/>
      <c r="C47" s="64" t="s">
        <v>93</v>
      </c>
      <c r="D47" s="218" t="s">
        <v>160</v>
      </c>
      <c r="E47" s="218" t="s">
        <v>227</v>
      </c>
      <c r="F47" s="108">
        <f t="shared" si="0"/>
        <v>60</v>
      </c>
      <c r="G47" s="43"/>
      <c r="H47" s="43"/>
      <c r="I47" s="43"/>
      <c r="J47" s="43"/>
      <c r="K47" s="43"/>
      <c r="L47" s="21">
        <v>1</v>
      </c>
      <c r="M47" s="21">
        <v>1</v>
      </c>
      <c r="N47" s="20" t="s">
        <v>25</v>
      </c>
      <c r="O47" s="21">
        <v>100</v>
      </c>
      <c r="P47" s="22">
        <v>20</v>
      </c>
    </row>
    <row r="48" spans="1:17" ht="12.95" customHeight="1">
      <c r="A48" s="152"/>
      <c r="B48" s="43" t="s">
        <v>88</v>
      </c>
      <c r="C48" s="64"/>
      <c r="D48" s="218" t="s">
        <v>174</v>
      </c>
      <c r="E48" s="218" t="s">
        <v>174</v>
      </c>
      <c r="F48" s="108">
        <f t="shared" si="0"/>
        <v>35</v>
      </c>
      <c r="G48" s="43"/>
      <c r="H48" s="43"/>
      <c r="I48" s="43"/>
      <c r="J48" s="43"/>
      <c r="K48" s="43"/>
      <c r="L48" s="21">
        <v>4</v>
      </c>
      <c r="M48" s="21">
        <v>4</v>
      </c>
      <c r="N48" s="20" t="s">
        <v>25</v>
      </c>
      <c r="O48" s="21">
        <v>100</v>
      </c>
      <c r="P48" s="22">
        <v>20</v>
      </c>
    </row>
    <row r="49" spans="1:16" ht="12.95" customHeight="1" thickBot="1">
      <c r="A49" s="153"/>
      <c r="B49" s="48" t="s">
        <v>88</v>
      </c>
      <c r="C49" s="75" t="s">
        <v>93</v>
      </c>
      <c r="D49" s="118" t="s">
        <v>100</v>
      </c>
      <c r="E49" s="118" t="s">
        <v>100</v>
      </c>
      <c r="F49" s="111">
        <f t="shared" si="0"/>
        <v>10</v>
      </c>
      <c r="G49" s="48">
        <v>10</v>
      </c>
      <c r="H49" s="48"/>
      <c r="I49" s="48"/>
      <c r="J49" s="48"/>
      <c r="K49" s="48">
        <v>10</v>
      </c>
      <c r="L49" s="113"/>
      <c r="M49" s="113"/>
      <c r="N49" s="112" t="s">
        <v>25</v>
      </c>
      <c r="O49" s="113">
        <v>100</v>
      </c>
      <c r="P49" s="114">
        <v>20</v>
      </c>
    </row>
    <row r="50" spans="1:16" ht="11.25" customHeight="1">
      <c r="A50" s="213"/>
      <c r="B50" s="213"/>
      <c r="C50" s="213"/>
      <c r="D50" s="213"/>
      <c r="E50" s="213"/>
      <c r="F50" s="213"/>
      <c r="G50" s="214"/>
      <c r="H50" s="214"/>
      <c r="I50" s="214"/>
      <c r="J50" s="214"/>
      <c r="K50" s="214"/>
      <c r="L50" s="213"/>
      <c r="M50" s="213"/>
      <c r="N50" s="213"/>
      <c r="O50" s="213"/>
      <c r="P50" s="213"/>
    </row>
    <row r="51" spans="1:16" ht="12.95" customHeight="1">
      <c r="A51" s="213"/>
      <c r="B51" s="213"/>
      <c r="C51" s="213"/>
      <c r="D51" s="213"/>
      <c r="E51" s="213"/>
      <c r="F51" s="213"/>
      <c r="G51" s="214"/>
      <c r="H51" s="214"/>
      <c r="I51" s="214"/>
      <c r="J51" s="214"/>
      <c r="K51" s="214"/>
      <c r="L51" s="213"/>
      <c r="M51" s="213"/>
      <c r="N51" s="213"/>
      <c r="O51" s="213"/>
      <c r="P51" s="213"/>
    </row>
    <row r="52" spans="1:16">
      <c r="D52" s="213"/>
      <c r="E52" s="213"/>
      <c r="F52" s="213"/>
      <c r="G52" s="128"/>
      <c r="H52" s="54"/>
      <c r="I52" s="54"/>
      <c r="J52" s="54"/>
      <c r="K52" s="54"/>
      <c r="L52" s="128">
        <f>L10+L19+L29+L40</f>
        <v>30</v>
      </c>
      <c r="M52" s="128">
        <f>M10+M19+M29+M40</f>
        <v>30</v>
      </c>
      <c r="N52" s="52"/>
      <c r="O52" s="52"/>
      <c r="P52" s="52"/>
    </row>
    <row r="53" spans="1:16">
      <c r="D53" s="207" t="s">
        <v>265</v>
      </c>
      <c r="E53" s="52"/>
      <c r="F53" s="52"/>
    </row>
    <row r="54" spans="1:16">
      <c r="D54" s="207" t="s">
        <v>266</v>
      </c>
      <c r="E54" s="52"/>
      <c r="F54" s="52"/>
    </row>
  </sheetData>
  <mergeCells count="22">
    <mergeCell ref="A9:A49"/>
    <mergeCell ref="M5:M8"/>
    <mergeCell ref="N5:P5"/>
    <mergeCell ref="N6:P6"/>
    <mergeCell ref="N7:N8"/>
    <mergeCell ref="O7:O8"/>
    <mergeCell ref="P7:P8"/>
    <mergeCell ref="H5:H7"/>
    <mergeCell ref="I5:I7"/>
    <mergeCell ref="J5:J7"/>
    <mergeCell ref="K5:K7"/>
    <mergeCell ref="L5:L8"/>
    <mergeCell ref="A5:A8"/>
    <mergeCell ref="B5:B8"/>
    <mergeCell ref="C5:C8"/>
    <mergeCell ref="D5:D7"/>
    <mergeCell ref="G5:G7"/>
    <mergeCell ref="A1:P1"/>
    <mergeCell ref="A2:P2"/>
    <mergeCell ref="A3:P3"/>
    <mergeCell ref="A4:C4"/>
    <mergeCell ref="G4:P4"/>
  </mergeCells>
  <conditionalFormatting sqref="F9:F49">
    <cfRule type="cellIs" dxfId="11" priority="1" operator="greaterThan">
      <formula>60</formula>
    </cfRule>
    <cfRule type="cellIs" dxfId="10" priority="2" operator="greaterThan">
      <formula>60</formula>
    </cfRule>
  </conditionalFormatting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5</vt:i4>
      </vt:variant>
    </vt:vector>
  </HeadingPairs>
  <TitlesOfParts>
    <vt:vector size="19" baseType="lpstr">
      <vt:lpstr>semestre 1 </vt:lpstr>
      <vt:lpstr>semestre 2</vt:lpstr>
      <vt:lpstr>S3 EMS</vt:lpstr>
      <vt:lpstr>S4 EMS</vt:lpstr>
      <vt:lpstr>S3 VCOD</vt:lpstr>
      <vt:lpstr>S4 VCOD</vt:lpstr>
      <vt:lpstr>S5 EMS-FI</vt:lpstr>
      <vt:lpstr>S6 EMS - FI</vt:lpstr>
      <vt:lpstr>S5 EMS-Alt</vt:lpstr>
      <vt:lpstr>S6 EMS - Alt</vt:lpstr>
      <vt:lpstr>S5 VCOD - FI</vt:lpstr>
      <vt:lpstr>S6 VCOD - FI</vt:lpstr>
      <vt:lpstr>S5 VCOD - Alt</vt:lpstr>
      <vt:lpstr>S6 VCOD - Alt</vt:lpstr>
      <vt:lpstr>'S4 VCOD'!Zone_d_impression</vt:lpstr>
      <vt:lpstr>'S5 EMS-FI'!Zone_d_impression</vt:lpstr>
      <vt:lpstr>'S6 EMS - FI'!Zone_d_impression</vt:lpstr>
      <vt:lpstr>'semestre 1 '!Zone_d_impression</vt:lpstr>
      <vt:lpstr>'semestre 2'!Zone_d_impression</vt:lpstr>
    </vt:vector>
  </TitlesOfParts>
  <Company>UPMF Grenoble 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Garcia</dc:creator>
  <cp:lastModifiedBy>jacky.cuvex-combaz</cp:lastModifiedBy>
  <cp:revision>1</cp:revision>
  <cp:lastPrinted>2024-09-10T12:04:58Z</cp:lastPrinted>
  <dcterms:created xsi:type="dcterms:W3CDTF">2004-01-19T09:07:25Z</dcterms:created>
  <dcterms:modified xsi:type="dcterms:W3CDTF">2024-09-25T09:36:04Z</dcterms:modified>
</cp:coreProperties>
</file>