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D567D7E4-2365-4DEE-BD68-7E96BE8A30F3}" xr6:coauthVersionLast="46" xr6:coauthVersionMax="47" xr10:uidLastSave="{00000000-0000-0000-0000-000000000000}"/>
  <bookViews>
    <workbookView xWindow="28680" yWindow="-120" windowWidth="29040" windowHeight="15840" tabRatio="721" activeTab="1" xr2:uid="{00000000-000D-0000-FFFF-FFFF00000000}"/>
  </bookViews>
  <sheets>
    <sheet name="График" sheetId="12" r:id="rId1"/>
    <sheet name="Шаблон" sheetId="14" r:id="rId2"/>
    <sheet name="Андреев-Рагулин" sheetId="1" r:id="rId3"/>
    <sheet name="Андреев12" sheetId="2" r:id="rId4"/>
    <sheet name="Панин А-Стульников" sheetId="3" r:id="rId5"/>
    <sheet name="Панин35" sheetId="4" r:id="rId6"/>
    <sheet name="Боря-Дима" sheetId="5" r:id="rId7"/>
    <sheet name="Боря49" sheetId="6" r:id="rId8"/>
    <sheet name="Панин С-Аня" sheetId="7" r:id="rId9"/>
    <sheet name="Панин67" sheetId="8" r:id="rId10"/>
    <sheet name="Андреев-Марина" sheetId="9" r:id="rId11"/>
    <sheet name="Андреев18" sheetId="10" r:id="rId12"/>
  </sheets>
  <calcPr calcId="191029"/>
</workbook>
</file>

<file path=xl/calcChain.xml><?xml version="1.0" encoding="utf-8"?>
<calcChain xmlns="http://schemas.openxmlformats.org/spreadsheetml/2006/main">
  <c r="E20" i="14" l="1"/>
  <c r="I54" i="14" s="1"/>
  <c r="I41" i="14"/>
  <c r="I53" i="14"/>
  <c r="I42" i="14"/>
  <c r="K52" i="14"/>
  <c r="M52" i="14" s="1"/>
  <c r="Q52" i="14" s="1"/>
  <c r="K42" i="14"/>
  <c r="K62" i="14"/>
  <c r="M62" i="14" s="1"/>
  <c r="Q62" i="14" s="1"/>
  <c r="K60" i="14"/>
  <c r="M60" i="14" s="1"/>
  <c r="Q60" i="14" s="1"/>
  <c r="K55" i="14"/>
  <c r="K54" i="14"/>
  <c r="K53" i="14"/>
  <c r="K51" i="14"/>
  <c r="K50" i="14"/>
  <c r="I50" i="14"/>
  <c r="K44" i="14"/>
  <c r="K43" i="14"/>
  <c r="K41" i="14"/>
  <c r="K40" i="14"/>
  <c r="I40" i="14"/>
  <c r="K39" i="14"/>
  <c r="K33" i="14"/>
  <c r="K32" i="14"/>
  <c r="K31" i="14"/>
  <c r="K30" i="14"/>
  <c r="K29" i="14"/>
  <c r="K28" i="14"/>
  <c r="K27" i="14"/>
  <c r="I27" i="14"/>
  <c r="I51" i="14"/>
  <c r="P6" i="12"/>
  <c r="Q6" i="12" s="1"/>
  <c r="I55" i="14" l="1"/>
  <c r="M55" i="14" s="1"/>
  <c r="E14" i="14"/>
  <c r="M54" i="14"/>
  <c r="Q54" i="14" s="1"/>
  <c r="S54" i="14" s="1"/>
  <c r="M42" i="14"/>
  <c r="M51" i="14"/>
  <c r="Q51" i="14" s="1"/>
  <c r="M50" i="14"/>
  <c r="Q50" i="14" s="1"/>
  <c r="M53" i="14"/>
  <c r="Q53" i="14" s="1"/>
  <c r="M41" i="14"/>
  <c r="M27" i="14"/>
  <c r="Q27" i="14" s="1"/>
  <c r="M40" i="14"/>
  <c r="I9" i="2"/>
  <c r="I13" i="2"/>
  <c r="I19" i="2"/>
  <c r="M19" i="2" s="1"/>
  <c r="Q19" i="2" s="1"/>
  <c r="K19" i="2"/>
  <c r="I20" i="2"/>
  <c r="M20" i="2"/>
  <c r="Q20" i="2"/>
  <c r="K20" i="2"/>
  <c r="I21" i="2"/>
  <c r="K21" i="2"/>
  <c r="M21" i="2"/>
  <c r="Q21" i="2" s="1"/>
  <c r="I22" i="2"/>
  <c r="K22" i="2"/>
  <c r="M22" i="2"/>
  <c r="I26" i="2"/>
  <c r="K26" i="2"/>
  <c r="I27" i="2"/>
  <c r="K27" i="2"/>
  <c r="M27" i="2" s="1"/>
  <c r="I28" i="2"/>
  <c r="K28" i="2"/>
  <c r="I29" i="2"/>
  <c r="K29" i="2"/>
  <c r="M29" i="2" s="1"/>
  <c r="Q29" i="2" s="1"/>
  <c r="I30" i="2"/>
  <c r="K30" i="2"/>
  <c r="K35" i="2"/>
  <c r="M35" i="2"/>
  <c r="Q35" i="2" s="1"/>
  <c r="K36" i="2"/>
  <c r="M36" i="2" s="1"/>
  <c r="Q36" i="2" s="1"/>
  <c r="I7" i="4"/>
  <c r="I17" i="4"/>
  <c r="M17" i="4" s="1"/>
  <c r="Q17" i="4" s="1"/>
  <c r="K17" i="4"/>
  <c r="I18" i="4"/>
  <c r="M18" i="4" s="1"/>
  <c r="Q18" i="4" s="1"/>
  <c r="K18" i="4"/>
  <c r="I19" i="4"/>
  <c r="M19" i="4" s="1"/>
  <c r="Q19" i="4" s="1"/>
  <c r="K19" i="4"/>
  <c r="I21" i="4"/>
  <c r="M21" i="4" s="1"/>
  <c r="Q21" i="4" s="1"/>
  <c r="K21" i="4"/>
  <c r="I22" i="4"/>
  <c r="M22" i="4" s="1"/>
  <c r="K22" i="4"/>
  <c r="I26" i="4"/>
  <c r="M26" i="4"/>
  <c r="Q26" i="4" s="1"/>
  <c r="K26" i="4"/>
  <c r="I27" i="4"/>
  <c r="M27" i="4"/>
  <c r="Q27" i="4" s="1"/>
  <c r="K27" i="4"/>
  <c r="I28" i="4"/>
  <c r="M28" i="4"/>
  <c r="Q28" i="4" s="1"/>
  <c r="K28" i="4"/>
  <c r="I29" i="4"/>
  <c r="M29" i="4"/>
  <c r="Q29" i="4" s="1"/>
  <c r="K29" i="4"/>
  <c r="I30" i="4"/>
  <c r="M30" i="4"/>
  <c r="Q30" i="4" s="1"/>
  <c r="K30" i="4"/>
  <c r="I31" i="4"/>
  <c r="M31" i="4"/>
  <c r="Q31" i="4" s="1"/>
  <c r="K31" i="4"/>
  <c r="I32" i="4"/>
  <c r="M32" i="4"/>
  <c r="Q32" i="4" s="1"/>
  <c r="K32" i="4"/>
  <c r="K37" i="4"/>
  <c r="M37" i="4"/>
  <c r="Q37" i="4" s="1"/>
  <c r="K38" i="4"/>
  <c r="M38" i="4"/>
  <c r="Q38" i="4"/>
  <c r="K39" i="4"/>
  <c r="M39" i="4" s="1"/>
  <c r="Q39" i="4" s="1"/>
  <c r="K40" i="4"/>
  <c r="M40" i="4" s="1"/>
  <c r="Q40" i="4" s="1"/>
  <c r="I7" i="6"/>
  <c r="I11" i="6"/>
  <c r="I36" i="6" s="1"/>
  <c r="I15" i="6"/>
  <c r="I45" i="6" s="1"/>
  <c r="I44" i="6"/>
  <c r="K44" i="6"/>
  <c r="K45" i="6"/>
  <c r="I46" i="6"/>
  <c r="K46" i="6"/>
  <c r="M46" i="6" s="1"/>
  <c r="Q46" i="6" s="1"/>
  <c r="I47" i="6"/>
  <c r="K47" i="6"/>
  <c r="I48" i="6"/>
  <c r="K48" i="6"/>
  <c r="I34" i="6"/>
  <c r="K34" i="6"/>
  <c r="M34" i="6" s="1"/>
  <c r="Q34" i="6" s="1"/>
  <c r="I35" i="6"/>
  <c r="K35" i="6"/>
  <c r="K36" i="6"/>
  <c r="I37" i="6"/>
  <c r="K37" i="6"/>
  <c r="M37" i="6" s="1"/>
  <c r="Q37" i="6" s="1"/>
  <c r="I38" i="6"/>
  <c r="K38" i="6"/>
  <c r="I22" i="6"/>
  <c r="K22" i="6"/>
  <c r="M22" i="6" s="1"/>
  <c r="Q22" i="6" s="1"/>
  <c r="I23" i="6"/>
  <c r="K23" i="6"/>
  <c r="I24" i="6"/>
  <c r="K24" i="6"/>
  <c r="I25" i="6"/>
  <c r="K25" i="6"/>
  <c r="I26" i="6"/>
  <c r="K26" i="6"/>
  <c r="M26" i="6" s="1"/>
  <c r="Q26" i="6" s="1"/>
  <c r="I27" i="6"/>
  <c r="K27" i="6"/>
  <c r="I28" i="6"/>
  <c r="K28" i="6"/>
  <c r="K53" i="6"/>
  <c r="M53" i="6" s="1"/>
  <c r="Q53" i="6" s="1"/>
  <c r="K55" i="6"/>
  <c r="M55" i="6" s="1"/>
  <c r="Q55" i="6" s="1"/>
  <c r="I9" i="8"/>
  <c r="I28" i="8" s="1"/>
  <c r="M28" i="8" s="1"/>
  <c r="I13" i="8"/>
  <c r="I20" i="8"/>
  <c r="M20" i="8"/>
  <c r="Q20" i="8" s="1"/>
  <c r="I19" i="8"/>
  <c r="M19" i="8"/>
  <c r="Q19" i="8"/>
  <c r="Q39" i="8"/>
  <c r="K19" i="8"/>
  <c r="K20" i="8"/>
  <c r="I21" i="8"/>
  <c r="M21" i="8" s="1"/>
  <c r="Q21" i="8" s="1"/>
  <c r="K21" i="8"/>
  <c r="I22" i="8"/>
  <c r="M22" i="8" s="1"/>
  <c r="K22" i="8"/>
  <c r="I26" i="8"/>
  <c r="M26" i="8"/>
  <c r="Q26" i="8" s="1"/>
  <c r="K26" i="8"/>
  <c r="I27" i="8"/>
  <c r="M27" i="8"/>
  <c r="K27" i="8"/>
  <c r="K28" i="8"/>
  <c r="I29" i="8"/>
  <c r="M29" i="8" s="1"/>
  <c r="Q29" i="8" s="1"/>
  <c r="K29" i="8"/>
  <c r="I30" i="8"/>
  <c r="M30" i="8" s="1"/>
  <c r="Q30" i="8" s="1"/>
  <c r="K30" i="8"/>
  <c r="K35" i="8"/>
  <c r="M35" i="8" s="1"/>
  <c r="Q35" i="8" s="1"/>
  <c r="K36" i="8"/>
  <c r="M36" i="8" s="1"/>
  <c r="Q36" i="8" s="1"/>
  <c r="I43" i="8"/>
  <c r="I47" i="8"/>
  <c r="I58" i="8" s="1"/>
  <c r="M58" i="8" s="1"/>
  <c r="I56" i="8"/>
  <c r="M56" i="8" s="1"/>
  <c r="Q56" i="8" s="1"/>
  <c r="K56" i="8"/>
  <c r="I57" i="8"/>
  <c r="M57" i="8" s="1"/>
  <c r="K57" i="8"/>
  <c r="K58" i="8"/>
  <c r="I59" i="8"/>
  <c r="M59" i="8"/>
  <c r="Q59" i="8" s="1"/>
  <c r="K59" i="8"/>
  <c r="I60" i="8"/>
  <c r="M60" i="8"/>
  <c r="Q60" i="8" s="1"/>
  <c r="K60" i="8"/>
  <c r="I64" i="8"/>
  <c r="M64" i="8"/>
  <c r="Q64" i="8" s="1"/>
  <c r="K64" i="8"/>
  <c r="I65" i="8"/>
  <c r="M65" i="8"/>
  <c r="Q65" i="8" s="1"/>
  <c r="K65" i="8"/>
  <c r="I66" i="8"/>
  <c r="M66" i="8"/>
  <c r="Q66" i="8" s="1"/>
  <c r="K66" i="8"/>
  <c r="I67" i="8"/>
  <c r="K67" i="8"/>
  <c r="M67" i="8" s="1"/>
  <c r="Q67" i="8" s="1"/>
  <c r="I68" i="8"/>
  <c r="K68" i="8"/>
  <c r="M68" i="8" s="1"/>
  <c r="Q68" i="8" s="1"/>
  <c r="I69" i="8"/>
  <c r="K69" i="8"/>
  <c r="M69" i="8" s="1"/>
  <c r="Q69" i="8" s="1"/>
  <c r="I70" i="8"/>
  <c r="K70" i="8"/>
  <c r="M70" i="8" s="1"/>
  <c r="Q70" i="8" s="1"/>
  <c r="K75" i="8"/>
  <c r="M75" i="8"/>
  <c r="Q75" i="8" s="1"/>
  <c r="K76" i="8"/>
  <c r="M76" i="8"/>
  <c r="Q76" i="8"/>
  <c r="I9" i="10"/>
  <c r="I28" i="10" s="1"/>
  <c r="M28" i="10" s="1"/>
  <c r="I13" i="10"/>
  <c r="I19" i="10"/>
  <c r="K19" i="10"/>
  <c r="M19" i="10" s="1"/>
  <c r="Q19" i="10" s="1"/>
  <c r="Q39" i="10" s="1"/>
  <c r="I20" i="10"/>
  <c r="M20" i="10" s="1"/>
  <c r="Q20" i="10" s="1"/>
  <c r="K20" i="10"/>
  <c r="I21" i="10"/>
  <c r="M21" i="10" s="1"/>
  <c r="Q21" i="10" s="1"/>
  <c r="K21" i="10"/>
  <c r="I22" i="10"/>
  <c r="M22" i="10" s="1"/>
  <c r="K22" i="10"/>
  <c r="I26" i="10"/>
  <c r="M26" i="10"/>
  <c r="Q26" i="10" s="1"/>
  <c r="K26" i="10"/>
  <c r="I27" i="10"/>
  <c r="M27" i="10"/>
  <c r="K27" i="10"/>
  <c r="K28" i="10"/>
  <c r="I29" i="10"/>
  <c r="M29" i="10" s="1"/>
  <c r="Q29" i="10" s="1"/>
  <c r="K29" i="10"/>
  <c r="I30" i="10"/>
  <c r="M30" i="10" s="1"/>
  <c r="Q30" i="10" s="1"/>
  <c r="K30" i="10"/>
  <c r="K35" i="10"/>
  <c r="M35" i="10" s="1"/>
  <c r="Q35" i="10" s="1"/>
  <c r="K36" i="10"/>
  <c r="M36" i="10" s="1"/>
  <c r="Q36" i="10" s="1"/>
  <c r="I43" i="14" l="1"/>
  <c r="M43" i="14" s="1"/>
  <c r="Q43" i="14" s="1"/>
  <c r="I39" i="14"/>
  <c r="M39" i="14" s="1"/>
  <c r="Q39" i="14" s="1"/>
  <c r="I44" i="14"/>
  <c r="M44" i="14" s="1"/>
  <c r="Q44" i="14" s="1"/>
  <c r="M35" i="6"/>
  <c r="M36" i="6"/>
  <c r="M23" i="6"/>
  <c r="Q23" i="6" s="1"/>
  <c r="M38" i="6"/>
  <c r="Q38" i="6" s="1"/>
  <c r="M28" i="6"/>
  <c r="Q28" i="6" s="1"/>
  <c r="M24" i="6"/>
  <c r="Q24" i="6" s="1"/>
  <c r="Q58" i="6" s="1"/>
  <c r="M44" i="6"/>
  <c r="Q44" i="6" s="1"/>
  <c r="M27" i="6"/>
  <c r="Q27" i="6" s="1"/>
  <c r="M25" i="6"/>
  <c r="Q25" i="6" s="1"/>
  <c r="M47" i="6"/>
  <c r="Q47" i="6" s="1"/>
  <c r="M48" i="6"/>
  <c r="M45" i="6"/>
  <c r="Q45" i="6" s="1"/>
  <c r="Q79" i="8"/>
  <c r="Q43" i="4"/>
  <c r="M30" i="2"/>
  <c r="Q30" i="2" s="1"/>
  <c r="M28" i="2"/>
  <c r="M26" i="2"/>
  <c r="Q26" i="2" s="1"/>
  <c r="Q39" i="2"/>
  <c r="I28" i="14"/>
  <c r="M28" i="14" s="1"/>
  <c r="Q28" i="14" s="1"/>
  <c r="E8" i="14"/>
  <c r="I32" i="14" s="1"/>
  <c r="M32" i="14" s="1"/>
  <c r="Q32" i="14" s="1"/>
  <c r="I30" i="14"/>
  <c r="M30" i="14" s="1"/>
  <c r="Q30" i="14" s="1"/>
  <c r="I33" i="14" l="1"/>
  <c r="M33" i="14" s="1"/>
  <c r="Q33" i="14" s="1"/>
  <c r="I31" i="14"/>
  <c r="M31" i="14" s="1"/>
  <c r="Q31" i="14" s="1"/>
  <c r="I29" i="14"/>
  <c r="M29" i="14" s="1"/>
  <c r="Q29" i="14" s="1"/>
  <c r="Q66" i="14" l="1"/>
</calcChain>
</file>

<file path=xl/sharedStrings.xml><?xml version="1.0" encoding="utf-8"?>
<sst xmlns="http://schemas.openxmlformats.org/spreadsheetml/2006/main" count="1183" uniqueCount="104">
  <si>
    <t>=</t>
  </si>
  <si>
    <t>Ужин.</t>
  </si>
  <si>
    <t>Продукты, употребляемые в завтрак, обед и ужин</t>
  </si>
  <si>
    <t>Громов</t>
  </si>
  <si>
    <t>рис</t>
  </si>
  <si>
    <t>Пример питания из расчета</t>
  </si>
  <si>
    <t>Цена</t>
  </si>
  <si>
    <t>Хлеб черный, белый</t>
  </si>
  <si>
    <t>Изюм по 1 ст. ложке</t>
  </si>
  <si>
    <t>Общий вес гр.</t>
  </si>
  <si>
    <t>Марина</t>
  </si>
  <si>
    <t>Рагулин</t>
  </si>
  <si>
    <t>суббота</t>
  </si>
  <si>
    <t>ходовых</t>
  </si>
  <si>
    <t>геркул</t>
  </si>
  <si>
    <t>супы на усмотрение участников</t>
  </si>
  <si>
    <t>Дима</t>
  </si>
  <si>
    <t>Репчатый лук</t>
  </si>
  <si>
    <t>УЖИН</t>
  </si>
  <si>
    <t xml:space="preserve">Ужин </t>
  </si>
  <si>
    <t>греч</t>
  </si>
  <si>
    <t>Андреев</t>
  </si>
  <si>
    <t>средних</t>
  </si>
  <si>
    <t>Чеснок</t>
  </si>
  <si>
    <t xml:space="preserve">докупается в походе </t>
  </si>
  <si>
    <t>завтрак</t>
  </si>
  <si>
    <t>ЗАВТРАК</t>
  </si>
  <si>
    <t>Завтрак.</t>
  </si>
  <si>
    <t>похода</t>
  </si>
  <si>
    <t>Обед.</t>
  </si>
  <si>
    <t>Перекус.</t>
  </si>
  <si>
    <t>ОБЕД</t>
  </si>
  <si>
    <t>учасников</t>
  </si>
  <si>
    <t>Кетчуп</t>
  </si>
  <si>
    <t>Калькулятор для раскладки (перевод с китайского Стульникова В.В.)</t>
  </si>
  <si>
    <t>Молоко сухое (сгущеное)</t>
  </si>
  <si>
    <t>тюбик</t>
  </si>
  <si>
    <t>Бутерброд с копчен.</t>
  </si>
  <si>
    <t>среда</t>
  </si>
  <si>
    <t>Геркулес</t>
  </si>
  <si>
    <t>+</t>
  </si>
  <si>
    <t>Топленое(сливочное) масло</t>
  </si>
  <si>
    <t>Ковалев</t>
  </si>
  <si>
    <t>Панин С</t>
  </si>
  <si>
    <t>9--8</t>
  </si>
  <si>
    <t>Сухари</t>
  </si>
  <si>
    <t>Перловка</t>
  </si>
  <si>
    <t>Завтрак</t>
  </si>
  <si>
    <t>График дежурств отъезд 07 мая 2023г</t>
  </si>
  <si>
    <t>каждый выбирает на себя сам</t>
  </si>
  <si>
    <t>ходового дня на</t>
  </si>
  <si>
    <t xml:space="preserve">участников похода </t>
  </si>
  <si>
    <t>Кол-во</t>
  </si>
  <si>
    <t>Сима Ст</t>
  </si>
  <si>
    <t>банки</t>
  </si>
  <si>
    <t>Печенье, 2 шт.</t>
  </si>
  <si>
    <t>воскресен</t>
  </si>
  <si>
    <t>Горчица</t>
  </si>
  <si>
    <t>Панин А</t>
  </si>
  <si>
    <t>вторник</t>
  </si>
  <si>
    <t>пятница</t>
  </si>
  <si>
    <t>ужин</t>
  </si>
  <si>
    <t>Володя Ст</t>
  </si>
  <si>
    <t>дней</t>
  </si>
  <si>
    <t>понедельник</t>
  </si>
  <si>
    <t>отъезд 07 мая 2023г</t>
  </si>
  <si>
    <t>Борщ</t>
  </si>
  <si>
    <t>Гречка</t>
  </si>
  <si>
    <t>пшен</t>
  </si>
  <si>
    <t>участников</t>
  </si>
  <si>
    <t>Бутерброд с сыром</t>
  </si>
  <si>
    <t>Лимон в чай</t>
  </si>
  <si>
    <t xml:space="preserve"> </t>
  </si>
  <si>
    <t>Сахар кусковой</t>
  </si>
  <si>
    <t>обед</t>
  </si>
  <si>
    <t>Пшенка</t>
  </si>
  <si>
    <t>Чай</t>
  </si>
  <si>
    <t>пакетик</t>
  </si>
  <si>
    <t>Тушенка</t>
  </si>
  <si>
    <t>Рис</t>
  </si>
  <si>
    <t>×</t>
  </si>
  <si>
    <t>Аня</t>
  </si>
  <si>
    <t>четверг</t>
  </si>
  <si>
    <t>4 головки</t>
  </si>
  <si>
    <t>Соль</t>
  </si>
  <si>
    <t>Суп харчо</t>
  </si>
  <si>
    <t>воскресенье</t>
  </si>
  <si>
    <t>Обед</t>
  </si>
  <si>
    <t>Ужин</t>
  </si>
  <si>
    <t>Волкова А</t>
  </si>
  <si>
    <t>Рагулин С</t>
  </si>
  <si>
    <t>Ковалев Б</t>
  </si>
  <si>
    <t>Общее кол-во
приемов пищи</t>
  </si>
  <si>
    <t>На 1 участника</t>
  </si>
  <si>
    <t>Макароны</t>
  </si>
  <si>
    <t>Калькулятор для раскладки</t>
  </si>
  <si>
    <t>1. Получить данные о том, кто когда, что готовит</t>
  </si>
  <si>
    <t>2. Из шаблонной страницы скопировать лист и заполнить его общую информацию</t>
  </si>
  <si>
    <t>0. Сформировать шаблонную страницу</t>
  </si>
  <si>
    <t>График дежурств отъезд 04 мая 2024г</t>
  </si>
  <si>
    <t>Тест</t>
  </si>
  <si>
    <t>Гороховый</t>
  </si>
  <si>
    <t>отъезд 04 мая 2024г</t>
  </si>
  <si>
    <t>Харчо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</si>
</sst>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7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sz val="11"/>
      <name val="Arial Cyr"/>
    </font>
    <font>
      <b/>
      <i/>
      <sz val="18"/>
      <name val="Arial Cyr"/>
      <charset val="204"/>
    </font>
    <font>
      <sz val="14"/>
      <name val="Arial Cyr"/>
      <charset val="204"/>
    </font>
    <font>
      <sz val="14"/>
      <name val="Arial"/>
      <charset val="204"/>
    </font>
    <font>
      <b/>
      <i/>
      <sz val="16"/>
      <name val="Arial Cyr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b/>
      <i/>
      <sz val="18"/>
      <color rgb="FFC00000"/>
      <name val="Arial Cyr"/>
      <charset val="204"/>
    </font>
    <font>
      <b/>
      <i/>
      <sz val="18"/>
      <color rgb="FFC00000"/>
      <name val="Arial Cyr"/>
    </font>
    <font>
      <sz val="14"/>
      <color rgb="FF0000FF"/>
      <name val="Arial Cyr"/>
      <charset val="204"/>
    </font>
    <font>
      <b/>
      <i/>
      <sz val="18"/>
      <color rgb="FFFF0000"/>
      <name val="Arial Cyr"/>
      <charset val="204"/>
    </font>
    <font>
      <sz val="14"/>
      <color rgb="FF800080"/>
      <name val="Arial Cyr"/>
      <charset val="204"/>
    </font>
    <font>
      <b/>
      <i/>
      <sz val="11"/>
      <color rgb="FFC00000"/>
      <name val="Arial Cyr"/>
      <charset val="204"/>
    </font>
    <font>
      <sz val="14"/>
      <color rgb="FF008000"/>
      <name val="Arial Cyr"/>
      <charset val="204"/>
    </font>
    <font>
      <sz val="11"/>
      <color rgb="FFFF0000"/>
      <name val="Arial Cyr"/>
      <charset val="204"/>
    </font>
    <font>
      <sz val="14"/>
      <color rgb="FFFF0000"/>
      <name val="Arial Cyr"/>
      <charset val="204"/>
    </font>
    <font>
      <b/>
      <i/>
      <sz val="11"/>
      <color rgb="FFC00000"/>
      <name val="Arial Cyr"/>
    </font>
    <font>
      <b/>
      <i/>
      <sz val="16"/>
      <color rgb="FFFF0000"/>
      <name val="Arial Cyr"/>
      <charset val="204"/>
    </font>
    <font>
      <sz val="18"/>
      <color rgb="FFFF0000"/>
      <name val="Arial Cyr"/>
    </font>
    <font>
      <b/>
      <i/>
      <sz val="10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2">
    <xf numFmtId="0" fontId="1" fillId="0" borderId="0" xfId="0" applyNumberFormat="1" applyFont="1" applyFill="1" applyBorder="1" applyAlignment="1" applyProtection="1"/>
    <xf numFmtId="0" fontId="13" fillId="2" borderId="0" xfId="0" applyNumberFormat="1" applyFont="1" applyFill="1" applyBorder="1" applyAlignment="1" applyProtection="1">
      <alignment horizontal="left" vertical="center"/>
    </xf>
    <xf numFmtId="0" fontId="9" fillId="0" borderId="11" xfId="0" applyNumberFormat="1" applyFont="1" applyFill="1" applyBorder="1" applyAlignment="1" applyProtection="1"/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0" xfId="0" applyNumberFormat="1" applyFont="1" applyFill="1" applyBorder="1" applyAlignment="1" applyProtection="1">
      <alignment horizontal="lef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13" fillId="2" borderId="0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Border="1" applyAlignment="1" applyProtection="1">
      <alignment horizontal="right"/>
    </xf>
    <xf numFmtId="0" fontId="9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2" fillId="6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center" vertical="center"/>
    </xf>
    <xf numFmtId="0" fontId="15" fillId="2" borderId="2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horizontal="center"/>
    </xf>
    <xf numFmtId="1" fontId="9" fillId="4" borderId="0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1" fontId="16" fillId="7" borderId="12" xfId="0" applyNumberFormat="1" applyFont="1" applyFill="1" applyBorder="1" applyAlignment="1" applyProtection="1">
      <alignment horizontal="center" vertical="center"/>
    </xf>
    <xf numFmtId="1" fontId="9" fillId="4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/>
    <xf numFmtId="1" fontId="9" fillId="5" borderId="12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left" vertical="center"/>
    </xf>
    <xf numFmtId="0" fontId="13" fillId="2" borderId="1" xfId="0" applyNumberFormat="1" applyFont="1" applyFill="1" applyBorder="1" applyAlignment="1" applyProtection="1">
      <alignment horizontal="left" vertical="center"/>
    </xf>
    <xf numFmtId="0" fontId="2" fillId="6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right" indent="7"/>
    </xf>
    <xf numFmtId="0" fontId="2" fillId="0" borderId="13" xfId="0" applyNumberFormat="1" applyFont="1" applyFill="1" applyBorder="1" applyAlignment="1" applyProtection="1">
      <alignment horizontal="left" vertical="center"/>
    </xf>
    <xf numFmtId="0" fontId="9" fillId="4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1" fontId="18" fillId="7" borderId="12" xfId="0" applyNumberFormat="1" applyFont="1" applyFill="1" applyBorder="1" applyAlignment="1" applyProtection="1">
      <alignment horizontal="center" vertical="center"/>
    </xf>
    <xf numFmtId="1" fontId="9" fillId="0" borderId="0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/>
    <xf numFmtId="0" fontId="9" fillId="4" borderId="2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/>
    <xf numFmtId="2" fontId="9" fillId="0" borderId="0" xfId="0" applyNumberFormat="1" applyFont="1" applyFill="1" applyBorder="1" applyAlignment="1" applyProtection="1">
      <alignment horizontal="center"/>
    </xf>
    <xf numFmtId="0" fontId="9" fillId="4" borderId="4" xfId="0" applyNumberFormat="1" applyFont="1" applyFill="1" applyBorder="1" applyAlignment="1" applyProtection="1">
      <alignment horizontal="center" vertical="center"/>
    </xf>
    <xf numFmtId="49" fontId="9" fillId="0" borderId="14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1" fontId="18" fillId="4" borderId="0" xfId="0" applyNumberFormat="1" applyFont="1" applyFill="1" applyBorder="1" applyAlignment="1" applyProtection="1">
      <alignment horizontal="center" vertical="center"/>
    </xf>
    <xf numFmtId="0" fontId="2" fillId="6" borderId="2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1" fillId="0" borderId="2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164" fontId="9" fillId="0" borderId="0" xfId="0" applyNumberFormat="1" applyFont="1" applyFill="1" applyBorder="1" applyAlignment="1" applyProtection="1">
      <alignment horizont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9" fillId="4" borderId="0" xfId="0" applyNumberFormat="1" applyFont="1" applyFill="1" applyBorder="1" applyAlignment="1" applyProtection="1">
      <alignment horizontal="center"/>
    </xf>
    <xf numFmtId="0" fontId="9" fillId="9" borderId="4" xfId="0" applyNumberFormat="1" applyFont="1" applyFill="1" applyBorder="1" applyAlignment="1" applyProtection="1">
      <alignment horizontal="center" vertical="center"/>
    </xf>
    <xf numFmtId="1" fontId="22" fillId="0" borderId="12" xfId="0" applyNumberFormat="1" applyFont="1" applyFill="1" applyBorder="1" applyAlignment="1" applyProtection="1">
      <alignment horizontal="center"/>
    </xf>
    <xf numFmtId="0" fontId="9" fillId="10" borderId="0" xfId="0" applyNumberFormat="1" applyFont="1" applyFill="1" applyBorder="1" applyAlignment="1" applyProtection="1"/>
    <xf numFmtId="0" fontId="13" fillId="2" borderId="0" xfId="0" applyNumberFormat="1" applyFont="1" applyFill="1" applyBorder="1" applyAlignment="1" applyProtection="1">
      <alignment horizontal="center" vertical="center"/>
    </xf>
    <xf numFmtId="0" fontId="9" fillId="4" borderId="13" xfId="0" applyNumberFormat="1" applyFont="1" applyFill="1" applyBorder="1" applyAlignment="1" applyProtection="1">
      <alignment horizontal="center" vertical="center"/>
    </xf>
    <xf numFmtId="16" fontId="9" fillId="4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0" fontId="13" fillId="2" borderId="0" xfId="0" applyNumberFormat="1" applyFont="1" applyFill="1" applyBorder="1" applyAlignment="1" applyProtection="1">
      <alignment horizontal="center" vertical="center"/>
    </xf>
    <xf numFmtId="0" fontId="13" fillId="2" borderId="0" xfId="0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2" borderId="13" xfId="0" applyNumberFormat="1" applyFont="1" applyFill="1" applyBorder="1" applyAlignment="1" applyProtection="1">
      <alignment horizontal="left" vertical="center"/>
    </xf>
    <xf numFmtId="0" fontId="9" fillId="11" borderId="0" xfId="0" applyNumberFormat="1" applyFont="1" applyFill="1" applyBorder="1" applyAlignment="1" applyProtection="1">
      <alignment horizontal="center"/>
    </xf>
    <xf numFmtId="0" fontId="7" fillId="6" borderId="0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9" fillId="9" borderId="5" xfId="0" applyNumberFormat="1" applyFont="1" applyFill="1" applyBorder="1" applyAlignment="1" applyProtection="1">
      <alignment horizontal="center" vertical="center"/>
    </xf>
    <xf numFmtId="1" fontId="9" fillId="9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horizontal="center" vertical="center"/>
    </xf>
    <xf numFmtId="0" fontId="15" fillId="2" borderId="0" xfId="0" applyNumberFormat="1" applyFont="1" applyFill="1" applyBorder="1" applyAlignment="1" applyProtection="1">
      <alignment horizontal="left" vertical="center"/>
    </xf>
    <xf numFmtId="0" fontId="9" fillId="9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/>
    </xf>
    <xf numFmtId="0" fontId="2" fillId="7" borderId="2" xfId="0" applyNumberFormat="1" applyFont="1" applyFill="1" applyBorder="1" applyAlignment="1" applyProtection="1">
      <alignment horizontal="center" vertical="center"/>
    </xf>
    <xf numFmtId="1" fontId="16" fillId="7" borderId="0" xfId="0" applyNumberFormat="1" applyFont="1" applyFill="1" applyBorder="1" applyAlignment="1" applyProtection="1">
      <alignment horizontal="center"/>
    </xf>
    <xf numFmtId="0" fontId="23" fillId="0" borderId="0" xfId="0" applyNumberFormat="1" applyFont="1" applyFill="1" applyBorder="1" applyAlignment="1" applyProtection="1">
      <alignment horizontal="left" vertical="center"/>
    </xf>
    <xf numFmtId="0" fontId="9" fillId="0" borderId="1" xfId="0" applyNumberFormat="1" applyFont="1" applyFill="1" applyBorder="1" applyAlignment="1" applyProtection="1">
      <alignment vertical="center"/>
    </xf>
    <xf numFmtId="1" fontId="16" fillId="0" borderId="0" xfId="0" applyNumberFormat="1" applyFont="1" applyFill="1" applyBorder="1" applyAlignment="1" applyProtection="1">
      <alignment horizontal="center"/>
    </xf>
    <xf numFmtId="0" fontId="9" fillId="0" borderId="6" xfId="0" applyNumberFormat="1" applyFont="1" applyFill="1" applyBorder="1" applyAlignment="1" applyProtection="1"/>
    <xf numFmtId="0" fontId="9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9" fillId="0" borderId="8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8" fillId="2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</xf>
    <xf numFmtId="0" fontId="2" fillId="4" borderId="2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1" fontId="22" fillId="0" borderId="0" xfId="0" applyNumberFormat="1" applyFont="1" applyFill="1" applyBorder="1" applyAlignment="1" applyProtection="1">
      <alignment horizontal="center"/>
    </xf>
    <xf numFmtId="1" fontId="16" fillId="0" borderId="0" xfId="0" applyNumberFormat="1" applyFont="1" applyFill="1" applyBorder="1" applyAlignment="1" applyProtection="1">
      <alignment horizontal="center" vertical="center"/>
    </xf>
    <xf numFmtId="0" fontId="9" fillId="1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justify"/>
    </xf>
    <xf numFmtId="1" fontId="9" fillId="7" borderId="0" xfId="0" applyNumberFormat="1" applyFont="1" applyFill="1" applyBorder="1" applyAlignment="1" applyProtection="1">
      <alignment horizontal="center"/>
    </xf>
    <xf numFmtId="0" fontId="2" fillId="6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9" fillId="9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9" fillId="0" borderId="2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9" fillId="0" borderId="9" xfId="0" applyNumberFormat="1" applyFont="1" applyFill="1" applyBorder="1" applyAlignment="1" applyProtection="1"/>
    <xf numFmtId="1" fontId="9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9" fillId="0" borderId="10" xfId="0" applyNumberFormat="1" applyFont="1" applyFill="1" applyBorder="1" applyAlignment="1" applyProtection="1"/>
    <xf numFmtId="1" fontId="16" fillId="4" borderId="0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4" fillId="0" borderId="0" xfId="0" applyNumberFormat="1" applyFont="1" applyFill="1" applyBorder="1" applyAlignment="1" applyProtection="1">
      <alignment vertical="center"/>
    </xf>
    <xf numFmtId="0" fontId="9" fillId="9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right" indent="52"/>
    </xf>
    <xf numFmtId="0" fontId="25" fillId="2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5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0" fontId="9" fillId="9" borderId="1" xfId="0" applyNumberFormat="1" applyFont="1" applyFill="1" applyBorder="1" applyAlignment="1" applyProtection="1">
      <alignment horizontal="center" vertical="center"/>
    </xf>
    <xf numFmtId="0" fontId="9" fillId="5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Border="1" applyAlignment="1" applyProtection="1">
      <alignment horizontal="center"/>
    </xf>
    <xf numFmtId="0" fontId="9" fillId="0" borderId="16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5" borderId="0" xfId="0" applyNumberFormat="1" applyFont="1" applyFill="1" applyBorder="1" applyAlignment="1" applyProtection="1"/>
    <xf numFmtId="49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49" fontId="9" fillId="4" borderId="0" xfId="0" applyNumberFormat="1" applyFont="1" applyFill="1" applyBorder="1" applyAlignment="1" applyProtection="1">
      <alignment horizontal="center" vertical="center"/>
    </xf>
    <xf numFmtId="0" fontId="9" fillId="12" borderId="5" xfId="0" applyNumberFormat="1" applyFont="1" applyFill="1" applyBorder="1" applyAlignment="1" applyProtection="1">
      <alignment horizontal="center" vertical="center"/>
    </xf>
    <xf numFmtId="0" fontId="9" fillId="12" borderId="4" xfId="0" applyNumberFormat="1" applyFont="1" applyFill="1" applyBorder="1" applyAlignment="1" applyProtection="1">
      <alignment horizontal="center" vertical="center"/>
    </xf>
    <xf numFmtId="0" fontId="9" fillId="12" borderId="1" xfId="0" applyNumberFormat="1" applyFont="1" applyFill="1" applyBorder="1" applyAlignment="1" applyProtection="1">
      <alignment horizontal="center" vertical="center"/>
    </xf>
    <xf numFmtId="0" fontId="9" fillId="12" borderId="0" xfId="0" applyNumberFormat="1" applyFont="1" applyFill="1" applyBorder="1" applyAlignment="1" applyProtection="1">
      <alignment horizontal="center" vertical="center"/>
    </xf>
    <xf numFmtId="0" fontId="9" fillId="12" borderId="2" xfId="0" applyNumberFormat="1" applyFont="1" applyFill="1" applyBorder="1" applyAlignment="1" applyProtection="1">
      <alignment horizontal="center" vertical="center"/>
    </xf>
    <xf numFmtId="0" fontId="9" fillId="12" borderId="13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wrapText="1"/>
    </xf>
    <xf numFmtId="49" fontId="1" fillId="0" borderId="0" xfId="0" applyNumberFormat="1" applyFont="1" applyFill="1" applyBorder="1" applyAlignment="1" applyProtection="1"/>
    <xf numFmtId="1" fontId="18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Border="1" applyAlignment="1" applyProtection="1">
      <alignment horizontal="left"/>
    </xf>
    <xf numFmtId="49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left" vertical="center" indent="52"/>
    </xf>
    <xf numFmtId="0" fontId="9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4" borderId="0" xfId="0" applyNumberFormat="1" applyFont="1" applyFill="1" applyBorder="1" applyAlignment="1" applyProtection="1"/>
    <xf numFmtId="0" fontId="9" fillId="7" borderId="0" xfId="0" applyNumberFormat="1" applyFont="1" applyFill="1" applyBorder="1" applyAlignment="1" applyProtection="1"/>
    <xf numFmtId="0" fontId="9" fillId="11" borderId="0" xfId="0" applyNumberFormat="1" applyFont="1" applyFill="1" applyBorder="1" applyAlignment="1" applyProtection="1"/>
    <xf numFmtId="0" fontId="9" fillId="0" borderId="14" xfId="0" applyNumberFormat="1" applyFont="1" applyFill="1" applyBorder="1" applyAlignment="1" applyProtection="1">
      <alignment horizontal="left" vertical="center"/>
    </xf>
    <xf numFmtId="0" fontId="9" fillId="0" borderId="15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horizontal="center" vertical="center"/>
    </xf>
    <xf numFmtId="0" fontId="9" fillId="5" borderId="0" xfId="0" applyNumberFormat="1" applyFont="1" applyFill="1" applyBorder="1" applyAlignment="1" applyProtection="1"/>
    <xf numFmtId="0" fontId="3" fillId="0" borderId="13" xfId="0" applyNumberFormat="1" applyFont="1" applyFill="1" applyBorder="1" applyAlignment="1" applyProtection="1">
      <alignment horizontal="center" vertical="center"/>
    </xf>
    <xf numFmtId="1" fontId="9" fillId="4" borderId="12" xfId="0" applyNumberFormat="1" applyFont="1" applyFill="1" applyBorder="1" applyAlignment="1" applyProtection="1">
      <alignment horizontal="center" vertical="center"/>
    </xf>
    <xf numFmtId="1" fontId="9" fillId="4" borderId="12" xfId="0" applyNumberFormat="1" applyFont="1" applyFill="1" applyBorder="1" applyAlignment="1" applyProtection="1">
      <alignment horizontal="left" vertical="center"/>
    </xf>
    <xf numFmtId="1" fontId="9" fillId="5" borderId="12" xfId="0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65"/>
  <sheetViews>
    <sheetView showOutlineSymbols="0" defaultGridColor="0" topLeftCell="A4" colorId="21" zoomScale="85" workbookViewId="0">
      <selection activeCell="E34" sqref="E34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13" width="20.5" customWidth="1"/>
    <col min="14" max="28" width="17.1640625" customWidth="1"/>
  </cols>
  <sheetData>
    <row r="1" spans="1:33" ht="12.75" customHeight="1" x14ac:dyDescent="0.2">
      <c r="A1" t="s">
        <v>100</v>
      </c>
    </row>
    <row r="2" spans="1:33" ht="19.5" customHeight="1" x14ac:dyDescent="0.25">
      <c r="B2" s="7"/>
      <c r="C2" s="7"/>
      <c r="D2" s="148" t="s">
        <v>99</v>
      </c>
      <c r="E2" s="149"/>
      <c r="F2" s="149"/>
      <c r="G2" s="149"/>
      <c r="H2" s="149"/>
      <c r="I2" s="149"/>
      <c r="J2" s="149"/>
      <c r="K2" s="7"/>
      <c r="L2" s="7"/>
      <c r="M2" s="129"/>
      <c r="N2" s="129"/>
    </row>
    <row r="3" spans="1:33" ht="19.5" customHeight="1" x14ac:dyDescent="0.25">
      <c r="B3" s="7"/>
      <c r="C3" s="7"/>
      <c r="D3" s="7"/>
      <c r="E3" s="7"/>
      <c r="F3" s="150"/>
      <c r="G3" s="150"/>
      <c r="H3" s="150"/>
      <c r="I3" s="7"/>
      <c r="J3" s="7"/>
      <c r="K3" s="7"/>
      <c r="L3" s="7"/>
      <c r="M3" s="129"/>
      <c r="N3" s="129"/>
    </row>
    <row r="4" spans="1:33" ht="20.25" customHeight="1" x14ac:dyDescent="0.25">
      <c r="B4" s="72"/>
      <c r="C4" s="72"/>
      <c r="D4" s="130" t="s">
        <v>52</v>
      </c>
      <c r="E4" s="72"/>
      <c r="F4" s="72"/>
      <c r="G4" s="72"/>
      <c r="H4" s="72"/>
      <c r="I4" s="72"/>
      <c r="J4" s="72"/>
      <c r="K4" s="72"/>
      <c r="L4" s="72"/>
      <c r="N4" s="129"/>
    </row>
    <row r="5" spans="1:33" ht="33" customHeight="1" x14ac:dyDescent="0.2">
      <c r="B5" s="7"/>
      <c r="C5" s="7"/>
      <c r="D5" s="130" t="s">
        <v>69</v>
      </c>
      <c r="E5" s="121"/>
      <c r="F5" s="139" t="s">
        <v>12</v>
      </c>
      <c r="G5" s="140" t="s">
        <v>86</v>
      </c>
      <c r="H5" s="42" t="s">
        <v>64</v>
      </c>
      <c r="I5" s="42" t="s">
        <v>59</v>
      </c>
      <c r="J5" s="42" t="s">
        <v>38</v>
      </c>
      <c r="K5" s="140" t="s">
        <v>82</v>
      </c>
      <c r="L5" s="140" t="s">
        <v>60</v>
      </c>
      <c r="M5" s="140" t="s">
        <v>12</v>
      </c>
      <c r="N5" s="140" t="s">
        <v>86</v>
      </c>
      <c r="P5" s="145" t="s">
        <v>92</v>
      </c>
      <c r="Q5" s="145" t="s">
        <v>93</v>
      </c>
      <c r="R5" s="145"/>
      <c r="S5" s="145"/>
      <c r="T5" s="145"/>
      <c r="U5" s="145"/>
      <c r="V5" s="145"/>
      <c r="W5" s="145"/>
      <c r="X5" s="145"/>
    </row>
    <row r="6" spans="1:33" ht="20.25" customHeight="1" x14ac:dyDescent="0.2">
      <c r="B6" s="7"/>
      <c r="C6" s="7"/>
      <c r="D6" s="138">
        <v>5</v>
      </c>
      <c r="E6" s="121"/>
      <c r="F6" s="139">
        <v>4</v>
      </c>
      <c r="G6" s="140">
        <v>5</v>
      </c>
      <c r="H6" s="42">
        <v>6</v>
      </c>
      <c r="I6" s="42">
        <v>7</v>
      </c>
      <c r="J6" s="42">
        <v>8</v>
      </c>
      <c r="K6" s="140">
        <v>9</v>
      </c>
      <c r="L6" s="140">
        <v>10</v>
      </c>
      <c r="M6" s="140">
        <v>11</v>
      </c>
      <c r="N6" s="140">
        <v>12</v>
      </c>
      <c r="P6">
        <f>COUNTA(F8:N34)</f>
        <v>24</v>
      </c>
      <c r="Q6" s="146">
        <f>P6/D6</f>
        <v>4.8</v>
      </c>
    </row>
    <row r="7" spans="1:33" ht="20.25" customHeight="1" thickBot="1" x14ac:dyDescent="0.3">
      <c r="A7" s="88"/>
      <c r="B7" s="103"/>
      <c r="C7" s="103"/>
      <c r="D7" s="103"/>
      <c r="E7" s="103"/>
      <c r="F7" s="7"/>
      <c r="G7" s="103"/>
      <c r="H7" s="103"/>
      <c r="I7" s="103"/>
      <c r="J7" s="103"/>
      <c r="K7" s="103"/>
      <c r="L7" s="103"/>
      <c r="M7" s="132"/>
      <c r="N7" s="132"/>
    </row>
    <row r="8" spans="1:33" ht="20.25" customHeight="1" x14ac:dyDescent="0.25">
      <c r="A8" s="151">
        <v>5</v>
      </c>
      <c r="B8" s="141" t="s">
        <v>12</v>
      </c>
      <c r="C8" s="142" t="s">
        <v>47</v>
      </c>
      <c r="D8" s="120"/>
      <c r="E8" s="81"/>
      <c r="F8" s="44"/>
      <c r="G8" s="7"/>
      <c r="H8" s="7"/>
      <c r="I8" s="130"/>
      <c r="J8" s="130"/>
      <c r="K8" s="7"/>
      <c r="L8" s="7"/>
      <c r="N8" s="129"/>
      <c r="Y8" s="44"/>
      <c r="Z8" s="7"/>
      <c r="AA8" s="7"/>
      <c r="AB8" s="130"/>
      <c r="AC8" s="130"/>
      <c r="AD8" s="7"/>
      <c r="AE8" s="7"/>
      <c r="AG8" s="129"/>
    </row>
    <row r="9" spans="1:33" ht="20.25" customHeight="1" x14ac:dyDescent="0.2">
      <c r="A9" s="152"/>
      <c r="B9" s="142">
        <v>4</v>
      </c>
      <c r="C9" s="142" t="s">
        <v>87</v>
      </c>
      <c r="D9" s="120"/>
      <c r="E9" s="72"/>
      <c r="F9" s="76"/>
      <c r="G9" s="90"/>
      <c r="H9" s="22"/>
      <c r="I9" s="22"/>
      <c r="J9" s="72"/>
      <c r="K9" s="72"/>
      <c r="L9" s="72"/>
      <c r="Y9" s="76"/>
      <c r="Z9" s="90"/>
      <c r="AA9" s="22"/>
      <c r="AB9" s="22"/>
      <c r="AC9" s="72"/>
      <c r="AD9" s="72"/>
      <c r="AE9" s="72"/>
    </row>
    <row r="10" spans="1:33" ht="20.25" customHeight="1" thickBot="1" x14ac:dyDescent="0.25">
      <c r="A10" s="152"/>
      <c r="B10" s="142"/>
      <c r="C10" s="142" t="s">
        <v>88</v>
      </c>
      <c r="D10" s="69"/>
      <c r="E10" s="78" t="s">
        <v>67</v>
      </c>
      <c r="F10" s="19" t="s">
        <v>91</v>
      </c>
      <c r="G10" s="90"/>
      <c r="H10" s="76"/>
      <c r="I10" s="22"/>
      <c r="J10" s="72"/>
      <c r="K10" s="72"/>
      <c r="L10" s="72"/>
      <c r="Z10" s="90"/>
      <c r="AA10" s="76"/>
      <c r="AB10" s="22"/>
      <c r="AC10" s="72"/>
      <c r="AD10" s="72"/>
      <c r="AE10" s="72"/>
    </row>
    <row r="11" spans="1:33" ht="20.25" customHeight="1" thickBot="1" x14ac:dyDescent="0.25">
      <c r="A11" s="152"/>
      <c r="B11" s="141" t="s">
        <v>86</v>
      </c>
      <c r="C11" s="142" t="s">
        <v>47</v>
      </c>
      <c r="D11" s="50"/>
      <c r="E11" s="73" t="s">
        <v>75</v>
      </c>
      <c r="F11" s="90"/>
      <c r="G11" s="19" t="s">
        <v>58</v>
      </c>
      <c r="H11" s="76"/>
      <c r="I11" s="22"/>
      <c r="J11" s="72"/>
      <c r="K11" s="72"/>
      <c r="L11" s="72"/>
      <c r="Y11" s="90"/>
      <c r="Z11" s="110" t="s">
        <v>43</v>
      </c>
      <c r="AA11" s="76"/>
      <c r="AB11" s="22"/>
      <c r="AC11" s="72"/>
      <c r="AD11" s="72"/>
      <c r="AE11" s="72"/>
    </row>
    <row r="12" spans="1:33" ht="20.25" customHeight="1" thickBot="1" x14ac:dyDescent="0.25">
      <c r="A12" s="152"/>
      <c r="B12" s="142">
        <v>5</v>
      </c>
      <c r="C12" s="142" t="s">
        <v>87</v>
      </c>
      <c r="D12" s="50"/>
      <c r="E12" s="90" t="s">
        <v>103</v>
      </c>
      <c r="F12" s="90"/>
      <c r="G12" s="19" t="s">
        <v>58</v>
      </c>
      <c r="H12" s="76"/>
      <c r="I12" s="22"/>
      <c r="J12" s="72"/>
      <c r="K12" s="72"/>
      <c r="L12" s="72"/>
      <c r="Y12" s="90"/>
      <c r="Z12" s="90" t="s">
        <v>89</v>
      </c>
      <c r="AA12" s="76"/>
      <c r="AB12" s="22"/>
      <c r="AC12" s="72"/>
      <c r="AD12" s="72"/>
      <c r="AE12" s="72"/>
    </row>
    <row r="13" spans="1:33" ht="20.25" customHeight="1" thickBot="1" x14ac:dyDescent="0.25">
      <c r="A13" s="152"/>
      <c r="B13" s="142"/>
      <c r="C13" s="142" t="s">
        <v>88</v>
      </c>
      <c r="D13" s="120"/>
      <c r="E13" s="92" t="s">
        <v>79</v>
      </c>
      <c r="F13" s="90"/>
      <c r="G13" s="19" t="s">
        <v>58</v>
      </c>
      <c r="H13" s="76"/>
      <c r="I13" s="22"/>
      <c r="J13" s="72"/>
      <c r="K13" s="72"/>
      <c r="L13" s="72"/>
      <c r="Y13" s="90"/>
      <c r="Z13" s="90" t="s">
        <v>89</v>
      </c>
      <c r="AA13" s="76"/>
      <c r="AB13" s="22"/>
      <c r="AC13" s="72"/>
      <c r="AD13" s="72"/>
      <c r="AE13" s="72"/>
    </row>
    <row r="14" spans="1:33" ht="20.25" customHeight="1" thickBot="1" x14ac:dyDescent="0.25">
      <c r="A14" s="152"/>
      <c r="B14" s="6" t="s">
        <v>64</v>
      </c>
      <c r="C14" s="6" t="s">
        <v>47</v>
      </c>
      <c r="D14" s="34"/>
      <c r="E14" s="5" t="s">
        <v>39</v>
      </c>
      <c r="F14" s="22"/>
      <c r="G14" s="22"/>
      <c r="H14" s="19" t="s">
        <v>90</v>
      </c>
      <c r="I14" s="90"/>
      <c r="J14" s="130"/>
      <c r="K14" s="130"/>
      <c r="L14" s="72"/>
      <c r="P14" t="s">
        <v>98</v>
      </c>
      <c r="Y14" s="22"/>
      <c r="Z14" s="22"/>
      <c r="AA14" s="19" t="s">
        <v>58</v>
      </c>
      <c r="AB14" s="90"/>
      <c r="AC14" s="130"/>
      <c r="AD14" s="130"/>
      <c r="AE14" s="72"/>
    </row>
    <row r="15" spans="1:33" ht="20.25" customHeight="1" thickBot="1" x14ac:dyDescent="0.25">
      <c r="A15" s="152"/>
      <c r="B15" s="32">
        <v>6</v>
      </c>
      <c r="C15" s="32" t="s">
        <v>87</v>
      </c>
      <c r="D15" s="50"/>
      <c r="E15" s="90" t="s">
        <v>66</v>
      </c>
      <c r="F15" s="22"/>
      <c r="G15" s="22"/>
      <c r="H15" s="19" t="s">
        <v>90</v>
      </c>
      <c r="I15" s="90"/>
      <c r="J15" s="130"/>
      <c r="L15" s="72"/>
      <c r="P15" t="s">
        <v>96</v>
      </c>
      <c r="Y15" s="22"/>
      <c r="Z15" s="22"/>
      <c r="AA15" s="19" t="s">
        <v>58</v>
      </c>
      <c r="AB15" s="90"/>
      <c r="AC15" s="130"/>
      <c r="AD15" s="130"/>
      <c r="AE15" s="72"/>
    </row>
    <row r="16" spans="1:33" ht="20.25" customHeight="1" thickBot="1" x14ac:dyDescent="0.25">
      <c r="A16" s="152"/>
      <c r="B16" s="58"/>
      <c r="C16" s="58" t="s">
        <v>88</v>
      </c>
      <c r="D16" s="31"/>
      <c r="E16" s="78" t="s">
        <v>67</v>
      </c>
      <c r="F16" s="22"/>
      <c r="G16" s="22"/>
      <c r="H16" s="19" t="s">
        <v>90</v>
      </c>
      <c r="I16" s="122"/>
      <c r="J16" s="130"/>
      <c r="L16" s="72"/>
      <c r="P16" t="s">
        <v>97</v>
      </c>
      <c r="Y16" s="22"/>
      <c r="Z16" s="22"/>
      <c r="AA16" s="19" t="s">
        <v>90</v>
      </c>
      <c r="AB16" s="122"/>
      <c r="AC16" s="130"/>
      <c r="AD16" s="130"/>
      <c r="AE16" s="72"/>
    </row>
    <row r="17" spans="1:33" ht="20.25" customHeight="1" thickTop="1" thickBot="1" x14ac:dyDescent="0.25">
      <c r="A17" s="152"/>
      <c r="B17" s="32" t="s">
        <v>59</v>
      </c>
      <c r="C17" s="6" t="s">
        <v>47</v>
      </c>
      <c r="D17" s="50"/>
      <c r="E17" s="73" t="s">
        <v>75</v>
      </c>
      <c r="F17" s="22"/>
      <c r="G17" s="22"/>
      <c r="H17" s="110"/>
      <c r="I17" s="19" t="s">
        <v>91</v>
      </c>
      <c r="J17" s="130"/>
      <c r="L17" s="72"/>
      <c r="Y17" s="22"/>
      <c r="Z17" s="22"/>
      <c r="AA17" s="110"/>
      <c r="AB17" s="19" t="s">
        <v>90</v>
      </c>
      <c r="AC17" s="130"/>
      <c r="AD17" s="130"/>
      <c r="AE17" s="72"/>
    </row>
    <row r="18" spans="1:33" ht="20.25" customHeight="1" thickBot="1" x14ac:dyDescent="0.25">
      <c r="A18" s="152"/>
      <c r="B18" s="32">
        <v>7</v>
      </c>
      <c r="C18" s="32" t="s">
        <v>87</v>
      </c>
      <c r="D18" s="50"/>
      <c r="E18" s="90" t="s">
        <v>101</v>
      </c>
      <c r="F18" s="72"/>
      <c r="G18" s="72"/>
      <c r="H18" s="130"/>
      <c r="I18" s="19" t="s">
        <v>91</v>
      </c>
      <c r="J18" s="130"/>
      <c r="K18" s="130"/>
      <c r="L18" s="72"/>
      <c r="Y18" s="72"/>
      <c r="Z18" s="72"/>
      <c r="AA18" s="130"/>
      <c r="AB18" s="19" t="s">
        <v>91</v>
      </c>
      <c r="AC18" s="130"/>
      <c r="AD18" s="130"/>
      <c r="AE18" s="72"/>
    </row>
    <row r="19" spans="1:33" ht="20.25" customHeight="1" thickBot="1" x14ac:dyDescent="0.25">
      <c r="A19" s="152"/>
      <c r="B19" s="38"/>
      <c r="C19" s="58" t="s">
        <v>88</v>
      </c>
      <c r="D19" s="69"/>
      <c r="E19" s="92" t="s">
        <v>79</v>
      </c>
      <c r="F19" s="22"/>
      <c r="G19" s="22"/>
      <c r="H19" s="90"/>
      <c r="I19" s="19" t="s">
        <v>91</v>
      </c>
      <c r="J19" s="122"/>
      <c r="K19" s="130"/>
      <c r="L19" s="72"/>
      <c r="Y19" s="22"/>
      <c r="Z19" s="22"/>
      <c r="AA19" s="90"/>
      <c r="AB19" s="19" t="s">
        <v>91</v>
      </c>
      <c r="AC19" s="122"/>
      <c r="AD19" s="130"/>
      <c r="AE19" s="72"/>
    </row>
    <row r="20" spans="1:33" ht="20.25" customHeight="1" thickBot="1" x14ac:dyDescent="0.25">
      <c r="A20" s="152"/>
      <c r="B20" s="6" t="s">
        <v>38</v>
      </c>
      <c r="C20" s="6" t="s">
        <v>47</v>
      </c>
      <c r="D20" s="50"/>
      <c r="E20" s="5" t="s">
        <v>39</v>
      </c>
      <c r="F20" s="22"/>
      <c r="G20" s="22"/>
      <c r="H20" s="90"/>
      <c r="I20" s="110"/>
      <c r="J20" s="19" t="s">
        <v>43</v>
      </c>
      <c r="K20" s="130"/>
      <c r="L20" s="72"/>
      <c r="Y20" s="22"/>
      <c r="Z20" s="22"/>
      <c r="AA20" s="90"/>
      <c r="AB20" s="110"/>
      <c r="AC20" s="19" t="s">
        <v>43</v>
      </c>
      <c r="AD20" s="130"/>
      <c r="AE20" s="72"/>
    </row>
    <row r="21" spans="1:33" ht="20.25" customHeight="1" thickBot="1" x14ac:dyDescent="0.25">
      <c r="A21" s="152"/>
      <c r="B21" s="32">
        <v>8</v>
      </c>
      <c r="C21" s="32" t="s">
        <v>87</v>
      </c>
      <c r="D21" s="50"/>
      <c r="E21" s="90" t="s">
        <v>103</v>
      </c>
      <c r="F21" s="22"/>
      <c r="G21" s="22"/>
      <c r="H21" s="90"/>
      <c r="I21" s="90"/>
      <c r="J21" s="19" t="s">
        <v>43</v>
      </c>
      <c r="K21" s="130"/>
      <c r="L21" s="72"/>
      <c r="Y21" s="22"/>
      <c r="Z21" s="22"/>
      <c r="AA21" s="90"/>
      <c r="AB21" s="90"/>
      <c r="AC21" s="19" t="s">
        <v>43</v>
      </c>
      <c r="AD21" s="130"/>
      <c r="AE21" s="72"/>
    </row>
    <row r="22" spans="1:33" ht="20.25" customHeight="1" thickBot="1" x14ac:dyDescent="0.25">
      <c r="A22" s="152"/>
      <c r="B22" s="38"/>
      <c r="C22" s="38" t="s">
        <v>88</v>
      </c>
      <c r="D22" s="69"/>
      <c r="E22" s="78" t="s">
        <v>67</v>
      </c>
      <c r="F22" s="22"/>
      <c r="G22" s="22"/>
      <c r="H22" s="90"/>
      <c r="I22" s="90"/>
      <c r="J22" s="19" t="s">
        <v>43</v>
      </c>
      <c r="K22" s="130"/>
      <c r="L22" s="72"/>
      <c r="Y22" s="22"/>
      <c r="Z22" s="22"/>
      <c r="AA22" s="90"/>
      <c r="AB22" s="90"/>
      <c r="AC22" s="19" t="s">
        <v>91</v>
      </c>
      <c r="AD22" s="130"/>
      <c r="AE22" s="72"/>
    </row>
    <row r="23" spans="1:33" ht="19.5" customHeight="1" thickBot="1" x14ac:dyDescent="0.25">
      <c r="A23" s="152"/>
      <c r="B23" s="141" t="s">
        <v>82</v>
      </c>
      <c r="C23" s="141" t="s">
        <v>47</v>
      </c>
      <c r="D23" s="50"/>
      <c r="E23" s="73" t="s">
        <v>75</v>
      </c>
      <c r="F23" s="72"/>
      <c r="G23" s="72"/>
      <c r="H23" s="72"/>
      <c r="I23" s="72"/>
      <c r="J23" s="72"/>
      <c r="K23" s="110" t="s">
        <v>89</v>
      </c>
      <c r="L23" s="72"/>
      <c r="Y23" s="72"/>
      <c r="Z23" s="72"/>
      <c r="AA23" s="72"/>
      <c r="AB23" s="72"/>
      <c r="AC23" s="72"/>
      <c r="AD23" s="110" t="s">
        <v>91</v>
      </c>
      <c r="AE23" s="72"/>
    </row>
    <row r="24" spans="1:33" ht="19.5" customHeight="1" thickBot="1" x14ac:dyDescent="0.25">
      <c r="A24" s="152"/>
      <c r="B24" s="142">
        <v>9</v>
      </c>
      <c r="C24" s="142" t="s">
        <v>87</v>
      </c>
      <c r="D24" s="50"/>
      <c r="E24" s="90" t="s">
        <v>66</v>
      </c>
      <c r="F24" s="72"/>
      <c r="G24" s="72"/>
      <c r="H24" s="72"/>
      <c r="I24" s="72"/>
      <c r="J24" s="72"/>
      <c r="K24" s="110" t="s">
        <v>89</v>
      </c>
      <c r="L24" s="72"/>
      <c r="Y24" s="72"/>
      <c r="Z24" s="72"/>
      <c r="AA24" s="72"/>
      <c r="AB24" s="72"/>
      <c r="AC24" s="72"/>
      <c r="AD24" s="90" t="s">
        <v>91</v>
      </c>
      <c r="AE24" s="72"/>
    </row>
    <row r="25" spans="1:33" ht="19.5" customHeight="1" thickBot="1" x14ac:dyDescent="0.25">
      <c r="A25" s="152"/>
      <c r="B25" s="143"/>
      <c r="C25" s="144" t="s">
        <v>88</v>
      </c>
      <c r="D25" s="111"/>
      <c r="E25" s="92" t="s">
        <v>79</v>
      </c>
      <c r="F25" s="72"/>
      <c r="G25" s="72"/>
      <c r="H25" s="72"/>
      <c r="I25" s="72"/>
      <c r="J25" s="72"/>
      <c r="K25" s="110" t="s">
        <v>89</v>
      </c>
      <c r="L25" s="72"/>
      <c r="Y25" s="72"/>
      <c r="Z25" s="72"/>
      <c r="AA25" s="72"/>
      <c r="AB25" s="72"/>
      <c r="AC25" s="72"/>
      <c r="AD25" s="46" t="s">
        <v>43</v>
      </c>
      <c r="AE25" s="72"/>
    </row>
    <row r="26" spans="1:33" ht="19.5" customHeight="1" thickBot="1" x14ac:dyDescent="0.25">
      <c r="A26" s="152"/>
      <c r="B26" s="141" t="s">
        <v>60</v>
      </c>
      <c r="C26" s="142" t="s">
        <v>47</v>
      </c>
      <c r="D26" s="80"/>
      <c r="E26" s="5" t="s">
        <v>39</v>
      </c>
      <c r="F26" s="72"/>
      <c r="G26" s="72"/>
      <c r="H26" s="72"/>
      <c r="I26" s="72"/>
      <c r="J26" s="72"/>
      <c r="K26" s="72"/>
      <c r="L26" s="19" t="s">
        <v>58</v>
      </c>
      <c r="Y26" s="72"/>
      <c r="Z26" s="72"/>
      <c r="AA26" s="72"/>
      <c r="AB26" s="72"/>
      <c r="AC26" s="72"/>
      <c r="AD26" s="72"/>
      <c r="AE26" s="110" t="s">
        <v>43</v>
      </c>
    </row>
    <row r="27" spans="1:33" ht="19.5" customHeight="1" thickBot="1" x14ac:dyDescent="0.25">
      <c r="A27" s="152"/>
      <c r="B27" s="142">
        <v>10</v>
      </c>
      <c r="C27" s="142" t="s">
        <v>87</v>
      </c>
      <c r="D27" s="47"/>
      <c r="E27" s="90" t="s">
        <v>101</v>
      </c>
      <c r="F27" s="72"/>
      <c r="G27" s="72"/>
      <c r="H27" s="72"/>
      <c r="I27" s="72"/>
      <c r="J27" s="72"/>
      <c r="K27" s="72"/>
      <c r="L27" s="19" t="s">
        <v>90</v>
      </c>
      <c r="Y27" s="72"/>
      <c r="Z27" s="72"/>
      <c r="AA27" s="72"/>
      <c r="AB27" s="72"/>
      <c r="AC27" s="72"/>
      <c r="AD27" s="72"/>
      <c r="AE27" s="90" t="s">
        <v>43</v>
      </c>
    </row>
    <row r="28" spans="1:33" ht="19.5" customHeight="1" thickBot="1" x14ac:dyDescent="0.25">
      <c r="A28" s="152"/>
      <c r="B28" s="143"/>
      <c r="C28" s="142" t="s">
        <v>88</v>
      </c>
      <c r="D28" s="49"/>
      <c r="E28" s="78" t="s">
        <v>67</v>
      </c>
      <c r="F28" s="72"/>
      <c r="G28" s="72"/>
      <c r="H28" s="72"/>
      <c r="I28" s="72"/>
      <c r="J28" s="72"/>
      <c r="K28" s="72"/>
      <c r="L28" s="19" t="s">
        <v>91</v>
      </c>
      <c r="Y28" s="72"/>
      <c r="Z28" s="72"/>
      <c r="AA28" s="72"/>
      <c r="AB28" s="72"/>
      <c r="AC28" s="72"/>
      <c r="AD28" s="72"/>
      <c r="AE28" s="19" t="s">
        <v>89</v>
      </c>
    </row>
    <row r="29" spans="1:33" ht="19.5" customHeight="1" thickBot="1" x14ac:dyDescent="0.25">
      <c r="A29" s="152"/>
      <c r="B29" s="142" t="s">
        <v>12</v>
      </c>
      <c r="C29" s="142" t="s">
        <v>47</v>
      </c>
      <c r="D29" s="72"/>
      <c r="E29" s="73" t="s">
        <v>75</v>
      </c>
      <c r="F29" s="72"/>
      <c r="G29" s="72"/>
      <c r="H29" s="72"/>
      <c r="I29" s="72"/>
      <c r="J29" s="72"/>
      <c r="K29" s="72"/>
      <c r="L29" s="72"/>
      <c r="M29" s="19" t="s">
        <v>43</v>
      </c>
      <c r="Y29" s="72"/>
      <c r="Z29" s="72"/>
      <c r="AA29" s="72"/>
      <c r="AB29" s="72"/>
      <c r="AC29" s="72"/>
      <c r="AD29" s="72"/>
      <c r="AE29" s="72"/>
      <c r="AF29" s="110" t="s">
        <v>89</v>
      </c>
    </row>
    <row r="30" spans="1:33" ht="19.5" customHeight="1" thickBot="1" x14ac:dyDescent="0.25">
      <c r="A30" s="152"/>
      <c r="B30" s="142">
        <v>11</v>
      </c>
      <c r="C30" s="142" t="s">
        <v>87</v>
      </c>
      <c r="D30" s="72"/>
      <c r="E30" s="90" t="s">
        <v>103</v>
      </c>
      <c r="F30" s="72"/>
      <c r="G30" s="72"/>
      <c r="H30" s="72"/>
      <c r="I30" s="72"/>
      <c r="J30" s="72"/>
      <c r="K30" s="72"/>
      <c r="L30" s="72"/>
      <c r="M30" s="19" t="s">
        <v>89</v>
      </c>
      <c r="Y30" s="72"/>
      <c r="Z30" s="72"/>
      <c r="AA30" s="72"/>
      <c r="AB30" s="72"/>
      <c r="AC30" s="72"/>
      <c r="AD30" s="72"/>
      <c r="AE30" s="72"/>
      <c r="AF30" s="90" t="s">
        <v>89</v>
      </c>
    </row>
    <row r="31" spans="1:33" ht="19.5" customHeight="1" thickBot="1" x14ac:dyDescent="0.25">
      <c r="A31" s="152"/>
      <c r="B31" s="143"/>
      <c r="C31" s="142" t="s">
        <v>88</v>
      </c>
      <c r="D31" s="72"/>
      <c r="E31" s="92" t="s">
        <v>79</v>
      </c>
      <c r="F31" s="72"/>
      <c r="G31" s="72"/>
      <c r="H31" s="72"/>
      <c r="I31" s="72"/>
      <c r="J31" s="72"/>
      <c r="K31" s="72"/>
      <c r="L31" s="72"/>
      <c r="M31" s="19" t="s">
        <v>43</v>
      </c>
      <c r="Y31" s="72"/>
      <c r="Z31" s="72"/>
      <c r="AA31" s="72"/>
      <c r="AB31" s="72"/>
      <c r="AC31" s="72"/>
      <c r="AD31" s="72"/>
      <c r="AE31" s="72"/>
      <c r="AF31" s="19" t="s">
        <v>58</v>
      </c>
    </row>
    <row r="32" spans="1:33" ht="19.5" customHeight="1" x14ac:dyDescent="0.2">
      <c r="A32" s="152"/>
      <c r="B32" s="142" t="s">
        <v>86</v>
      </c>
      <c r="C32" s="142" t="s">
        <v>47</v>
      </c>
      <c r="D32" s="72"/>
      <c r="E32" s="5" t="s">
        <v>39</v>
      </c>
      <c r="F32" s="72"/>
      <c r="G32" s="72"/>
      <c r="H32" s="72"/>
      <c r="I32" s="72"/>
      <c r="J32" s="72"/>
      <c r="K32" s="72"/>
      <c r="L32" s="72"/>
      <c r="N32" s="110" t="s">
        <v>89</v>
      </c>
      <c r="Y32" s="72"/>
      <c r="Z32" s="72"/>
      <c r="AA32" s="72"/>
      <c r="AB32" s="72"/>
      <c r="AC32" s="72"/>
      <c r="AD32" s="72"/>
      <c r="AE32" s="72"/>
      <c r="AG32" s="110" t="s">
        <v>58</v>
      </c>
    </row>
    <row r="33" spans="1:33" ht="19.5" customHeight="1" thickBot="1" x14ac:dyDescent="0.25">
      <c r="A33" s="152"/>
      <c r="B33" s="142">
        <v>12</v>
      </c>
      <c r="C33" s="142" t="s">
        <v>87</v>
      </c>
      <c r="D33" s="72"/>
      <c r="E33" s="90" t="s">
        <v>101</v>
      </c>
      <c r="F33" s="72"/>
      <c r="G33" s="72"/>
      <c r="H33" s="72"/>
      <c r="I33" s="72"/>
      <c r="J33" s="72"/>
      <c r="K33" s="72"/>
      <c r="L33" s="72"/>
      <c r="N33" s="19" t="s">
        <v>90</v>
      </c>
      <c r="Y33" s="72"/>
      <c r="Z33" s="72"/>
      <c r="AA33" s="72"/>
      <c r="AB33" s="72"/>
      <c r="AC33" s="72"/>
      <c r="AD33" s="72"/>
      <c r="AE33" s="72"/>
      <c r="AG33" s="90" t="s">
        <v>58</v>
      </c>
    </row>
    <row r="34" spans="1:33" ht="19.5" customHeight="1" x14ac:dyDescent="0.2">
      <c r="A34" s="152"/>
      <c r="B34" s="142"/>
      <c r="C34" s="142" t="s">
        <v>88</v>
      </c>
      <c r="D34" s="72"/>
      <c r="E34" s="90"/>
      <c r="F34" s="72"/>
      <c r="G34" s="72"/>
      <c r="H34" s="72"/>
      <c r="I34" s="72"/>
      <c r="J34" s="72"/>
      <c r="K34" s="72"/>
      <c r="L34" s="72"/>
    </row>
    <row r="35" spans="1:33" ht="19.5" customHeight="1" x14ac:dyDescent="0.2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</row>
    <row r="36" spans="1:33" ht="19.5" customHeight="1" x14ac:dyDescent="0.2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</row>
    <row r="37" spans="1:33" ht="19.5" customHeight="1" x14ac:dyDescent="0.2"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</row>
    <row r="38" spans="1:33" ht="19.5" customHeight="1" x14ac:dyDescent="0.2">
      <c r="B38" s="72"/>
      <c r="C38" s="72"/>
      <c r="D38" s="72"/>
      <c r="E38" s="72"/>
      <c r="F38" s="72"/>
      <c r="G38" s="72"/>
      <c r="I38" s="72"/>
      <c r="J38" s="72"/>
      <c r="K38" s="72"/>
      <c r="L38" s="72"/>
    </row>
    <row r="39" spans="1:33" ht="19.5" customHeight="1" x14ac:dyDescent="0.2">
      <c r="B39" s="72"/>
      <c r="C39" s="72"/>
      <c r="D39" s="117" t="s">
        <v>21</v>
      </c>
      <c r="E39" s="91">
        <v>1</v>
      </c>
      <c r="F39" s="72"/>
      <c r="G39" s="104" t="s">
        <v>31</v>
      </c>
      <c r="H39" s="127">
        <v>7</v>
      </c>
      <c r="I39" s="72"/>
      <c r="J39" s="72"/>
      <c r="K39" s="72"/>
      <c r="L39" s="72"/>
    </row>
    <row r="40" spans="1:33" ht="19.5" customHeight="1" x14ac:dyDescent="0.2">
      <c r="B40" s="72"/>
      <c r="C40" s="72"/>
      <c r="D40" s="117" t="s">
        <v>11</v>
      </c>
      <c r="E40" s="89">
        <v>2</v>
      </c>
      <c r="F40" s="72"/>
      <c r="G40" s="104"/>
      <c r="H40" s="127"/>
      <c r="I40" s="72"/>
      <c r="J40" s="72"/>
      <c r="K40" s="72"/>
      <c r="L40" s="72"/>
    </row>
    <row r="41" spans="1:33" ht="19.5" customHeight="1" x14ac:dyDescent="0.2">
      <c r="B41" s="72"/>
      <c r="C41" s="72"/>
      <c r="D41" s="117" t="s">
        <v>10</v>
      </c>
      <c r="E41" s="91">
        <v>8</v>
      </c>
      <c r="F41" s="72"/>
      <c r="G41" s="104" t="s">
        <v>18</v>
      </c>
      <c r="H41" s="127">
        <v>6</v>
      </c>
      <c r="I41" s="72"/>
      <c r="J41" s="72"/>
      <c r="K41" s="72"/>
      <c r="L41" s="72"/>
    </row>
    <row r="42" spans="1:33" ht="19.5" customHeight="1" x14ac:dyDescent="0.2">
      <c r="B42" s="72"/>
      <c r="C42" s="72"/>
      <c r="D42" s="117"/>
      <c r="E42" s="89"/>
      <c r="F42" s="72"/>
      <c r="G42" s="104" t="s">
        <v>26</v>
      </c>
      <c r="H42" s="127">
        <v>6</v>
      </c>
      <c r="I42" s="72"/>
      <c r="J42" s="72"/>
      <c r="K42" s="72"/>
      <c r="L42" s="72"/>
    </row>
    <row r="43" spans="1:33" ht="19.5" customHeight="1" x14ac:dyDescent="0.2">
      <c r="B43" s="72"/>
      <c r="C43" s="72"/>
      <c r="D43" s="117" t="s">
        <v>58</v>
      </c>
      <c r="E43" s="91">
        <v>3</v>
      </c>
      <c r="F43" s="72"/>
      <c r="I43" s="72"/>
      <c r="J43" s="72"/>
      <c r="K43" s="72"/>
      <c r="L43" s="72"/>
    </row>
    <row r="44" spans="1:33" ht="19.5" customHeight="1" x14ac:dyDescent="0.2">
      <c r="B44" s="72"/>
      <c r="C44" s="72"/>
      <c r="D44" s="107" t="s">
        <v>62</v>
      </c>
      <c r="E44" s="89">
        <v>5</v>
      </c>
      <c r="F44" s="72"/>
      <c r="I44" s="72"/>
      <c r="J44" s="72"/>
      <c r="K44" s="72"/>
      <c r="L44" s="72"/>
    </row>
    <row r="45" spans="1:33" ht="19.5" customHeight="1" x14ac:dyDescent="0.2">
      <c r="B45" s="72"/>
      <c r="C45" s="72"/>
      <c r="D45" s="117" t="s">
        <v>42</v>
      </c>
      <c r="E45" s="91">
        <v>4</v>
      </c>
      <c r="F45" s="72"/>
      <c r="G45" s="72"/>
      <c r="H45" s="72"/>
      <c r="I45" s="72"/>
      <c r="J45" s="72"/>
      <c r="K45" s="72"/>
      <c r="L45" s="72"/>
    </row>
    <row r="46" spans="1:33" ht="19.5" customHeight="1" x14ac:dyDescent="0.2">
      <c r="B46" s="72"/>
      <c r="C46" s="72"/>
      <c r="D46" s="117" t="s">
        <v>16</v>
      </c>
      <c r="E46" s="125">
        <v>9</v>
      </c>
      <c r="F46" s="72"/>
      <c r="G46" s="72"/>
      <c r="H46" s="72"/>
      <c r="I46" s="72"/>
      <c r="J46" s="72"/>
      <c r="K46" s="72"/>
      <c r="L46" s="72"/>
    </row>
    <row r="47" spans="1:33" ht="19.5" customHeight="1" x14ac:dyDescent="0.2">
      <c r="B47" s="72"/>
      <c r="C47" s="72"/>
      <c r="D47" s="117" t="s">
        <v>43</v>
      </c>
      <c r="E47" s="91">
        <v>6</v>
      </c>
      <c r="F47" s="72"/>
      <c r="G47" s="72"/>
      <c r="H47" s="72"/>
      <c r="I47" s="72"/>
      <c r="J47" s="72"/>
      <c r="K47" s="72"/>
      <c r="L47" s="72"/>
    </row>
    <row r="48" spans="1:33" ht="19.5" customHeight="1" x14ac:dyDescent="0.2">
      <c r="B48" s="72"/>
      <c r="C48" s="72"/>
      <c r="D48" s="117" t="s">
        <v>81</v>
      </c>
      <c r="E48" s="125">
        <v>7</v>
      </c>
      <c r="F48" s="72"/>
      <c r="G48" s="72"/>
      <c r="H48" s="72"/>
      <c r="I48" s="72"/>
      <c r="J48" s="72"/>
      <c r="K48" s="72"/>
      <c r="L48" s="72"/>
    </row>
    <row r="49" spans="2:12" ht="19.5" customHeight="1" x14ac:dyDescent="0.2">
      <c r="B49" s="72"/>
      <c r="C49" s="72"/>
      <c r="F49" s="72"/>
      <c r="G49" s="72"/>
      <c r="H49" s="72"/>
      <c r="I49" s="72"/>
      <c r="J49" s="72"/>
      <c r="K49" s="72"/>
      <c r="L49" s="72"/>
    </row>
    <row r="50" spans="2:12" ht="19.5" customHeight="1" x14ac:dyDescent="0.2">
      <c r="B50" s="72"/>
      <c r="C50" s="72"/>
      <c r="D50" s="112" t="s">
        <v>53</v>
      </c>
      <c r="E50" s="33">
        <v>10</v>
      </c>
      <c r="F50" s="72"/>
      <c r="G50" s="72"/>
      <c r="H50" s="72"/>
      <c r="I50" s="72"/>
      <c r="J50" s="72"/>
      <c r="K50" s="72"/>
      <c r="L50" s="72"/>
    </row>
    <row r="51" spans="2:12" ht="19.5" customHeight="1" x14ac:dyDescent="0.2">
      <c r="B51" s="72"/>
      <c r="C51" s="72"/>
      <c r="D51" s="112" t="s">
        <v>3</v>
      </c>
      <c r="E51" s="119">
        <v>11</v>
      </c>
      <c r="F51" s="72"/>
      <c r="G51" s="72"/>
      <c r="H51" s="72"/>
      <c r="I51" s="72"/>
      <c r="J51" s="72"/>
      <c r="K51" s="72"/>
      <c r="L51" s="72"/>
    </row>
    <row r="52" spans="2:12" ht="19.5" customHeight="1" x14ac:dyDescent="0.2">
      <c r="B52" s="72"/>
      <c r="C52" s="72"/>
      <c r="D52" s="112" t="s">
        <v>21</v>
      </c>
      <c r="E52" s="33">
        <v>12</v>
      </c>
      <c r="F52" s="72"/>
      <c r="G52" s="72"/>
      <c r="H52" s="72"/>
      <c r="I52" s="72"/>
      <c r="J52" s="72"/>
      <c r="K52" s="72"/>
      <c r="L52" s="72"/>
    </row>
    <row r="53" spans="2:12" ht="19.5" customHeight="1" x14ac:dyDescent="0.2">
      <c r="B53" s="72"/>
      <c r="C53" s="72"/>
      <c r="D53" s="112" t="s">
        <v>21</v>
      </c>
      <c r="E53" s="100">
        <v>13</v>
      </c>
      <c r="F53" s="72"/>
      <c r="G53" s="72"/>
      <c r="H53" s="72"/>
      <c r="I53" s="72"/>
      <c r="J53" s="72"/>
      <c r="K53" s="72"/>
      <c r="L53" s="72"/>
    </row>
    <row r="54" spans="2:12" ht="19.5" customHeight="1" x14ac:dyDescent="0.2">
      <c r="B54" s="72"/>
      <c r="C54" s="72"/>
      <c r="D54" s="112" t="s">
        <v>21</v>
      </c>
      <c r="E54" s="33">
        <v>14</v>
      </c>
      <c r="F54" s="72"/>
      <c r="G54" s="72"/>
      <c r="H54" s="72"/>
      <c r="I54" s="72"/>
      <c r="J54" s="72"/>
      <c r="K54" s="72"/>
      <c r="L54" s="72"/>
    </row>
    <row r="55" spans="2:12" ht="19.5" customHeight="1" x14ac:dyDescent="0.2">
      <c r="B55" s="72"/>
      <c r="C55" s="72"/>
      <c r="D55" s="112" t="s">
        <v>21</v>
      </c>
      <c r="E55" s="100">
        <v>15</v>
      </c>
      <c r="F55" s="72"/>
      <c r="G55" s="72"/>
      <c r="H55" s="72"/>
      <c r="I55" s="72"/>
      <c r="J55" s="72"/>
      <c r="K55" s="72"/>
      <c r="L55" s="72"/>
    </row>
    <row r="56" spans="2:12" ht="19.5" customHeight="1" x14ac:dyDescent="0.2">
      <c r="B56" s="72"/>
      <c r="C56" s="72"/>
      <c r="D56" s="112"/>
      <c r="E56" s="93"/>
      <c r="F56" s="72"/>
      <c r="G56" s="72"/>
      <c r="H56" s="72"/>
      <c r="I56" s="72"/>
      <c r="J56" s="72"/>
      <c r="K56" s="72"/>
      <c r="L56" s="72"/>
    </row>
    <row r="57" spans="2:12" ht="19.5" customHeight="1" x14ac:dyDescent="0.3">
      <c r="D57" s="102"/>
      <c r="E57" s="93"/>
    </row>
    <row r="58" spans="2:12" ht="19.5" customHeight="1" x14ac:dyDescent="0.3">
      <c r="D58" s="102"/>
      <c r="E58" s="93"/>
    </row>
    <row r="59" spans="2:12" ht="19.5" customHeight="1" x14ac:dyDescent="0.3">
      <c r="D59" s="102"/>
      <c r="E59" s="93"/>
    </row>
    <row r="60" spans="2:12" ht="19.5" customHeight="1" x14ac:dyDescent="0.3">
      <c r="D60" s="102"/>
      <c r="E60" s="93"/>
    </row>
    <row r="61" spans="2:12" ht="19.5" customHeight="1" x14ac:dyDescent="0.3">
      <c r="D61" s="102"/>
      <c r="E61" s="93"/>
    </row>
    <row r="62" spans="2:12" ht="19.5" customHeight="1" x14ac:dyDescent="0.3">
      <c r="D62" s="102"/>
      <c r="E62" s="93"/>
    </row>
    <row r="63" spans="2:12" ht="19.5" customHeight="1" x14ac:dyDescent="0.3">
      <c r="D63" s="102"/>
      <c r="E63" s="93"/>
    </row>
    <row r="64" spans="2:12" ht="19.5" customHeight="1" x14ac:dyDescent="0.3">
      <c r="D64" s="102"/>
      <c r="E64" s="93"/>
    </row>
    <row r="65" spans="4:5" ht="19.5" customHeight="1" x14ac:dyDescent="0.3">
      <c r="D65" s="102"/>
      <c r="E65" s="93"/>
    </row>
  </sheetData>
  <mergeCells count="3">
    <mergeCell ref="D2:J2"/>
    <mergeCell ref="F3:H3"/>
    <mergeCell ref="A8:A34"/>
  </mergeCells>
  <pageMargins left="0.70866141732283472" right="0.70866141732283472" top="0" bottom="0" header="0.31496062992125984" footer="0.31496062992125984"/>
  <pageSetup paperSize="9" orientation="landscape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10">
    <pageSetUpPr autoPageBreaks="0" fitToPage="1"/>
  </sheetPr>
  <dimension ref="A1:CP83"/>
  <sheetViews>
    <sheetView showOutlineSymbols="0" defaultGridColor="0" topLeftCell="A3" colorId="21" workbookViewId="0">
      <selection activeCell="K15" sqref="K15:L15"/>
    </sheetView>
  </sheetViews>
  <sheetFormatPr defaultColWidth="10.6640625" defaultRowHeight="12.75" customHeight="1" x14ac:dyDescent="0.2"/>
  <cols>
    <col min="1" max="2" width="7.83203125" customWidth="1"/>
    <col min="3" max="3" width="24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4" width="10.16406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x14ac:dyDescent="0.2">
      <c r="B1" s="64">
        <v>6</v>
      </c>
      <c r="C1" s="64">
        <v>8</v>
      </c>
      <c r="D1" s="64">
        <v>8</v>
      </c>
      <c r="E1" s="64">
        <v>8</v>
      </c>
      <c r="F1" s="64">
        <v>10</v>
      </c>
      <c r="G1" s="64">
        <v>8</v>
      </c>
      <c r="H1" s="64">
        <v>5</v>
      </c>
      <c r="I1" s="64">
        <v>8</v>
      </c>
      <c r="J1" s="64">
        <v>5</v>
      </c>
      <c r="K1" s="64">
        <v>8</v>
      </c>
      <c r="L1" s="64">
        <v>5</v>
      </c>
      <c r="M1" s="64">
        <v>8</v>
      </c>
      <c r="N1" s="64">
        <v>8</v>
      </c>
      <c r="O1" s="64">
        <v>6</v>
      </c>
      <c r="P1" s="64">
        <v>6</v>
      </c>
      <c r="Q1" s="64">
        <v>14</v>
      </c>
      <c r="R1" s="64">
        <v>8</v>
      </c>
      <c r="S1" s="64">
        <v>6</v>
      </c>
      <c r="T1" s="64">
        <v>9</v>
      </c>
    </row>
    <row r="2" spans="1:94" ht="18" customHeight="1" x14ac:dyDescent="0.2">
      <c r="A2" s="12"/>
      <c r="B2" s="12"/>
      <c r="C2" s="12"/>
      <c r="D2" s="114" t="s">
        <v>34</v>
      </c>
      <c r="E2" s="114"/>
      <c r="F2" s="114"/>
      <c r="G2" s="114"/>
      <c r="H2" s="60"/>
      <c r="I2" s="60" t="s">
        <v>72</v>
      </c>
      <c r="J2" s="60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94" ht="12.75" customHeight="1" x14ac:dyDescent="0.25">
      <c r="B3" s="64"/>
      <c r="C3" s="64"/>
      <c r="D3" s="64"/>
      <c r="E3" s="64"/>
      <c r="F3" s="64"/>
      <c r="G3" s="2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94" ht="18.75" customHeight="1" x14ac:dyDescent="0.2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</row>
    <row r="5" spans="1:94" ht="19.5" customHeight="1" x14ac:dyDescent="0.25">
      <c r="B5" s="158" t="s">
        <v>5</v>
      </c>
      <c r="C5" s="158"/>
      <c r="D5" s="158"/>
      <c r="E5" s="163"/>
      <c r="F5" s="55">
        <v>1</v>
      </c>
      <c r="G5" s="159" t="s">
        <v>50</v>
      </c>
      <c r="H5" s="159"/>
      <c r="I5" s="159"/>
      <c r="J5" s="55">
        <v>9</v>
      </c>
      <c r="K5" s="164" t="s">
        <v>51</v>
      </c>
      <c r="L5" s="153"/>
      <c r="M5" s="153"/>
      <c r="N5" s="153"/>
      <c r="O5" s="154" t="s">
        <v>65</v>
      </c>
      <c r="P5" s="154"/>
      <c r="Q5" s="154"/>
      <c r="R5" s="154"/>
      <c r="S5" s="48"/>
      <c r="T5" s="157"/>
      <c r="U5" s="157"/>
      <c r="V5" s="157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</row>
    <row r="6" spans="1:94" ht="12.75" customHeight="1" x14ac:dyDescent="0.25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</row>
    <row r="7" spans="1:94" ht="17.25" customHeight="1" x14ac:dyDescent="0.25">
      <c r="B7" s="23">
        <v>2</v>
      </c>
      <c r="C7" s="153" t="s">
        <v>30</v>
      </c>
      <c r="D7" s="153"/>
      <c r="E7" s="94"/>
      <c r="F7" s="153" t="s">
        <v>49</v>
      </c>
      <c r="G7" s="153"/>
      <c r="H7" s="153"/>
      <c r="I7" s="153"/>
      <c r="J7" s="153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</row>
    <row r="8" spans="1:94" ht="12.75" customHeight="1" x14ac:dyDescent="0.25">
      <c r="B8" s="23"/>
      <c r="C8" s="24"/>
      <c r="D8" s="24"/>
      <c r="E8" s="36"/>
      <c r="F8" s="24"/>
      <c r="G8" s="106"/>
      <c r="H8" s="24"/>
      <c r="I8" s="10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</row>
    <row r="9" spans="1:94" ht="18" customHeight="1" x14ac:dyDescent="0.25">
      <c r="B9" s="124">
        <v>3</v>
      </c>
      <c r="C9" s="166" t="s">
        <v>29</v>
      </c>
      <c r="D9" s="166"/>
      <c r="E9" s="36">
        <v>1</v>
      </c>
      <c r="F9" s="17" t="s">
        <v>0</v>
      </c>
      <c r="G9" s="25">
        <v>1</v>
      </c>
      <c r="H9" s="17" t="s">
        <v>40</v>
      </c>
      <c r="I9" s="71">
        <f>SUM(-G9,E9)</f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</row>
    <row r="10" spans="1:94" ht="12.75" customHeight="1" x14ac:dyDescent="0.25">
      <c r="B10" s="23"/>
      <c r="C10" s="24"/>
      <c r="D10" s="24"/>
      <c r="E10" s="36"/>
      <c r="F10" s="17"/>
      <c r="G10" s="106"/>
      <c r="H10" s="17"/>
      <c r="I10" s="10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</row>
    <row r="11" spans="1:94" ht="17.25" customHeight="1" x14ac:dyDescent="0.25">
      <c r="B11" s="23">
        <v>4</v>
      </c>
      <c r="C11" s="153" t="s">
        <v>30</v>
      </c>
      <c r="D11" s="153"/>
      <c r="E11" s="94"/>
      <c r="F11" s="153" t="s">
        <v>49</v>
      </c>
      <c r="G11" s="153"/>
      <c r="H11" s="153"/>
      <c r="I11" s="153"/>
      <c r="J11" s="153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</row>
    <row r="12" spans="1:94" ht="12.75" customHeight="1" x14ac:dyDescent="0.25">
      <c r="B12" s="23"/>
      <c r="C12" s="24"/>
      <c r="D12" s="24"/>
      <c r="E12" s="36"/>
      <c r="F12" s="24"/>
      <c r="G12" s="106"/>
      <c r="H12" s="24"/>
      <c r="I12" s="10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</row>
    <row r="13" spans="1:94" ht="18" customHeight="1" x14ac:dyDescent="0.25">
      <c r="B13" s="67">
        <v>5</v>
      </c>
      <c r="C13" s="162" t="s">
        <v>1</v>
      </c>
      <c r="D13" s="162"/>
      <c r="E13" s="36">
        <v>1</v>
      </c>
      <c r="F13" s="43" t="s">
        <v>0</v>
      </c>
      <c r="G13" s="35">
        <v>1</v>
      </c>
      <c r="H13" s="17" t="s">
        <v>40</v>
      </c>
      <c r="I13" s="45">
        <f>SUM(-G13,E13)</f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</row>
    <row r="14" spans="1:94" ht="12.75" customHeight="1" x14ac:dyDescent="0.25">
      <c r="B14" s="23"/>
      <c r="C14" s="24"/>
      <c r="D14" s="24"/>
      <c r="E14" s="36"/>
      <c r="F14" s="17"/>
      <c r="G14" s="36"/>
      <c r="H14" s="17"/>
      <c r="I14" s="3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</row>
    <row r="15" spans="1:94" ht="17.25" customHeight="1" x14ac:dyDescent="0.25">
      <c r="B15" s="23"/>
      <c r="C15" s="24"/>
      <c r="D15" s="24"/>
      <c r="E15" s="36"/>
      <c r="F15" s="17"/>
      <c r="G15" s="36"/>
      <c r="H15" s="17"/>
      <c r="I15" s="155" t="s">
        <v>52</v>
      </c>
      <c r="J15" s="155"/>
      <c r="K15" s="156" t="s">
        <v>52</v>
      </c>
      <c r="L15" s="156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</row>
    <row r="16" spans="1:94" ht="17.25" customHeight="1" x14ac:dyDescent="0.25">
      <c r="B16" s="23"/>
      <c r="C16" s="24"/>
      <c r="D16" s="24"/>
      <c r="E16" s="24"/>
      <c r="F16" s="24"/>
      <c r="G16" s="24"/>
      <c r="H16" s="10"/>
      <c r="I16" s="155" t="s">
        <v>13</v>
      </c>
      <c r="J16" s="155"/>
      <c r="K16" s="155" t="s">
        <v>32</v>
      </c>
      <c r="L16" s="155"/>
      <c r="M16" s="15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</row>
    <row r="17" spans="2:94" ht="17.25" customHeight="1" x14ac:dyDescent="0.25">
      <c r="B17" s="23"/>
      <c r="C17" s="24"/>
      <c r="D17" s="24"/>
      <c r="E17" s="24"/>
      <c r="F17" s="24"/>
      <c r="G17" s="24"/>
      <c r="H17" s="24"/>
      <c r="I17" s="17" t="s">
        <v>63</v>
      </c>
      <c r="J17" s="24"/>
      <c r="K17" s="156" t="s">
        <v>28</v>
      </c>
      <c r="L17" s="156"/>
      <c r="M17" s="24"/>
      <c r="N17" s="24"/>
      <c r="O17" s="24"/>
      <c r="P17" s="24"/>
      <c r="Q17" s="153" t="s">
        <v>9</v>
      </c>
      <c r="R17" s="153"/>
      <c r="S17" s="153"/>
      <c r="T17" s="24" t="s">
        <v>6</v>
      </c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</row>
    <row r="18" spans="2:94" ht="17.25" customHeight="1" x14ac:dyDescent="0.25">
      <c r="B18" s="96">
        <v>1</v>
      </c>
      <c r="C18" s="56" t="s">
        <v>19</v>
      </c>
      <c r="D18" s="56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</row>
    <row r="19" spans="2:94" ht="17.25" customHeight="1" x14ac:dyDescent="0.25">
      <c r="B19" s="23"/>
      <c r="C19" s="30">
        <v>1</v>
      </c>
      <c r="D19" s="161" t="s">
        <v>67</v>
      </c>
      <c r="E19" s="161"/>
      <c r="F19" s="161"/>
      <c r="G19" s="36">
        <v>80</v>
      </c>
      <c r="H19" s="17" t="s">
        <v>80</v>
      </c>
      <c r="I19" s="79">
        <f>G13</f>
        <v>1</v>
      </c>
      <c r="J19" s="17" t="s">
        <v>80</v>
      </c>
      <c r="K19" s="36">
        <f>J5</f>
        <v>9</v>
      </c>
      <c r="L19" s="17" t="s">
        <v>0</v>
      </c>
      <c r="M19" s="23">
        <f>PRODUCT(G19,I19,K19)</f>
        <v>720</v>
      </c>
      <c r="N19" s="23"/>
      <c r="O19" s="24"/>
      <c r="P19" s="24"/>
      <c r="Q19" s="36">
        <f>M19</f>
        <v>720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</row>
    <row r="20" spans="2:94" ht="17.25" customHeight="1" x14ac:dyDescent="0.25">
      <c r="B20" s="23"/>
      <c r="C20" s="30">
        <v>2</v>
      </c>
      <c r="D20" s="160" t="s">
        <v>79</v>
      </c>
      <c r="E20" s="160"/>
      <c r="F20" s="160"/>
      <c r="G20" s="36">
        <v>80</v>
      </c>
      <c r="H20" s="17" t="s">
        <v>80</v>
      </c>
      <c r="I20" s="109">
        <f>I13</f>
        <v>0</v>
      </c>
      <c r="J20" s="17" t="s">
        <v>80</v>
      </c>
      <c r="K20" s="36">
        <f>J5</f>
        <v>9</v>
      </c>
      <c r="L20" s="17" t="s">
        <v>0</v>
      </c>
      <c r="M20" s="23">
        <f>PRODUCT(G20,I20,K20)</f>
        <v>0</v>
      </c>
      <c r="N20" s="23"/>
      <c r="O20" s="24"/>
      <c r="P20" s="24"/>
      <c r="Q20" s="36">
        <f>M20</f>
        <v>0</v>
      </c>
      <c r="R20" s="24"/>
      <c r="S20" s="24"/>
      <c r="T20" s="108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</row>
    <row r="21" spans="2:94" ht="17.25" customHeight="1" x14ac:dyDescent="0.25">
      <c r="B21" s="23"/>
      <c r="C21" s="30">
        <v>3</v>
      </c>
      <c r="D21" s="153" t="s">
        <v>78</v>
      </c>
      <c r="E21" s="153"/>
      <c r="F21" s="153"/>
      <c r="G21" s="36">
        <v>100</v>
      </c>
      <c r="H21" s="17" t="s">
        <v>80</v>
      </c>
      <c r="I21" s="36">
        <f>E13</f>
        <v>1</v>
      </c>
      <c r="J21" s="17" t="s">
        <v>80</v>
      </c>
      <c r="K21" s="36">
        <f>J5</f>
        <v>9</v>
      </c>
      <c r="L21" s="17" t="s">
        <v>0</v>
      </c>
      <c r="M21" s="23">
        <f>PRODUCT(G21,I21,K21)</f>
        <v>900</v>
      </c>
      <c r="N21" s="87">
        <v>338</v>
      </c>
      <c r="O21" s="118"/>
      <c r="P21" s="118"/>
      <c r="Q21" s="41">
        <f>PRODUCT(M21)*POWER(N21,-1)</f>
        <v>2.6627218934911241</v>
      </c>
      <c r="R21" s="24" t="s">
        <v>54</v>
      </c>
      <c r="S21" s="65">
        <v>3</v>
      </c>
      <c r="T21" s="108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</row>
    <row r="22" spans="2:94" ht="17.25" customHeight="1" x14ac:dyDescent="0.25">
      <c r="B22" s="23"/>
      <c r="C22" s="30">
        <v>4</v>
      </c>
      <c r="D22" s="153" t="s">
        <v>55</v>
      </c>
      <c r="E22" s="153"/>
      <c r="F22" s="153"/>
      <c r="G22" s="36">
        <v>2</v>
      </c>
      <c r="H22" s="17" t="s">
        <v>80</v>
      </c>
      <c r="I22" s="36">
        <f>E13</f>
        <v>1</v>
      </c>
      <c r="J22" s="17" t="s">
        <v>80</v>
      </c>
      <c r="K22" s="36">
        <f>J5</f>
        <v>9</v>
      </c>
      <c r="L22" s="17" t="s">
        <v>0</v>
      </c>
      <c r="M22" s="23">
        <f>PRODUCT(G22,I22,K22)</f>
        <v>18</v>
      </c>
      <c r="N22" s="17"/>
      <c r="O22" s="36"/>
      <c r="P22" s="17"/>
      <c r="Q22" s="36"/>
      <c r="R22" s="24"/>
      <c r="S22" s="24"/>
      <c r="T22" s="108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</row>
    <row r="23" spans="2:94" ht="17.25" customHeight="1" x14ac:dyDescent="0.25">
      <c r="B23" s="23"/>
      <c r="C23" s="30">
        <v>5</v>
      </c>
      <c r="D23" s="153" t="s">
        <v>71</v>
      </c>
      <c r="E23" s="153"/>
      <c r="F23" s="153"/>
      <c r="G23" s="36"/>
      <c r="H23" s="17"/>
      <c r="I23" s="36"/>
      <c r="J23" s="17"/>
      <c r="K23" s="36"/>
      <c r="L23" s="17"/>
      <c r="M23" s="23"/>
      <c r="N23" s="23"/>
      <c r="O23" s="24"/>
      <c r="P23" s="24"/>
      <c r="Q23" s="36"/>
      <c r="R23" s="24"/>
      <c r="S23" s="24"/>
      <c r="T23" s="108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</row>
    <row r="24" spans="2:94" ht="12.75" customHeight="1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36"/>
      <c r="R24" s="24"/>
      <c r="S24" s="24"/>
      <c r="T24" s="108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</row>
    <row r="25" spans="2:94" ht="17.25" customHeight="1" x14ac:dyDescent="0.25">
      <c r="B25" s="124">
        <v>3</v>
      </c>
      <c r="C25" s="166" t="s">
        <v>29</v>
      </c>
      <c r="D25" s="166"/>
      <c r="E25" s="24"/>
      <c r="F25" s="153" t="s">
        <v>15</v>
      </c>
      <c r="G25" s="153"/>
      <c r="H25" s="153"/>
      <c r="I25" s="153"/>
      <c r="J25" s="153"/>
      <c r="K25" s="24"/>
      <c r="L25" s="24"/>
      <c r="M25" s="24"/>
      <c r="N25" s="24"/>
      <c r="O25" s="24"/>
      <c r="P25" s="24"/>
      <c r="Q25" s="36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</row>
    <row r="26" spans="2:94" ht="17.25" customHeight="1" x14ac:dyDescent="0.25">
      <c r="B26" s="23"/>
      <c r="C26" s="30">
        <v>1</v>
      </c>
      <c r="D26" s="153" t="s">
        <v>37</v>
      </c>
      <c r="E26" s="153"/>
      <c r="F26" s="153"/>
      <c r="G26" s="36">
        <v>50</v>
      </c>
      <c r="H26" s="17" t="s">
        <v>80</v>
      </c>
      <c r="I26" s="36">
        <f>E9</f>
        <v>1</v>
      </c>
      <c r="J26" s="17" t="s">
        <v>80</v>
      </c>
      <c r="K26" s="36">
        <f>J5</f>
        <v>9</v>
      </c>
      <c r="L26" s="17" t="s">
        <v>0</v>
      </c>
      <c r="M26" s="23">
        <f>PRODUCT(G26,I26,K26)</f>
        <v>450</v>
      </c>
      <c r="N26" s="24"/>
      <c r="O26" s="24"/>
      <c r="P26" s="24"/>
      <c r="Q26" s="36">
        <f>M26</f>
        <v>450</v>
      </c>
      <c r="R26" s="24"/>
      <c r="S26" s="24"/>
      <c r="T26" s="8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</row>
    <row r="27" spans="2:94" ht="17.25" customHeight="1" x14ac:dyDescent="0.25">
      <c r="B27" s="23"/>
      <c r="C27" s="30">
        <v>2</v>
      </c>
      <c r="D27" s="11" t="s">
        <v>85</v>
      </c>
      <c r="E27" s="11"/>
      <c r="F27" s="24"/>
      <c r="G27" s="51">
        <v>0.5</v>
      </c>
      <c r="H27" s="17" t="s">
        <v>80</v>
      </c>
      <c r="I27" s="36">
        <f>G9</f>
        <v>1</v>
      </c>
      <c r="J27" s="17" t="s">
        <v>80</v>
      </c>
      <c r="K27" s="36">
        <f>J5</f>
        <v>9</v>
      </c>
      <c r="L27" s="17" t="s">
        <v>0</v>
      </c>
      <c r="M27" s="23">
        <f>PRODUCT(G27,I27,K27)</f>
        <v>4.5</v>
      </c>
      <c r="N27" s="24"/>
      <c r="O27" s="24"/>
      <c r="P27" s="24"/>
      <c r="Q27" s="36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</row>
    <row r="28" spans="2:94" ht="17.25" customHeight="1" x14ac:dyDescent="0.25">
      <c r="B28" s="23"/>
      <c r="C28" s="30">
        <v>3</v>
      </c>
      <c r="D28" s="101" t="s">
        <v>66</v>
      </c>
      <c r="E28" s="101"/>
      <c r="F28" s="24"/>
      <c r="G28" s="51">
        <v>0.5</v>
      </c>
      <c r="H28" s="17" t="s">
        <v>80</v>
      </c>
      <c r="I28" s="36">
        <f>I9</f>
        <v>0</v>
      </c>
      <c r="J28" s="17" t="s">
        <v>80</v>
      </c>
      <c r="K28" s="36">
        <f>J5</f>
        <v>9</v>
      </c>
      <c r="L28" s="17" t="s">
        <v>0</v>
      </c>
      <c r="M28" s="23">
        <f>PRODUCT(G28,I28,K28)</f>
        <v>0</v>
      </c>
      <c r="N28" s="24"/>
      <c r="O28" s="24"/>
      <c r="P28" s="24"/>
      <c r="Q28" s="36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</row>
    <row r="29" spans="2:94" ht="17.25" customHeight="1" x14ac:dyDescent="0.25">
      <c r="B29" s="23"/>
      <c r="C29" s="30">
        <v>4</v>
      </c>
      <c r="D29" s="153" t="s">
        <v>45</v>
      </c>
      <c r="E29" s="153"/>
      <c r="F29" s="153"/>
      <c r="G29" s="36">
        <v>2</v>
      </c>
      <c r="H29" s="17" t="s">
        <v>80</v>
      </c>
      <c r="I29" s="36">
        <f>E9</f>
        <v>1</v>
      </c>
      <c r="J29" s="17" t="s">
        <v>80</v>
      </c>
      <c r="K29" s="36">
        <f>J5</f>
        <v>9</v>
      </c>
      <c r="L29" s="17" t="s">
        <v>0</v>
      </c>
      <c r="M29" s="23">
        <f>PRODUCT(G29,I29,K29)</f>
        <v>18</v>
      </c>
      <c r="N29" s="24"/>
      <c r="O29" s="24"/>
      <c r="P29" s="24"/>
      <c r="Q29" s="36">
        <f>PRODUCT(20,M29)</f>
        <v>360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</row>
    <row r="30" spans="2:94" ht="17.25" customHeight="1" x14ac:dyDescent="0.25">
      <c r="B30" s="23"/>
      <c r="C30" s="30">
        <v>5</v>
      </c>
      <c r="D30" s="153" t="s">
        <v>17</v>
      </c>
      <c r="E30" s="153"/>
      <c r="F30" s="153"/>
      <c r="G30" s="41">
        <v>0.25</v>
      </c>
      <c r="H30" s="17" t="s">
        <v>80</v>
      </c>
      <c r="I30" s="36">
        <f>E9</f>
        <v>1</v>
      </c>
      <c r="J30" s="17" t="s">
        <v>80</v>
      </c>
      <c r="K30" s="36">
        <f>J5</f>
        <v>9</v>
      </c>
      <c r="L30" s="17" t="s">
        <v>0</v>
      </c>
      <c r="M30" s="51">
        <f>PRODUCT(G30,I30,K30)</f>
        <v>2.25</v>
      </c>
      <c r="N30" s="17"/>
      <c r="O30" s="24"/>
      <c r="P30" s="24"/>
      <c r="Q30" s="36">
        <f>M30</f>
        <v>2.25</v>
      </c>
      <c r="R30" s="24" t="s">
        <v>22</v>
      </c>
      <c r="S30" s="24"/>
      <c r="T30" s="40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</row>
    <row r="31" spans="2:94" ht="17.25" customHeight="1" x14ac:dyDescent="0.25">
      <c r="B31" s="23"/>
      <c r="C31" s="30">
        <v>6</v>
      </c>
      <c r="D31" s="153" t="s">
        <v>71</v>
      </c>
      <c r="E31" s="153"/>
      <c r="F31" s="15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36"/>
      <c r="R31" s="24"/>
      <c r="S31" s="24"/>
      <c r="T31" s="10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</row>
    <row r="32" spans="2:94" ht="12.75" customHeight="1" x14ac:dyDescent="0.25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36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</row>
    <row r="33" spans="2:94" ht="17.25" customHeight="1" x14ac:dyDescent="0.25">
      <c r="B33" s="23"/>
      <c r="C33" s="153" t="s">
        <v>2</v>
      </c>
      <c r="D33" s="153"/>
      <c r="E33" s="153"/>
      <c r="F33" s="153"/>
      <c r="G33" s="153"/>
      <c r="H33" s="153"/>
      <c r="I33" s="153"/>
      <c r="J33" s="153"/>
      <c r="K33" s="153"/>
      <c r="L33" s="24"/>
      <c r="M33" s="24"/>
      <c r="N33" s="24"/>
      <c r="O33" s="24"/>
      <c r="P33" s="24"/>
      <c r="Q33" s="36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</row>
    <row r="34" spans="2:94" ht="12.75" customHeight="1" x14ac:dyDescent="0.25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36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</row>
    <row r="35" spans="2:94" ht="17.25" customHeight="1" x14ac:dyDescent="0.25">
      <c r="B35" s="23"/>
      <c r="C35" s="30">
        <v>1</v>
      </c>
      <c r="D35" s="153" t="s">
        <v>73</v>
      </c>
      <c r="E35" s="153"/>
      <c r="F35" s="153"/>
      <c r="G35" s="36">
        <v>25</v>
      </c>
      <c r="H35" s="17" t="s">
        <v>80</v>
      </c>
      <c r="I35" s="41">
        <v>0.66</v>
      </c>
      <c r="J35" s="17" t="s">
        <v>80</v>
      </c>
      <c r="K35" s="36">
        <f>J5</f>
        <v>9</v>
      </c>
      <c r="L35" s="17" t="s">
        <v>0</v>
      </c>
      <c r="M35" s="23">
        <f>PRODUCT(G35,I35,K35)</f>
        <v>148.5</v>
      </c>
      <c r="P35" s="24"/>
      <c r="Q35" s="36">
        <f>M35</f>
        <v>148.5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</row>
    <row r="36" spans="2:94" ht="17.25" customHeight="1" x14ac:dyDescent="0.25">
      <c r="B36" s="23"/>
      <c r="C36" s="85">
        <v>2</v>
      </c>
      <c r="D36" s="153" t="s">
        <v>71</v>
      </c>
      <c r="E36" s="153"/>
      <c r="F36" s="153"/>
      <c r="G36" s="77">
        <v>0.16</v>
      </c>
      <c r="H36" s="17" t="s">
        <v>80</v>
      </c>
      <c r="I36" s="41">
        <v>0.66</v>
      </c>
      <c r="J36" s="17" t="s">
        <v>80</v>
      </c>
      <c r="K36" s="36">
        <f>J5</f>
        <v>9</v>
      </c>
      <c r="L36" s="17" t="s">
        <v>0</v>
      </c>
      <c r="M36" s="41">
        <f>PRODUCT(G36,I36,K36)</f>
        <v>0.95040000000000013</v>
      </c>
      <c r="N36" s="154"/>
      <c r="O36" s="154"/>
      <c r="P36" s="24"/>
      <c r="Q36" s="36">
        <f>M36</f>
        <v>0.95040000000000013</v>
      </c>
      <c r="R36" s="24" t="s">
        <v>22</v>
      </c>
      <c r="S36" s="24"/>
      <c r="T36" s="108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</row>
    <row r="37" spans="2:94" ht="17.25" customHeight="1" x14ac:dyDescent="0.25">
      <c r="B37" s="23"/>
      <c r="C37" s="30">
        <v>3</v>
      </c>
      <c r="D37" s="153" t="s">
        <v>33</v>
      </c>
      <c r="E37" s="153"/>
      <c r="F37" s="153"/>
      <c r="G37" s="24"/>
      <c r="H37" s="24"/>
      <c r="I37" s="24"/>
      <c r="J37" s="24"/>
      <c r="K37" s="24"/>
      <c r="L37" s="24"/>
      <c r="M37" s="24"/>
      <c r="N37" s="154"/>
      <c r="O37" s="154"/>
      <c r="P37" s="24"/>
      <c r="Q37" s="36">
        <v>1</v>
      </c>
      <c r="R37" s="24" t="s">
        <v>77</v>
      </c>
      <c r="S37" s="24"/>
      <c r="T37" s="108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</row>
    <row r="38" spans="2:94" ht="17.25" customHeight="1" x14ac:dyDescent="0.25">
      <c r="B38" s="23"/>
      <c r="C38" s="85">
        <v>4</v>
      </c>
      <c r="D38" s="153" t="s">
        <v>7</v>
      </c>
      <c r="E38" s="153"/>
      <c r="F38" s="153"/>
      <c r="G38" s="24"/>
      <c r="H38" s="24"/>
      <c r="I38" s="24"/>
      <c r="J38" s="24"/>
      <c r="K38" s="24"/>
      <c r="L38" s="24"/>
      <c r="M38" s="24"/>
      <c r="N38" s="7" t="s">
        <v>24</v>
      </c>
      <c r="O38" s="7"/>
      <c r="P38" s="24"/>
      <c r="Q38" s="36"/>
      <c r="R38" s="24"/>
      <c r="S38" s="24"/>
      <c r="T38" s="108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</row>
    <row r="39" spans="2:94" ht="17.25" customHeight="1" x14ac:dyDescent="0.25">
      <c r="B39" s="23"/>
      <c r="C39" s="30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36" t="e">
        <f>SUM(Q19,Q20,M21,Q19,Q26,Q29,Q35,#REF!)</f>
        <v>#REF!</v>
      </c>
      <c r="R39" s="24"/>
      <c r="S39" s="24"/>
      <c r="T39" s="108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</row>
    <row r="40" spans="2:94" ht="12.75" customHeight="1" x14ac:dyDescent="0.25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36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</row>
    <row r="41" spans="2:94" ht="18" customHeight="1" x14ac:dyDescent="0.25">
      <c r="B41" s="158" t="s">
        <v>5</v>
      </c>
      <c r="C41" s="158"/>
      <c r="D41" s="158"/>
      <c r="E41" s="163"/>
      <c r="F41" s="55">
        <v>1</v>
      </c>
      <c r="G41" s="159" t="s">
        <v>50</v>
      </c>
      <c r="H41" s="159"/>
      <c r="I41" s="159"/>
      <c r="J41" s="55">
        <v>8</v>
      </c>
      <c r="K41" s="164" t="s">
        <v>51</v>
      </c>
      <c r="L41" s="153"/>
      <c r="M41" s="153"/>
      <c r="N41" s="153"/>
      <c r="O41" s="154" t="s">
        <v>65</v>
      </c>
      <c r="P41" s="154"/>
      <c r="Q41" s="154"/>
      <c r="R41" s="154"/>
      <c r="S41" s="48"/>
      <c r="T41" s="157"/>
      <c r="U41" s="157"/>
      <c r="V41" s="157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</row>
    <row r="42" spans="2:94" ht="18" customHeight="1" x14ac:dyDescent="0.25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</row>
    <row r="43" spans="2:94" ht="18" customHeight="1" x14ac:dyDescent="0.25">
      <c r="B43" s="53">
        <v>1</v>
      </c>
      <c r="C43" s="160" t="s">
        <v>27</v>
      </c>
      <c r="D43" s="160"/>
      <c r="E43" s="36">
        <v>2</v>
      </c>
      <c r="F43" s="17" t="s">
        <v>0</v>
      </c>
      <c r="G43" s="20">
        <v>2</v>
      </c>
      <c r="H43" s="17" t="s">
        <v>40</v>
      </c>
      <c r="I43" s="21">
        <f>SUM(-G43,E43)</f>
        <v>0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2:94" ht="18" customHeight="1" x14ac:dyDescent="0.25">
      <c r="B44" s="23"/>
      <c r="C44" s="24"/>
      <c r="D44" s="24"/>
      <c r="E44" s="36"/>
      <c r="F44" s="17"/>
      <c r="G44" s="95"/>
      <c r="H44" s="17"/>
      <c r="I44" s="95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2:94" ht="18" customHeight="1" x14ac:dyDescent="0.25">
      <c r="B45" s="23">
        <v>2</v>
      </c>
      <c r="C45" s="153" t="s">
        <v>30</v>
      </c>
      <c r="D45" s="153"/>
      <c r="E45" s="94"/>
      <c r="F45" s="153" t="s">
        <v>49</v>
      </c>
      <c r="G45" s="153"/>
      <c r="H45" s="153"/>
      <c r="I45" s="153"/>
      <c r="J45" s="153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2:94" ht="18" customHeight="1" x14ac:dyDescent="0.25">
      <c r="B46" s="23"/>
      <c r="C46" s="24"/>
      <c r="D46" s="24"/>
      <c r="E46" s="36"/>
      <c r="F46" s="24"/>
      <c r="G46" s="106"/>
      <c r="H46" s="24"/>
      <c r="I46" s="106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2:94" ht="18" customHeight="1" x14ac:dyDescent="0.25">
      <c r="B47" s="124">
        <v>3</v>
      </c>
      <c r="C47" s="166" t="s">
        <v>29</v>
      </c>
      <c r="D47" s="166"/>
      <c r="E47" s="36">
        <v>1</v>
      </c>
      <c r="F47" s="17" t="s">
        <v>0</v>
      </c>
      <c r="G47" s="25">
        <v>1</v>
      </c>
      <c r="H47" s="17" t="s">
        <v>40</v>
      </c>
      <c r="I47" s="71">
        <f>SUM(-G47,E47)</f>
        <v>0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2:94" ht="18" customHeight="1" x14ac:dyDescent="0.25">
      <c r="B48" s="23"/>
      <c r="C48" s="24"/>
      <c r="D48" s="24"/>
      <c r="E48" s="36"/>
      <c r="F48" s="17"/>
      <c r="G48" s="106"/>
      <c r="H48" s="17"/>
      <c r="I48" s="106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2:44" ht="18" customHeight="1" x14ac:dyDescent="0.25">
      <c r="B49" s="23">
        <v>4</v>
      </c>
      <c r="C49" s="153" t="s">
        <v>30</v>
      </c>
      <c r="D49" s="153"/>
      <c r="E49" s="94"/>
      <c r="F49" s="153" t="s">
        <v>49</v>
      </c>
      <c r="G49" s="153"/>
      <c r="H49" s="153"/>
      <c r="I49" s="153"/>
      <c r="J49" s="153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2:44" ht="18" customHeight="1" x14ac:dyDescent="0.25">
      <c r="B50" s="23"/>
      <c r="C50" s="24"/>
      <c r="D50" s="24"/>
      <c r="E50" s="36"/>
      <c r="F50" s="24"/>
      <c r="G50" s="106"/>
      <c r="H50" s="24"/>
      <c r="I50" s="106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2:44" ht="18" customHeight="1" x14ac:dyDescent="0.25">
      <c r="B51" s="23"/>
      <c r="C51" s="24"/>
      <c r="D51" s="24"/>
      <c r="E51" s="36"/>
      <c r="F51" s="17"/>
      <c r="G51" s="36"/>
      <c r="H51" s="17"/>
      <c r="I51" s="155" t="s">
        <v>52</v>
      </c>
      <c r="J51" s="155"/>
      <c r="K51" s="156" t="s">
        <v>52</v>
      </c>
      <c r="L51" s="15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2:44" ht="18" customHeight="1" x14ac:dyDescent="0.25">
      <c r="B52" s="23"/>
      <c r="C52" s="24"/>
      <c r="D52" s="24"/>
      <c r="E52" s="24"/>
      <c r="F52" s="24"/>
      <c r="G52" s="24"/>
      <c r="H52" s="10"/>
      <c r="I52" s="155" t="s">
        <v>13</v>
      </c>
      <c r="J52" s="155"/>
      <c r="K52" s="155" t="s">
        <v>32</v>
      </c>
      <c r="L52" s="155"/>
      <c r="M52" s="155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2:44" ht="18" customHeight="1" x14ac:dyDescent="0.25">
      <c r="B53" s="23"/>
      <c r="C53" s="24"/>
      <c r="D53" s="24"/>
      <c r="E53" s="24"/>
      <c r="F53" s="24"/>
      <c r="G53" s="24"/>
      <c r="H53" s="24"/>
      <c r="I53" s="17" t="s">
        <v>63</v>
      </c>
      <c r="J53" s="24"/>
      <c r="K53" s="156" t="s">
        <v>28</v>
      </c>
      <c r="L53" s="156"/>
      <c r="M53" s="24"/>
      <c r="N53" s="24"/>
      <c r="O53" s="24"/>
      <c r="P53" s="24"/>
      <c r="Q53" s="153" t="s">
        <v>9</v>
      </c>
      <c r="R53" s="153"/>
      <c r="S53" s="153"/>
      <c r="T53" s="24" t="s">
        <v>6</v>
      </c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2:44" ht="18" customHeight="1" x14ac:dyDescent="0.25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36"/>
      <c r="R54" s="24"/>
      <c r="S54" s="24"/>
      <c r="T54" s="108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2:44" ht="18" customHeight="1" x14ac:dyDescent="0.25">
      <c r="B55" s="124">
        <v>3</v>
      </c>
      <c r="C55" s="166" t="s">
        <v>29</v>
      </c>
      <c r="D55" s="166"/>
      <c r="E55" s="24"/>
      <c r="F55" s="153" t="s">
        <v>15</v>
      </c>
      <c r="G55" s="153"/>
      <c r="H55" s="153"/>
      <c r="I55" s="153"/>
      <c r="J55" s="153"/>
      <c r="K55" s="24"/>
      <c r="L55" s="24"/>
      <c r="M55" s="24"/>
      <c r="N55" s="24"/>
      <c r="O55" s="24"/>
      <c r="P55" s="24"/>
      <c r="Q55" s="36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2:44" ht="18" customHeight="1" x14ac:dyDescent="0.25">
      <c r="B56" s="23"/>
      <c r="C56" s="30">
        <v>1</v>
      </c>
      <c r="D56" s="153" t="s">
        <v>37</v>
      </c>
      <c r="E56" s="153"/>
      <c r="F56" s="153"/>
      <c r="G56" s="36">
        <v>50</v>
      </c>
      <c r="H56" s="17" t="s">
        <v>80</v>
      </c>
      <c r="I56" s="36">
        <f>E47</f>
        <v>1</v>
      </c>
      <c r="J56" s="17" t="s">
        <v>80</v>
      </c>
      <c r="K56" s="36">
        <f>J41</f>
        <v>8</v>
      </c>
      <c r="L56" s="17" t="s">
        <v>0</v>
      </c>
      <c r="M56" s="23">
        <f>PRODUCT(G56,I56,K56)</f>
        <v>400</v>
      </c>
      <c r="N56" s="24"/>
      <c r="O56" s="24"/>
      <c r="P56" s="24"/>
      <c r="Q56" s="36">
        <f>M56</f>
        <v>400</v>
      </c>
      <c r="R56" s="24"/>
      <c r="S56" s="24"/>
      <c r="T56" s="8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2:44" ht="18" customHeight="1" x14ac:dyDescent="0.25">
      <c r="B57" s="23"/>
      <c r="C57" s="30">
        <v>2</v>
      </c>
      <c r="D57" s="11" t="s">
        <v>85</v>
      </c>
      <c r="E57" s="11"/>
      <c r="F57" s="24"/>
      <c r="G57" s="51">
        <v>0.5</v>
      </c>
      <c r="H57" s="17" t="s">
        <v>80</v>
      </c>
      <c r="I57" s="36">
        <f>G47</f>
        <v>1</v>
      </c>
      <c r="J57" s="17" t="s">
        <v>80</v>
      </c>
      <c r="K57" s="36">
        <f>J41</f>
        <v>8</v>
      </c>
      <c r="L57" s="17" t="s">
        <v>0</v>
      </c>
      <c r="M57" s="23">
        <f>PRODUCT(G57,I57,K57)</f>
        <v>4</v>
      </c>
      <c r="N57" s="24"/>
      <c r="O57" s="24"/>
      <c r="P57" s="24"/>
      <c r="Q57" s="36"/>
      <c r="R57" s="24"/>
      <c r="S57" s="24"/>
      <c r="T57" s="24"/>
      <c r="U57" s="24"/>
      <c r="V57" s="24"/>
    </row>
    <row r="58" spans="2:44" ht="18" customHeight="1" x14ac:dyDescent="0.25">
      <c r="B58" s="23"/>
      <c r="C58" s="30">
        <v>3</v>
      </c>
      <c r="D58" s="101" t="s">
        <v>66</v>
      </c>
      <c r="E58" s="101"/>
      <c r="F58" s="24"/>
      <c r="G58" s="51">
        <v>0.5</v>
      </c>
      <c r="H58" s="17" t="s">
        <v>80</v>
      </c>
      <c r="I58" s="36">
        <f>I47</f>
        <v>0</v>
      </c>
      <c r="J58" s="17" t="s">
        <v>80</v>
      </c>
      <c r="K58" s="36">
        <f>J41</f>
        <v>8</v>
      </c>
      <c r="L58" s="17" t="s">
        <v>0</v>
      </c>
      <c r="M58" s="23">
        <f>PRODUCT(G58,I58,K58)</f>
        <v>0</v>
      </c>
      <c r="N58" s="24"/>
      <c r="O58" s="24"/>
      <c r="P58" s="24"/>
      <c r="Q58" s="36"/>
      <c r="R58" s="24"/>
      <c r="S58" s="24"/>
      <c r="T58" s="24"/>
      <c r="U58" s="24"/>
      <c r="V58" s="24"/>
    </row>
    <row r="59" spans="2:44" ht="18" customHeight="1" x14ac:dyDescent="0.25">
      <c r="B59" s="23"/>
      <c r="C59" s="30">
        <v>4</v>
      </c>
      <c r="D59" s="153" t="s">
        <v>45</v>
      </c>
      <c r="E59" s="153"/>
      <c r="F59" s="153"/>
      <c r="G59" s="36">
        <v>2</v>
      </c>
      <c r="H59" s="17" t="s">
        <v>80</v>
      </c>
      <c r="I59" s="36">
        <f>E47</f>
        <v>1</v>
      </c>
      <c r="J59" s="17" t="s">
        <v>80</v>
      </c>
      <c r="K59" s="36">
        <f>J41</f>
        <v>8</v>
      </c>
      <c r="L59" s="17" t="s">
        <v>0</v>
      </c>
      <c r="M59" s="23">
        <f>PRODUCT(G59,I59,K59)</f>
        <v>16</v>
      </c>
      <c r="N59" s="24"/>
      <c r="O59" s="24"/>
      <c r="P59" s="24"/>
      <c r="Q59" s="36">
        <f>PRODUCT(20,M59)</f>
        <v>320</v>
      </c>
      <c r="R59" s="24"/>
      <c r="S59" s="24"/>
      <c r="T59" s="24"/>
      <c r="U59" s="24"/>
      <c r="V59" s="24"/>
    </row>
    <row r="60" spans="2:44" ht="18" customHeight="1" x14ac:dyDescent="0.25">
      <c r="B60" s="23"/>
      <c r="C60" s="30">
        <v>5</v>
      </c>
      <c r="D60" s="153" t="s">
        <v>17</v>
      </c>
      <c r="E60" s="153"/>
      <c r="F60" s="153"/>
      <c r="G60" s="41">
        <v>0.25</v>
      </c>
      <c r="H60" s="17" t="s">
        <v>80</v>
      </c>
      <c r="I60" s="36">
        <f>E47</f>
        <v>1</v>
      </c>
      <c r="J60" s="17" t="s">
        <v>80</v>
      </c>
      <c r="K60" s="36">
        <f>J41</f>
        <v>8</v>
      </c>
      <c r="L60" s="17" t="s">
        <v>0</v>
      </c>
      <c r="M60" s="51">
        <f>PRODUCT(G60,I60,K60)</f>
        <v>2</v>
      </c>
      <c r="N60" s="17"/>
      <c r="O60" s="24"/>
      <c r="P60" s="24"/>
      <c r="Q60" s="36">
        <f>M60</f>
        <v>2</v>
      </c>
      <c r="R60" s="24" t="s">
        <v>22</v>
      </c>
      <c r="S60" s="24"/>
      <c r="T60" s="40"/>
      <c r="U60" s="24"/>
      <c r="V60" s="24"/>
    </row>
    <row r="61" spans="2:44" ht="18" customHeight="1" x14ac:dyDescent="0.25">
      <c r="B61" s="23"/>
      <c r="C61" s="30">
        <v>6</v>
      </c>
      <c r="D61" s="153" t="s">
        <v>71</v>
      </c>
      <c r="E61" s="153"/>
      <c r="F61" s="15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36"/>
      <c r="R61" s="24"/>
      <c r="S61" s="24"/>
      <c r="T61" s="105"/>
      <c r="U61" s="24"/>
      <c r="V61" s="24"/>
    </row>
    <row r="62" spans="2:44" ht="18" customHeight="1" x14ac:dyDescent="0.25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36"/>
      <c r="R62" s="24"/>
      <c r="S62" s="24"/>
      <c r="T62" s="24"/>
      <c r="U62" s="24"/>
      <c r="V62" s="24"/>
    </row>
    <row r="63" spans="2:44" ht="18" customHeight="1" x14ac:dyDescent="0.25">
      <c r="B63" s="53">
        <v>5</v>
      </c>
      <c r="C63" s="160" t="s">
        <v>47</v>
      </c>
      <c r="D63" s="160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36"/>
      <c r="R63" s="24"/>
      <c r="S63" s="24"/>
      <c r="T63" s="24"/>
      <c r="U63" s="24"/>
      <c r="V63" s="24"/>
    </row>
    <row r="64" spans="2:44" ht="18" customHeight="1" x14ac:dyDescent="0.25">
      <c r="B64" s="23"/>
      <c r="C64" s="30">
        <v>1</v>
      </c>
      <c r="D64" s="161" t="s">
        <v>39</v>
      </c>
      <c r="E64" s="161"/>
      <c r="F64" s="161"/>
      <c r="G64" s="36">
        <v>90</v>
      </c>
      <c r="H64" s="17" t="s">
        <v>80</v>
      </c>
      <c r="I64" s="98">
        <f>G43</f>
        <v>2</v>
      </c>
      <c r="J64" s="17" t="s">
        <v>80</v>
      </c>
      <c r="K64" s="36">
        <f>J41</f>
        <v>8</v>
      </c>
      <c r="L64" s="17" t="s">
        <v>0</v>
      </c>
      <c r="M64" s="23">
        <f t="shared" ref="M64:M70" si="0">PRODUCT(G64,I64,K64)</f>
        <v>1440</v>
      </c>
      <c r="N64" s="23"/>
      <c r="O64" s="24"/>
      <c r="P64" s="24"/>
      <c r="Q64" s="36">
        <f t="shared" ref="Q64:Q69" si="1">M64</f>
        <v>1440</v>
      </c>
      <c r="R64" s="24"/>
      <c r="S64" s="24"/>
      <c r="T64" s="84"/>
      <c r="U64" s="24"/>
      <c r="V64" s="24"/>
    </row>
    <row r="65" spans="2:22" ht="18" customHeight="1" x14ac:dyDescent="0.25">
      <c r="B65" s="23"/>
      <c r="C65" s="30">
        <v>2</v>
      </c>
      <c r="D65" s="160" t="s">
        <v>75</v>
      </c>
      <c r="E65" s="160"/>
      <c r="F65" s="160"/>
      <c r="G65" s="36">
        <v>80</v>
      </c>
      <c r="H65" s="17" t="s">
        <v>80</v>
      </c>
      <c r="I65" s="18">
        <f>I43</f>
        <v>0</v>
      </c>
      <c r="J65" s="17" t="s">
        <v>80</v>
      </c>
      <c r="K65" s="36">
        <f>J41</f>
        <v>8</v>
      </c>
      <c r="L65" s="17" t="s">
        <v>0</v>
      </c>
      <c r="M65" s="23">
        <f t="shared" si="0"/>
        <v>0</v>
      </c>
      <c r="N65" s="23"/>
      <c r="O65" s="24"/>
      <c r="P65" s="24"/>
      <c r="Q65" s="36">
        <f t="shared" si="1"/>
        <v>0</v>
      </c>
      <c r="R65" s="24"/>
      <c r="S65" s="24"/>
      <c r="T65" s="24"/>
      <c r="U65" s="24"/>
      <c r="V65" s="24"/>
    </row>
    <row r="66" spans="2:22" ht="18" customHeight="1" x14ac:dyDescent="0.25">
      <c r="B66" s="23"/>
      <c r="C66" s="30">
        <v>3</v>
      </c>
      <c r="D66" s="24" t="s">
        <v>35</v>
      </c>
      <c r="E66" s="24"/>
      <c r="F66" s="24"/>
      <c r="G66" s="36">
        <v>25</v>
      </c>
      <c r="H66" s="17" t="s">
        <v>80</v>
      </c>
      <c r="I66" s="36">
        <f>E43</f>
        <v>2</v>
      </c>
      <c r="J66" s="17" t="s">
        <v>80</v>
      </c>
      <c r="K66" s="36">
        <f>J41</f>
        <v>8</v>
      </c>
      <c r="L66" s="17" t="s">
        <v>0</v>
      </c>
      <c r="M66" s="23">
        <f t="shared" si="0"/>
        <v>400</v>
      </c>
      <c r="N66" s="23"/>
      <c r="O66" s="24"/>
      <c r="P66" s="24"/>
      <c r="Q66" s="36">
        <f t="shared" si="1"/>
        <v>400</v>
      </c>
      <c r="R66" s="24"/>
      <c r="S66" s="24"/>
      <c r="T66" s="24"/>
      <c r="U66" s="24"/>
      <c r="V66" s="24"/>
    </row>
    <row r="67" spans="2:22" ht="18" customHeight="1" x14ac:dyDescent="0.25">
      <c r="B67" s="23"/>
      <c r="C67" s="30">
        <v>4</v>
      </c>
      <c r="D67" s="153" t="s">
        <v>41</v>
      </c>
      <c r="E67" s="153"/>
      <c r="F67" s="153"/>
      <c r="G67" s="36">
        <v>25</v>
      </c>
      <c r="H67" s="17" t="s">
        <v>80</v>
      </c>
      <c r="I67" s="36">
        <f>E43</f>
        <v>2</v>
      </c>
      <c r="J67" s="17" t="s">
        <v>80</v>
      </c>
      <c r="K67" s="36">
        <f>J41</f>
        <v>8</v>
      </c>
      <c r="L67" s="17" t="s">
        <v>0</v>
      </c>
      <c r="M67" s="23">
        <f t="shared" si="0"/>
        <v>400</v>
      </c>
      <c r="N67" s="23"/>
      <c r="O67" s="24"/>
      <c r="P67" s="24"/>
      <c r="Q67" s="36">
        <f t="shared" si="1"/>
        <v>400</v>
      </c>
      <c r="R67" s="24"/>
      <c r="S67" s="24"/>
      <c r="T67" s="24"/>
      <c r="U67" s="24"/>
      <c r="V67" s="24"/>
    </row>
    <row r="68" spans="2:22" ht="18" customHeight="1" x14ac:dyDescent="0.25">
      <c r="B68" s="23"/>
      <c r="C68" s="30">
        <v>5</v>
      </c>
      <c r="D68" s="153" t="s">
        <v>8</v>
      </c>
      <c r="E68" s="153"/>
      <c r="F68" s="153"/>
      <c r="G68" s="36">
        <v>25</v>
      </c>
      <c r="H68" s="17" t="s">
        <v>80</v>
      </c>
      <c r="I68" s="36">
        <f>E43</f>
        <v>2</v>
      </c>
      <c r="J68" s="17" t="s">
        <v>80</v>
      </c>
      <c r="K68" s="36">
        <f>J41</f>
        <v>8</v>
      </c>
      <c r="L68" s="17" t="s">
        <v>0</v>
      </c>
      <c r="M68" s="23">
        <f t="shared" si="0"/>
        <v>400</v>
      </c>
      <c r="N68" s="23"/>
      <c r="O68" s="24"/>
      <c r="P68" s="24"/>
      <c r="Q68" s="36">
        <f t="shared" si="1"/>
        <v>400</v>
      </c>
      <c r="R68" s="24"/>
      <c r="S68" s="24"/>
      <c r="T68" s="108"/>
      <c r="U68" s="24"/>
      <c r="V68" s="24"/>
    </row>
    <row r="69" spans="2:22" ht="18" customHeight="1" x14ac:dyDescent="0.25">
      <c r="B69" s="23"/>
      <c r="C69" s="30">
        <v>6</v>
      </c>
      <c r="D69" s="153" t="s">
        <v>70</v>
      </c>
      <c r="E69" s="153"/>
      <c r="F69" s="153"/>
      <c r="G69" s="36">
        <v>40</v>
      </c>
      <c r="H69" s="17" t="s">
        <v>80</v>
      </c>
      <c r="I69" s="36">
        <f>E43</f>
        <v>2</v>
      </c>
      <c r="J69" s="17" t="s">
        <v>80</v>
      </c>
      <c r="K69" s="36">
        <f>J41</f>
        <v>8</v>
      </c>
      <c r="L69" s="17" t="s">
        <v>0</v>
      </c>
      <c r="M69" s="23">
        <f t="shared" si="0"/>
        <v>640</v>
      </c>
      <c r="N69" s="24"/>
      <c r="O69" s="24"/>
      <c r="P69" s="24"/>
      <c r="Q69" s="36">
        <f t="shared" si="1"/>
        <v>640</v>
      </c>
      <c r="R69" s="24"/>
      <c r="S69" s="24"/>
      <c r="T69" s="108"/>
      <c r="U69" s="24"/>
      <c r="V69" s="24"/>
    </row>
    <row r="70" spans="2:22" ht="18" customHeight="1" x14ac:dyDescent="0.25">
      <c r="B70" s="23"/>
      <c r="C70" s="30">
        <v>7</v>
      </c>
      <c r="D70" s="153" t="s">
        <v>55</v>
      </c>
      <c r="E70" s="153"/>
      <c r="F70" s="153"/>
      <c r="G70" s="36">
        <v>2</v>
      </c>
      <c r="H70" s="17" t="s">
        <v>80</v>
      </c>
      <c r="I70" s="36">
        <f>E43</f>
        <v>2</v>
      </c>
      <c r="J70" s="17" t="s">
        <v>80</v>
      </c>
      <c r="K70" s="36">
        <f>J41</f>
        <v>8</v>
      </c>
      <c r="L70" s="17" t="s">
        <v>0</v>
      </c>
      <c r="M70" s="23">
        <f t="shared" si="0"/>
        <v>32</v>
      </c>
      <c r="N70" s="24"/>
      <c r="O70" s="24"/>
      <c r="P70" s="24"/>
      <c r="Q70" s="36">
        <f>PRODUCT(30,M70)</f>
        <v>960</v>
      </c>
      <c r="R70" s="24"/>
      <c r="S70" s="24"/>
      <c r="T70" s="83"/>
      <c r="U70" s="24"/>
      <c r="V70" s="24"/>
    </row>
    <row r="71" spans="2:22" ht="18" customHeight="1" x14ac:dyDescent="0.25">
      <c r="B71" s="23"/>
      <c r="C71" s="30">
        <v>8</v>
      </c>
      <c r="D71" s="153" t="s">
        <v>71</v>
      </c>
      <c r="E71" s="153"/>
      <c r="F71" s="15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36"/>
      <c r="R71" s="24"/>
      <c r="S71" s="24"/>
      <c r="T71" s="105"/>
      <c r="U71" s="24"/>
      <c r="V71" s="24"/>
    </row>
    <row r="72" spans="2:22" ht="18" customHeight="1" x14ac:dyDescent="0.25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36"/>
      <c r="R72" s="24"/>
      <c r="S72" s="24"/>
      <c r="T72" s="24"/>
      <c r="U72" s="24"/>
      <c r="V72" s="24"/>
    </row>
    <row r="73" spans="2:22" ht="18" customHeight="1" x14ac:dyDescent="0.25">
      <c r="B73" s="23"/>
      <c r="C73" s="153" t="s">
        <v>2</v>
      </c>
      <c r="D73" s="153"/>
      <c r="E73" s="153"/>
      <c r="F73" s="153"/>
      <c r="G73" s="153"/>
      <c r="H73" s="153"/>
      <c r="I73" s="153"/>
      <c r="J73" s="153"/>
      <c r="K73" s="153"/>
      <c r="L73" s="24"/>
      <c r="M73" s="24"/>
      <c r="N73" s="24"/>
      <c r="O73" s="24"/>
      <c r="P73" s="24"/>
      <c r="Q73" s="36"/>
      <c r="R73" s="24"/>
      <c r="S73" s="24"/>
      <c r="T73" s="24"/>
      <c r="U73" s="24"/>
      <c r="V73" s="24"/>
    </row>
    <row r="74" spans="2:22" ht="18" customHeight="1" x14ac:dyDescent="0.25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36"/>
      <c r="R74" s="24"/>
      <c r="S74" s="24"/>
      <c r="T74" s="24"/>
      <c r="U74" s="24"/>
      <c r="V74" s="24"/>
    </row>
    <row r="75" spans="2:22" ht="18" customHeight="1" x14ac:dyDescent="0.25">
      <c r="B75" s="23"/>
      <c r="C75" s="30">
        <v>1</v>
      </c>
      <c r="D75" s="153" t="s">
        <v>73</v>
      </c>
      <c r="E75" s="153"/>
      <c r="F75" s="153"/>
      <c r="G75" s="36">
        <v>25</v>
      </c>
      <c r="H75" s="17" t="s">
        <v>80</v>
      </c>
      <c r="I75" s="41">
        <v>0.66</v>
      </c>
      <c r="J75" s="17" t="s">
        <v>80</v>
      </c>
      <c r="K75" s="36">
        <f>J41</f>
        <v>8</v>
      </c>
      <c r="L75" s="17" t="s">
        <v>0</v>
      </c>
      <c r="M75" s="23">
        <f>PRODUCT(G75,I75,K75)</f>
        <v>132</v>
      </c>
      <c r="P75" s="24"/>
      <c r="Q75" s="36">
        <f>M75</f>
        <v>132</v>
      </c>
      <c r="R75" s="24"/>
      <c r="S75" s="24"/>
      <c r="T75" s="24"/>
      <c r="U75" s="24"/>
      <c r="V75" s="24"/>
    </row>
    <row r="76" spans="2:22" ht="18" customHeight="1" x14ac:dyDescent="0.25">
      <c r="B76" s="23"/>
      <c r="C76" s="85">
        <v>2</v>
      </c>
      <c r="D76" s="153" t="s">
        <v>71</v>
      </c>
      <c r="E76" s="153"/>
      <c r="F76" s="153"/>
      <c r="G76" s="77">
        <v>0.16</v>
      </c>
      <c r="H76" s="17" t="s">
        <v>80</v>
      </c>
      <c r="I76" s="41">
        <v>0.66</v>
      </c>
      <c r="J76" s="17" t="s">
        <v>80</v>
      </c>
      <c r="K76" s="36">
        <f>J41</f>
        <v>8</v>
      </c>
      <c r="L76" s="17" t="s">
        <v>0</v>
      </c>
      <c r="M76" s="41">
        <f>PRODUCT(G76,I76,K76)</f>
        <v>0.84480000000000011</v>
      </c>
      <c r="N76" s="154"/>
      <c r="O76" s="154"/>
      <c r="P76" s="24"/>
      <c r="Q76" s="36">
        <f>M76</f>
        <v>0.84480000000000011</v>
      </c>
      <c r="R76" s="24" t="s">
        <v>22</v>
      </c>
      <c r="S76" s="24"/>
      <c r="T76" s="108"/>
      <c r="U76" s="24"/>
      <c r="V76" s="24"/>
    </row>
    <row r="77" spans="2:22" ht="18" customHeight="1" x14ac:dyDescent="0.25">
      <c r="B77" s="23"/>
      <c r="C77" s="85">
        <v>3</v>
      </c>
      <c r="D77" s="153" t="s">
        <v>57</v>
      </c>
      <c r="E77" s="153"/>
      <c r="F77" s="153"/>
      <c r="G77" s="24"/>
      <c r="H77" s="24"/>
      <c r="I77" s="24"/>
      <c r="J77" s="24"/>
      <c r="K77" s="24"/>
      <c r="L77" s="24"/>
      <c r="M77" s="24"/>
      <c r="N77" s="154"/>
      <c r="O77" s="154"/>
      <c r="P77" s="24"/>
      <c r="Q77" s="36">
        <v>1</v>
      </c>
      <c r="R77" s="24" t="s">
        <v>36</v>
      </c>
      <c r="S77" s="24"/>
      <c r="T77" s="108"/>
      <c r="U77" s="24"/>
      <c r="V77" s="24"/>
    </row>
    <row r="78" spans="2:22" ht="18" customHeight="1" x14ac:dyDescent="0.25">
      <c r="B78" s="23"/>
      <c r="C78" s="85">
        <v>4</v>
      </c>
      <c r="D78" s="153" t="s">
        <v>7</v>
      </c>
      <c r="E78" s="153"/>
      <c r="F78" s="153"/>
      <c r="G78" s="24"/>
      <c r="H78" s="24"/>
      <c r="I78" s="24"/>
      <c r="J78" s="24"/>
      <c r="K78" s="24"/>
      <c r="L78" s="24"/>
      <c r="M78" s="24"/>
      <c r="N78" s="7" t="s">
        <v>24</v>
      </c>
      <c r="O78" s="7"/>
      <c r="P78" s="24"/>
      <c r="Q78" s="36"/>
      <c r="R78" s="24"/>
      <c r="S78" s="24"/>
      <c r="T78" s="108"/>
      <c r="U78" s="24"/>
      <c r="V78" s="24"/>
    </row>
    <row r="79" spans="2:22" ht="18" customHeight="1" x14ac:dyDescent="0.25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36">
        <f>SUM(Q56,Q59,Q64,Q65,Q67,Q68,Q69,Q70,Q75)+Q66</f>
        <v>5092</v>
      </c>
      <c r="R79" s="24"/>
      <c r="S79" s="24"/>
      <c r="T79" s="108"/>
      <c r="U79" s="24"/>
      <c r="V79" s="24"/>
    </row>
    <row r="80" spans="2:22" ht="18" customHeight="1" x14ac:dyDescent="0.2"/>
    <row r="81" ht="18" customHeight="1" x14ac:dyDescent="0.2"/>
    <row r="82" ht="18" customHeight="1" x14ac:dyDescent="0.2"/>
    <row r="83" ht="18" customHeight="1" x14ac:dyDescent="0.2"/>
  </sheetData>
  <mergeCells count="73">
    <mergeCell ref="D78:F78"/>
    <mergeCell ref="D75:F75"/>
    <mergeCell ref="D76:F76"/>
    <mergeCell ref="N76:O76"/>
    <mergeCell ref="D77:F77"/>
    <mergeCell ref="N77:O77"/>
    <mergeCell ref="C73:K73"/>
    <mergeCell ref="D61:F61"/>
    <mergeCell ref="C63:D63"/>
    <mergeCell ref="D64:F64"/>
    <mergeCell ref="D65:F65"/>
    <mergeCell ref="D67:F67"/>
    <mergeCell ref="D68:F68"/>
    <mergeCell ref="D69:F69"/>
    <mergeCell ref="D70:F70"/>
    <mergeCell ref="D71:F71"/>
    <mergeCell ref="C55:D55"/>
    <mergeCell ref="F55:J55"/>
    <mergeCell ref="D56:F56"/>
    <mergeCell ref="D59:F59"/>
    <mergeCell ref="D60:F60"/>
    <mergeCell ref="Q53:S53"/>
    <mergeCell ref="I51:J51"/>
    <mergeCell ref="K51:L51"/>
    <mergeCell ref="I52:J52"/>
    <mergeCell ref="K52:M52"/>
    <mergeCell ref="K53:L53"/>
    <mergeCell ref="C43:D43"/>
    <mergeCell ref="C45:D45"/>
    <mergeCell ref="F45:J45"/>
    <mergeCell ref="C47:D47"/>
    <mergeCell ref="C49:D49"/>
    <mergeCell ref="F49:J49"/>
    <mergeCell ref="T41:V41"/>
    <mergeCell ref="D36:F36"/>
    <mergeCell ref="N36:O36"/>
    <mergeCell ref="D37:F37"/>
    <mergeCell ref="N37:O37"/>
    <mergeCell ref="D38:F38"/>
    <mergeCell ref="B41:E41"/>
    <mergeCell ref="G41:I41"/>
    <mergeCell ref="K41:N41"/>
    <mergeCell ref="O41:R41"/>
    <mergeCell ref="C33:K33"/>
    <mergeCell ref="D35:F35"/>
    <mergeCell ref="C25:D25"/>
    <mergeCell ref="F25:J25"/>
    <mergeCell ref="D26:F26"/>
    <mergeCell ref="D29:F29"/>
    <mergeCell ref="D30:F30"/>
    <mergeCell ref="D31:F31"/>
    <mergeCell ref="D19:F19"/>
    <mergeCell ref="D20:F20"/>
    <mergeCell ref="D21:F21"/>
    <mergeCell ref="D22:F22"/>
    <mergeCell ref="D23:F23"/>
    <mergeCell ref="Q17:S17"/>
    <mergeCell ref="C7:D7"/>
    <mergeCell ref="F7:J7"/>
    <mergeCell ref="C9:D9"/>
    <mergeCell ref="C11:D11"/>
    <mergeCell ref="F11:J11"/>
    <mergeCell ref="C13:D13"/>
    <mergeCell ref="I15:J15"/>
    <mergeCell ref="K15:L15"/>
    <mergeCell ref="I16:J16"/>
    <mergeCell ref="K16:M16"/>
    <mergeCell ref="K17:L17"/>
    <mergeCell ref="B5:E5"/>
    <mergeCell ref="G5:I5"/>
    <mergeCell ref="K5:N5"/>
    <mergeCell ref="O5:R5"/>
    <mergeCell ref="T5:V5"/>
  </mergeCells>
  <pageMargins left="0.3" right="0.28999999999999998" top="0.25" bottom="0.31" header="0.37" footer="0.31"/>
  <pageSetup paperSize="9" scale="50" orientation="portrait" useFirstPageNumber="1" horizontalDpi="0" verticalDpi="0"/>
  <headerFooter alignWithMargins="0"/>
  <colBreaks count="1" manualBreakCount="1">
    <brk id="2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1">
    <pageSetUpPr autoPageBreaks="0" fitToPage="1"/>
  </sheetPr>
  <dimension ref="A2:M57"/>
  <sheetViews>
    <sheetView showOutlineSymbols="0" defaultGridColor="0" colorId="21" zoomScale="85" workbookViewId="0">
      <selection activeCell="H27" sqref="H27"/>
    </sheetView>
  </sheetViews>
  <sheetFormatPr defaultColWidth="10.6640625" defaultRowHeight="12.75" customHeight="1" x14ac:dyDescent="0.2"/>
  <cols>
    <col min="2" max="2" width="19.83203125" customWidth="1"/>
    <col min="3" max="3" width="20.5" customWidth="1"/>
    <col min="4" max="4" width="20.6640625" customWidth="1"/>
    <col min="5" max="12" width="20.5" customWidth="1"/>
    <col min="13" max="19" width="17.1640625" customWidth="1"/>
  </cols>
  <sheetData>
    <row r="2" spans="1:13" ht="19.5" customHeight="1" x14ac:dyDescent="0.25">
      <c r="B2" s="7"/>
      <c r="C2" s="148" t="s">
        <v>48</v>
      </c>
      <c r="D2" s="149"/>
      <c r="E2" s="149"/>
      <c r="F2" s="149"/>
      <c r="G2" s="149"/>
      <c r="H2" s="149"/>
      <c r="I2" s="149"/>
      <c r="J2" s="7"/>
      <c r="K2" s="7"/>
      <c r="L2" s="24"/>
      <c r="M2" s="24"/>
    </row>
    <row r="3" spans="1:13" ht="19.5" customHeight="1" x14ac:dyDescent="0.25">
      <c r="B3" s="7"/>
      <c r="C3" s="7"/>
      <c r="D3" s="7"/>
      <c r="E3" s="150"/>
      <c r="F3" s="150"/>
      <c r="G3" s="150"/>
      <c r="H3" s="7"/>
      <c r="I3" s="7"/>
      <c r="J3" s="7"/>
      <c r="K3" s="7"/>
      <c r="L3" s="24"/>
      <c r="M3" s="24"/>
    </row>
    <row r="4" spans="1:13" ht="20.25" customHeight="1" x14ac:dyDescent="0.25">
      <c r="B4" s="72"/>
      <c r="C4" s="65" t="s">
        <v>52</v>
      </c>
      <c r="D4" s="72"/>
      <c r="E4" s="72"/>
      <c r="F4" s="72"/>
      <c r="G4" s="72"/>
      <c r="H4" s="72"/>
      <c r="I4" s="72"/>
      <c r="J4" s="72"/>
      <c r="K4" s="72"/>
      <c r="M4" s="24"/>
    </row>
    <row r="5" spans="1:13" ht="20.25" customHeight="1" x14ac:dyDescent="0.25">
      <c r="B5" s="7"/>
      <c r="C5" s="65" t="s">
        <v>69</v>
      </c>
      <c r="D5" s="121"/>
      <c r="E5" s="70" t="s">
        <v>56</v>
      </c>
      <c r="F5" s="42" t="s">
        <v>64</v>
      </c>
      <c r="G5" s="42" t="s">
        <v>59</v>
      </c>
      <c r="H5" s="42" t="s">
        <v>38</v>
      </c>
      <c r="I5" s="42" t="s">
        <v>82</v>
      </c>
      <c r="J5" s="42" t="s">
        <v>60</v>
      </c>
      <c r="K5" s="54" t="s">
        <v>12</v>
      </c>
      <c r="M5" s="24"/>
    </row>
    <row r="6" spans="1:13" ht="20.25" customHeight="1" x14ac:dyDescent="0.25">
      <c r="B6" s="7"/>
      <c r="C6" s="59" t="s">
        <v>44</v>
      </c>
      <c r="D6" s="121"/>
      <c r="E6" s="70">
        <v>7</v>
      </c>
      <c r="F6" s="42">
        <v>8</v>
      </c>
      <c r="G6" s="42">
        <v>9</v>
      </c>
      <c r="H6" s="42">
        <v>10</v>
      </c>
      <c r="I6" s="42">
        <v>11</v>
      </c>
      <c r="J6" s="42">
        <v>12</v>
      </c>
      <c r="K6" s="54">
        <v>13</v>
      </c>
      <c r="M6" s="24"/>
    </row>
    <row r="7" spans="1:13" ht="20.25" customHeight="1" x14ac:dyDescent="0.25">
      <c r="A7" s="88"/>
      <c r="B7" s="103"/>
      <c r="C7" s="103"/>
      <c r="D7" s="103"/>
      <c r="E7" s="7"/>
      <c r="F7" s="103"/>
      <c r="G7" s="103"/>
      <c r="H7" s="103"/>
      <c r="I7" s="103"/>
      <c r="J7" s="103"/>
      <c r="K7" s="103"/>
      <c r="L7" s="24"/>
      <c r="M7" s="24"/>
    </row>
    <row r="8" spans="1:13" ht="20.25" customHeight="1" x14ac:dyDescent="0.25">
      <c r="A8" s="152">
        <v>9</v>
      </c>
      <c r="B8" s="123" t="s">
        <v>56</v>
      </c>
      <c r="C8" s="120" t="s">
        <v>72</v>
      </c>
      <c r="D8" s="81"/>
      <c r="E8" s="44"/>
      <c r="F8" s="7"/>
      <c r="G8" s="7"/>
      <c r="H8" s="65"/>
      <c r="I8" s="65"/>
      <c r="J8" s="7"/>
      <c r="K8" s="7"/>
      <c r="M8" s="24"/>
    </row>
    <row r="9" spans="1:13" ht="20.25" customHeight="1" x14ac:dyDescent="0.2">
      <c r="A9" s="152"/>
      <c r="B9" s="113">
        <v>7</v>
      </c>
      <c r="C9" s="50">
        <v>12</v>
      </c>
      <c r="D9" s="72"/>
      <c r="E9" s="90" t="s">
        <v>74</v>
      </c>
      <c r="F9" s="90"/>
      <c r="G9" s="22"/>
      <c r="H9" s="22"/>
      <c r="I9" s="72"/>
      <c r="J9" s="72"/>
      <c r="K9" s="72"/>
    </row>
    <row r="10" spans="1:13" ht="20.25" customHeight="1" x14ac:dyDescent="0.2">
      <c r="A10" s="152"/>
      <c r="B10" s="113"/>
      <c r="C10" s="69">
        <v>35</v>
      </c>
      <c r="D10" s="78" t="s">
        <v>20</v>
      </c>
      <c r="E10" s="19" t="s">
        <v>61</v>
      </c>
      <c r="F10" s="90"/>
      <c r="G10" s="76"/>
      <c r="H10" s="22"/>
      <c r="I10" s="72"/>
      <c r="J10" s="72"/>
      <c r="K10" s="72"/>
    </row>
    <row r="11" spans="1:13" ht="20.25" customHeight="1" x14ac:dyDescent="0.2">
      <c r="A11" s="152"/>
      <c r="B11" s="6" t="s">
        <v>64</v>
      </c>
      <c r="C11" s="50">
        <v>49</v>
      </c>
      <c r="D11" s="73" t="s">
        <v>68</v>
      </c>
      <c r="E11" s="90"/>
      <c r="F11" s="110" t="s">
        <v>25</v>
      </c>
      <c r="G11" s="76"/>
      <c r="H11" s="22"/>
      <c r="I11" s="72"/>
      <c r="J11" s="72"/>
      <c r="K11" s="72"/>
    </row>
    <row r="12" spans="1:13" ht="20.25" customHeight="1" x14ac:dyDescent="0.2">
      <c r="A12" s="152"/>
      <c r="B12" s="32">
        <v>8</v>
      </c>
      <c r="C12" s="50">
        <v>67</v>
      </c>
      <c r="D12" s="22"/>
      <c r="E12" s="90"/>
      <c r="F12" s="90" t="s">
        <v>74</v>
      </c>
      <c r="G12" s="76"/>
      <c r="H12" s="22"/>
      <c r="I12" s="72"/>
      <c r="J12" s="72"/>
      <c r="K12" s="72"/>
    </row>
    <row r="13" spans="1:13" ht="20.25" customHeight="1" x14ac:dyDescent="0.2">
      <c r="A13" s="152"/>
      <c r="B13" s="38"/>
      <c r="C13" s="50">
        <v>12</v>
      </c>
      <c r="D13" s="92" t="s">
        <v>4</v>
      </c>
      <c r="E13" s="90"/>
      <c r="F13" s="19" t="s">
        <v>61</v>
      </c>
      <c r="G13" s="76"/>
      <c r="H13" s="22"/>
      <c r="I13" s="72"/>
      <c r="J13" s="72"/>
      <c r="K13" s="72"/>
    </row>
    <row r="14" spans="1:13" ht="20.25" customHeight="1" x14ac:dyDescent="0.2">
      <c r="A14" s="152"/>
      <c r="B14" s="6" t="s">
        <v>59</v>
      </c>
      <c r="C14" s="34">
        <v>35</v>
      </c>
      <c r="D14" s="5" t="s">
        <v>14</v>
      </c>
      <c r="E14" s="22"/>
      <c r="F14" s="22"/>
      <c r="G14" s="110" t="s">
        <v>25</v>
      </c>
      <c r="H14" s="90"/>
      <c r="I14" s="65"/>
      <c r="J14" s="65"/>
      <c r="K14" s="72"/>
    </row>
    <row r="15" spans="1:13" ht="20.25" customHeight="1" x14ac:dyDescent="0.2">
      <c r="A15" s="152"/>
      <c r="B15" s="32">
        <v>9</v>
      </c>
      <c r="C15" s="50">
        <v>49</v>
      </c>
      <c r="D15" s="72"/>
      <c r="E15" s="22"/>
      <c r="F15" s="22"/>
      <c r="G15" s="90" t="s">
        <v>74</v>
      </c>
      <c r="H15" s="90"/>
      <c r="I15" s="65"/>
      <c r="J15" s="65"/>
      <c r="K15" s="72"/>
    </row>
    <row r="16" spans="1:13" ht="20.25" customHeight="1" x14ac:dyDescent="0.2">
      <c r="A16" s="167"/>
      <c r="B16" s="58"/>
      <c r="C16" s="31">
        <v>67</v>
      </c>
      <c r="D16" s="78" t="s">
        <v>20</v>
      </c>
      <c r="E16" s="22"/>
      <c r="F16" s="22"/>
      <c r="G16" s="19" t="s">
        <v>61</v>
      </c>
      <c r="H16" s="122"/>
      <c r="I16" s="65"/>
      <c r="J16" s="65"/>
      <c r="K16" s="72"/>
    </row>
    <row r="17" spans="1:11" ht="20.25" customHeight="1" x14ac:dyDescent="0.2">
      <c r="A17" s="152">
        <v>8</v>
      </c>
      <c r="B17" s="32" t="s">
        <v>38</v>
      </c>
      <c r="C17" s="68">
        <v>35</v>
      </c>
      <c r="D17" s="73" t="s">
        <v>68</v>
      </c>
      <c r="E17" s="22"/>
      <c r="F17" s="22"/>
      <c r="G17" s="110"/>
      <c r="H17" s="13" t="s">
        <v>25</v>
      </c>
      <c r="I17" s="65"/>
      <c r="J17" s="65"/>
      <c r="K17" s="72"/>
    </row>
    <row r="18" spans="1:11" ht="20.25" customHeight="1" x14ac:dyDescent="0.2">
      <c r="A18" s="152"/>
      <c r="B18" s="32">
        <v>10</v>
      </c>
      <c r="C18" s="116">
        <v>18</v>
      </c>
      <c r="D18" s="22"/>
      <c r="E18" s="72"/>
      <c r="F18" s="72"/>
      <c r="G18" s="65"/>
      <c r="H18" s="57" t="s">
        <v>74</v>
      </c>
      <c r="I18" s="65"/>
      <c r="J18" s="65"/>
      <c r="K18" s="72"/>
    </row>
    <row r="19" spans="1:11" ht="20.25" customHeight="1" x14ac:dyDescent="0.2">
      <c r="A19" s="152"/>
      <c r="B19" s="38"/>
      <c r="C19" s="69">
        <v>49</v>
      </c>
      <c r="D19" s="92" t="s">
        <v>4</v>
      </c>
      <c r="E19" s="22"/>
      <c r="F19" s="22"/>
      <c r="G19" s="90"/>
      <c r="H19" s="19" t="s">
        <v>61</v>
      </c>
      <c r="I19" s="122"/>
      <c r="J19" s="65"/>
      <c r="K19" s="72"/>
    </row>
    <row r="20" spans="1:11" ht="20.25" customHeight="1" x14ac:dyDescent="0.2">
      <c r="A20" s="152"/>
      <c r="B20" s="6" t="s">
        <v>82</v>
      </c>
      <c r="C20" s="50">
        <v>67</v>
      </c>
      <c r="D20" s="5" t="s">
        <v>14</v>
      </c>
      <c r="E20" s="22"/>
      <c r="F20" s="22"/>
      <c r="G20" s="90"/>
      <c r="H20" s="110"/>
      <c r="I20" s="110" t="s">
        <v>25</v>
      </c>
      <c r="J20" s="65"/>
      <c r="K20" s="72"/>
    </row>
    <row r="21" spans="1:11" ht="20.25" customHeight="1" x14ac:dyDescent="0.2">
      <c r="A21" s="152"/>
      <c r="B21" s="32">
        <v>11</v>
      </c>
      <c r="C21" s="62">
        <v>18</v>
      </c>
      <c r="D21" s="72"/>
      <c r="E21" s="22"/>
      <c r="F21" s="22"/>
      <c r="G21" s="90"/>
      <c r="H21" s="90"/>
      <c r="I21" s="61" t="s">
        <v>74</v>
      </c>
      <c r="J21" s="65"/>
      <c r="K21" s="72"/>
    </row>
    <row r="22" spans="1:11" ht="20.25" customHeight="1" x14ac:dyDescent="0.2">
      <c r="A22" s="152"/>
      <c r="B22" s="38"/>
      <c r="C22" s="69">
        <v>35</v>
      </c>
      <c r="D22" s="78" t="s">
        <v>20</v>
      </c>
      <c r="E22" s="22"/>
      <c r="F22" s="22"/>
      <c r="G22" s="90"/>
      <c r="H22" s="90"/>
      <c r="I22" s="19" t="s">
        <v>61</v>
      </c>
      <c r="J22" s="65"/>
      <c r="K22" s="72"/>
    </row>
    <row r="23" spans="1:11" ht="19.5" customHeight="1" x14ac:dyDescent="0.2">
      <c r="A23" s="152"/>
      <c r="B23" s="6" t="s">
        <v>60</v>
      </c>
      <c r="C23" s="50">
        <v>49</v>
      </c>
      <c r="D23" s="73" t="s">
        <v>68</v>
      </c>
      <c r="E23" s="72"/>
      <c r="F23" s="72"/>
      <c r="G23" s="72"/>
      <c r="H23" s="72"/>
      <c r="I23" s="72"/>
      <c r="J23" s="110" t="s">
        <v>25</v>
      </c>
      <c r="K23" s="72"/>
    </row>
    <row r="24" spans="1:11" ht="19.5" customHeight="1" x14ac:dyDescent="0.2">
      <c r="A24" s="152"/>
      <c r="B24" s="32">
        <v>12</v>
      </c>
      <c r="C24" s="50">
        <v>67</v>
      </c>
      <c r="D24" s="22"/>
      <c r="E24" s="72"/>
      <c r="F24" s="72"/>
      <c r="G24" s="72"/>
      <c r="H24" s="72"/>
      <c r="I24" s="72"/>
      <c r="J24" s="90" t="s">
        <v>74</v>
      </c>
      <c r="K24" s="72"/>
    </row>
    <row r="25" spans="1:11" ht="19.5" customHeight="1" x14ac:dyDescent="0.2">
      <c r="A25" s="152"/>
      <c r="B25" s="38"/>
      <c r="C25" s="15">
        <v>18</v>
      </c>
      <c r="D25" s="92" t="s">
        <v>4</v>
      </c>
      <c r="E25" s="72"/>
      <c r="F25" s="72"/>
      <c r="G25" s="72"/>
      <c r="H25" s="72"/>
      <c r="I25" s="72"/>
      <c r="J25" s="39" t="s">
        <v>61</v>
      </c>
      <c r="K25" s="72"/>
    </row>
    <row r="26" spans="1:11" ht="19.5" customHeight="1" x14ac:dyDescent="0.2">
      <c r="A26" s="152"/>
      <c r="B26" s="123" t="s">
        <v>12</v>
      </c>
      <c r="C26" s="80">
        <v>67</v>
      </c>
      <c r="D26" s="5" t="s">
        <v>14</v>
      </c>
      <c r="E26" s="72"/>
      <c r="F26" s="72"/>
      <c r="G26" s="72"/>
      <c r="H26" s="72"/>
      <c r="I26" s="72"/>
      <c r="J26" s="72"/>
      <c r="K26" s="110" t="s">
        <v>25</v>
      </c>
    </row>
    <row r="27" spans="1:11" ht="19.5" customHeight="1" x14ac:dyDescent="0.2">
      <c r="A27" s="152"/>
      <c r="B27" s="113">
        <v>13</v>
      </c>
      <c r="C27" s="47">
        <v>49</v>
      </c>
      <c r="D27" s="72"/>
      <c r="E27" s="72"/>
      <c r="F27" s="72"/>
      <c r="G27" s="72"/>
      <c r="H27" s="72"/>
      <c r="I27" s="72"/>
      <c r="J27" s="72"/>
      <c r="K27" s="90" t="s">
        <v>74</v>
      </c>
    </row>
    <row r="28" spans="1:11" ht="19.5" customHeight="1" x14ac:dyDescent="0.2">
      <c r="A28" s="165"/>
      <c r="B28" s="75"/>
      <c r="C28" s="49"/>
      <c r="D28" s="78" t="s">
        <v>20</v>
      </c>
      <c r="E28" s="72"/>
      <c r="F28" s="72"/>
      <c r="G28" s="72"/>
      <c r="H28" s="72"/>
      <c r="I28" s="72"/>
      <c r="J28" s="72"/>
      <c r="K28" s="19"/>
    </row>
    <row r="29" spans="1:11" ht="19.5" customHeight="1" x14ac:dyDescent="0.2">
      <c r="B29" s="72"/>
      <c r="C29" s="72"/>
      <c r="D29" s="72"/>
      <c r="E29" s="72"/>
      <c r="F29" s="72"/>
      <c r="G29" s="72"/>
      <c r="H29" s="72"/>
      <c r="I29" s="72"/>
      <c r="J29" s="72"/>
      <c r="K29" s="72"/>
    </row>
    <row r="30" spans="1:11" ht="19.5" customHeight="1" x14ac:dyDescent="0.2">
      <c r="B30" s="72"/>
      <c r="C30" s="72"/>
      <c r="D30" s="72"/>
      <c r="E30" s="72"/>
      <c r="F30" s="72"/>
      <c r="H30" s="72"/>
      <c r="I30" s="72"/>
      <c r="J30" s="72"/>
      <c r="K30" s="72"/>
    </row>
    <row r="31" spans="1:11" ht="19.5" customHeight="1" x14ac:dyDescent="0.2">
      <c r="B31" s="72"/>
      <c r="C31" s="117" t="s">
        <v>21</v>
      </c>
      <c r="D31" s="91">
        <v>1</v>
      </c>
      <c r="E31" s="72"/>
      <c r="F31" s="104" t="s">
        <v>31</v>
      </c>
      <c r="G31" s="8">
        <v>7</v>
      </c>
      <c r="H31" s="72"/>
      <c r="I31" s="72"/>
      <c r="J31" s="72"/>
      <c r="K31" s="72"/>
    </row>
    <row r="32" spans="1:11" ht="19.5" customHeight="1" x14ac:dyDescent="0.2">
      <c r="B32" s="72"/>
      <c r="C32" s="117" t="s">
        <v>11</v>
      </c>
      <c r="D32" s="89">
        <v>2</v>
      </c>
      <c r="E32" s="72"/>
      <c r="F32" s="104"/>
      <c r="G32" s="8"/>
      <c r="H32" s="72"/>
      <c r="I32" s="72"/>
      <c r="J32" s="72"/>
      <c r="K32" s="72"/>
    </row>
    <row r="33" spans="2:11" ht="19.5" customHeight="1" x14ac:dyDescent="0.2">
      <c r="B33" s="72"/>
      <c r="C33" s="117" t="s">
        <v>10</v>
      </c>
      <c r="D33" s="91">
        <v>8</v>
      </c>
      <c r="E33" s="72"/>
      <c r="F33" s="104"/>
      <c r="G33" s="8"/>
      <c r="H33" s="72"/>
      <c r="I33" s="72"/>
      <c r="J33" s="72"/>
      <c r="K33" s="72"/>
    </row>
    <row r="34" spans="2:11" ht="19.5" customHeight="1" x14ac:dyDescent="0.2">
      <c r="B34" s="72"/>
      <c r="C34" s="117"/>
      <c r="D34" s="89"/>
      <c r="E34" s="72"/>
      <c r="F34" s="104"/>
      <c r="G34" s="8"/>
      <c r="H34" s="72"/>
      <c r="I34" s="72"/>
      <c r="J34" s="72"/>
      <c r="K34" s="72"/>
    </row>
    <row r="35" spans="2:11" ht="19.5" customHeight="1" x14ac:dyDescent="0.2">
      <c r="B35" s="72"/>
      <c r="C35" s="117" t="s">
        <v>58</v>
      </c>
      <c r="D35" s="91">
        <v>3</v>
      </c>
      <c r="E35" s="72"/>
      <c r="F35" s="104" t="s">
        <v>18</v>
      </c>
      <c r="G35" s="8">
        <v>6</v>
      </c>
      <c r="H35" s="72"/>
      <c r="I35" s="72"/>
      <c r="J35" s="72"/>
      <c r="K35" s="72"/>
    </row>
    <row r="36" spans="2:11" ht="19.5" customHeight="1" x14ac:dyDescent="0.2">
      <c r="B36" s="72"/>
      <c r="C36" s="107" t="s">
        <v>62</v>
      </c>
      <c r="D36" s="89">
        <v>5</v>
      </c>
      <c r="E36" s="72"/>
      <c r="F36" s="104" t="s">
        <v>26</v>
      </c>
      <c r="G36" s="8">
        <v>6</v>
      </c>
      <c r="H36" s="72"/>
      <c r="I36" s="72"/>
      <c r="J36" s="72"/>
      <c r="K36" s="72"/>
    </row>
    <row r="37" spans="2:11" ht="19.5" customHeight="1" x14ac:dyDescent="0.2">
      <c r="B37" s="72"/>
      <c r="C37" s="117" t="s">
        <v>42</v>
      </c>
      <c r="D37" s="91">
        <v>4</v>
      </c>
      <c r="E37" s="72"/>
      <c r="F37" s="72"/>
      <c r="G37" s="72"/>
      <c r="H37" s="72"/>
      <c r="I37" s="72"/>
      <c r="J37" s="72"/>
      <c r="K37" s="72"/>
    </row>
    <row r="38" spans="2:11" ht="19.5" customHeight="1" x14ac:dyDescent="0.2">
      <c r="B38" s="72"/>
      <c r="C38" s="117" t="s">
        <v>16</v>
      </c>
      <c r="D38" s="125">
        <v>9</v>
      </c>
      <c r="E38" s="72"/>
      <c r="F38" s="72"/>
      <c r="G38" s="72"/>
      <c r="H38" s="72"/>
      <c r="I38" s="72"/>
      <c r="J38" s="72"/>
      <c r="K38" s="72"/>
    </row>
    <row r="39" spans="2:11" ht="19.5" customHeight="1" x14ac:dyDescent="0.2">
      <c r="B39" s="72"/>
      <c r="C39" s="117" t="s">
        <v>43</v>
      </c>
      <c r="D39" s="91">
        <v>6</v>
      </c>
      <c r="E39" s="72"/>
      <c r="F39" s="72"/>
      <c r="G39" s="72"/>
      <c r="H39" s="72"/>
      <c r="I39" s="72"/>
      <c r="J39" s="72"/>
      <c r="K39" s="72"/>
    </row>
    <row r="40" spans="2:11" ht="19.5" customHeight="1" x14ac:dyDescent="0.2">
      <c r="B40" s="72"/>
      <c r="C40" s="117" t="s">
        <v>81</v>
      </c>
      <c r="D40" s="125">
        <v>7</v>
      </c>
      <c r="E40" s="72"/>
      <c r="F40" s="72"/>
      <c r="G40" s="72"/>
      <c r="H40" s="72"/>
      <c r="I40" s="72"/>
      <c r="J40" s="72"/>
      <c r="K40" s="72"/>
    </row>
    <row r="41" spans="2:11" ht="19.5" customHeight="1" x14ac:dyDescent="0.2">
      <c r="B41" s="72"/>
      <c r="E41" s="72"/>
      <c r="F41" s="72"/>
      <c r="G41" s="72"/>
      <c r="H41" s="72"/>
      <c r="I41" s="72"/>
      <c r="J41" s="72"/>
      <c r="K41" s="72"/>
    </row>
    <row r="42" spans="2:11" ht="19.5" customHeight="1" x14ac:dyDescent="0.2">
      <c r="B42" s="72"/>
      <c r="C42" s="112" t="s">
        <v>53</v>
      </c>
      <c r="D42" s="33">
        <v>10</v>
      </c>
      <c r="E42" s="72"/>
      <c r="F42" s="72"/>
      <c r="G42" s="72"/>
      <c r="H42" s="72"/>
      <c r="I42" s="72"/>
      <c r="J42" s="72"/>
      <c r="K42" s="72"/>
    </row>
    <row r="43" spans="2:11" ht="19.5" customHeight="1" x14ac:dyDescent="0.2">
      <c r="B43" s="72"/>
      <c r="C43" s="112" t="s">
        <v>3</v>
      </c>
      <c r="D43" s="119">
        <v>11</v>
      </c>
      <c r="E43" s="72"/>
      <c r="F43" s="72"/>
      <c r="G43" s="72"/>
      <c r="H43" s="72"/>
      <c r="I43" s="72"/>
      <c r="J43" s="72"/>
      <c r="K43" s="72"/>
    </row>
    <row r="44" spans="2:11" ht="19.5" customHeight="1" x14ac:dyDescent="0.2">
      <c r="B44" s="72"/>
      <c r="C44" s="112" t="s">
        <v>21</v>
      </c>
      <c r="D44" s="33">
        <v>12</v>
      </c>
      <c r="E44" s="72"/>
      <c r="F44" s="72"/>
      <c r="G44" s="72"/>
      <c r="H44" s="72"/>
      <c r="I44" s="72"/>
      <c r="J44" s="72"/>
      <c r="K44" s="72"/>
    </row>
    <row r="45" spans="2:11" ht="19.5" customHeight="1" x14ac:dyDescent="0.2">
      <c r="B45" s="72"/>
      <c r="C45" s="112" t="s">
        <v>21</v>
      </c>
      <c r="D45" s="100">
        <v>13</v>
      </c>
      <c r="E45" s="72"/>
      <c r="F45" s="72"/>
      <c r="G45" s="72"/>
      <c r="H45" s="72"/>
      <c r="I45" s="72"/>
      <c r="J45" s="72"/>
      <c r="K45" s="72"/>
    </row>
    <row r="46" spans="2:11" ht="19.5" customHeight="1" x14ac:dyDescent="0.2">
      <c r="B46" s="72"/>
      <c r="C46" s="112" t="s">
        <v>21</v>
      </c>
      <c r="D46" s="33">
        <v>14</v>
      </c>
      <c r="E46" s="72"/>
      <c r="F46" s="72"/>
      <c r="G46" s="72"/>
      <c r="H46" s="72"/>
      <c r="I46" s="72"/>
      <c r="J46" s="72"/>
      <c r="K46" s="72"/>
    </row>
    <row r="47" spans="2:11" ht="19.5" customHeight="1" x14ac:dyDescent="0.2">
      <c r="B47" s="72"/>
      <c r="C47" s="112" t="s">
        <v>21</v>
      </c>
      <c r="D47" s="100">
        <v>15</v>
      </c>
      <c r="E47" s="72"/>
      <c r="F47" s="72"/>
      <c r="G47" s="72"/>
      <c r="H47" s="72"/>
      <c r="I47" s="72"/>
      <c r="J47" s="72"/>
      <c r="K47" s="72"/>
    </row>
    <row r="48" spans="2:11" ht="19.5" customHeight="1" x14ac:dyDescent="0.2">
      <c r="B48" s="72"/>
      <c r="C48" s="112"/>
      <c r="D48" s="93"/>
      <c r="E48" s="72"/>
      <c r="F48" s="72"/>
      <c r="G48" s="72"/>
      <c r="H48" s="72"/>
      <c r="I48" s="72"/>
      <c r="J48" s="72"/>
      <c r="K48" s="72"/>
    </row>
    <row r="49" spans="3:4" ht="19.5" customHeight="1" x14ac:dyDescent="0.3">
      <c r="C49" s="102"/>
      <c r="D49" s="93"/>
    </row>
    <row r="50" spans="3:4" ht="19.5" customHeight="1" x14ac:dyDescent="0.3">
      <c r="C50" s="102"/>
      <c r="D50" s="93"/>
    </row>
    <row r="51" spans="3:4" ht="19.5" customHeight="1" x14ac:dyDescent="0.3">
      <c r="C51" s="102"/>
      <c r="D51" s="93"/>
    </row>
    <row r="52" spans="3:4" ht="19.5" customHeight="1" x14ac:dyDescent="0.3">
      <c r="C52" s="102"/>
      <c r="D52" s="93"/>
    </row>
    <row r="53" spans="3:4" ht="19.5" customHeight="1" x14ac:dyDescent="0.3">
      <c r="C53" s="102"/>
      <c r="D53" s="93"/>
    </row>
    <row r="54" spans="3:4" ht="19.5" customHeight="1" x14ac:dyDescent="0.3">
      <c r="C54" s="102"/>
      <c r="D54" s="93"/>
    </row>
    <row r="55" spans="3:4" ht="19.5" customHeight="1" x14ac:dyDescent="0.3">
      <c r="C55" s="102"/>
      <c r="D55" s="93"/>
    </row>
    <row r="56" spans="3:4" ht="19.5" customHeight="1" x14ac:dyDescent="0.3">
      <c r="C56" s="102"/>
      <c r="D56" s="93"/>
    </row>
    <row r="57" spans="3:4" ht="19.5" customHeight="1" x14ac:dyDescent="0.3">
      <c r="C57" s="102"/>
      <c r="D57" s="93"/>
    </row>
  </sheetData>
  <mergeCells count="4">
    <mergeCell ref="C2:I2"/>
    <mergeCell ref="E3:G3"/>
    <mergeCell ref="A8:A16"/>
    <mergeCell ref="A17:A28"/>
  </mergeCells>
  <pageMargins left="0.70866141732283472" right="0.70866141732283472" top="0" bottom="0" header="0.31496062992125984" footer="0.31496062992125984"/>
  <pageSetup paperSize="9" orientation="landscape" useFirstPageNumber="1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2">
    <pageSetUpPr autoPageBreaks="0" fitToPage="1"/>
  </sheetPr>
  <dimension ref="A1:CP74"/>
  <sheetViews>
    <sheetView showOutlineSymbols="0" defaultGridColor="0" topLeftCell="B1" colorId="21" workbookViewId="0">
      <selection activeCell="O39" sqref="O39"/>
    </sheetView>
  </sheetViews>
  <sheetFormatPr defaultColWidth="10.6640625" defaultRowHeight="12.75" customHeight="1" x14ac:dyDescent="0.2"/>
  <cols>
    <col min="1" max="2" width="7.83203125" customWidth="1"/>
    <col min="3" max="3" width="15.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4" width="10.16406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x14ac:dyDescent="0.2">
      <c r="B1" s="64">
        <v>6</v>
      </c>
      <c r="C1" s="64">
        <v>8</v>
      </c>
      <c r="D1" s="64">
        <v>8</v>
      </c>
      <c r="E1" s="64">
        <v>8</v>
      </c>
      <c r="F1" s="64">
        <v>10</v>
      </c>
      <c r="G1" s="64">
        <v>8</v>
      </c>
      <c r="H1" s="64">
        <v>5</v>
      </c>
      <c r="I1" s="64">
        <v>8</v>
      </c>
      <c r="J1" s="64">
        <v>5</v>
      </c>
      <c r="K1" s="64">
        <v>8</v>
      </c>
      <c r="L1" s="64">
        <v>5</v>
      </c>
      <c r="M1" s="64">
        <v>8</v>
      </c>
      <c r="N1" s="64">
        <v>8</v>
      </c>
      <c r="O1" s="64">
        <v>6</v>
      </c>
      <c r="P1" s="64">
        <v>6</v>
      </c>
      <c r="Q1" s="64">
        <v>14</v>
      </c>
      <c r="R1" s="64">
        <v>8</v>
      </c>
      <c r="S1" s="64">
        <v>6</v>
      </c>
      <c r="T1" s="64">
        <v>9</v>
      </c>
    </row>
    <row r="2" spans="1:94" ht="18" customHeight="1" x14ac:dyDescent="0.2">
      <c r="A2" s="12"/>
      <c r="B2" s="12"/>
      <c r="C2" s="12"/>
      <c r="D2" s="114" t="s">
        <v>34</v>
      </c>
      <c r="E2" s="114"/>
      <c r="F2" s="114"/>
      <c r="G2" s="114"/>
      <c r="H2" s="60"/>
      <c r="I2" s="60" t="s">
        <v>72</v>
      </c>
      <c r="J2" s="60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94" ht="12.75" customHeight="1" x14ac:dyDescent="0.25">
      <c r="B3" s="64"/>
      <c r="C3" s="64"/>
      <c r="D3" s="64"/>
      <c r="E3" s="64"/>
      <c r="F3" s="64"/>
      <c r="G3" s="2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94" ht="18.75" customHeight="1" x14ac:dyDescent="0.2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</row>
    <row r="5" spans="1:94" ht="19.5" customHeight="1" x14ac:dyDescent="0.25">
      <c r="B5" s="158" t="s">
        <v>5</v>
      </c>
      <c r="C5" s="158"/>
      <c r="D5" s="158"/>
      <c r="E5" s="163"/>
      <c r="F5" s="55">
        <v>1</v>
      </c>
      <c r="G5" s="159" t="s">
        <v>50</v>
      </c>
      <c r="H5" s="159"/>
      <c r="I5" s="159"/>
      <c r="J5" s="55">
        <v>8</v>
      </c>
      <c r="K5" s="164" t="s">
        <v>51</v>
      </c>
      <c r="L5" s="153"/>
      <c r="M5" s="153"/>
      <c r="N5" s="153"/>
      <c r="O5" s="154" t="s">
        <v>65</v>
      </c>
      <c r="P5" s="154"/>
      <c r="Q5" s="154"/>
      <c r="R5" s="154"/>
      <c r="S5" s="48"/>
      <c r="T5" s="157"/>
      <c r="U5" s="157"/>
      <c r="V5" s="157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</row>
    <row r="6" spans="1:94" ht="12.75" customHeight="1" x14ac:dyDescent="0.25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</row>
    <row r="7" spans="1:94" ht="17.25" customHeight="1" x14ac:dyDescent="0.25">
      <c r="B7" s="23">
        <v>2</v>
      </c>
      <c r="C7" s="153" t="s">
        <v>30</v>
      </c>
      <c r="D7" s="153"/>
      <c r="E7" s="94"/>
      <c r="F7" s="153" t="s">
        <v>49</v>
      </c>
      <c r="G7" s="153"/>
      <c r="H7" s="153"/>
      <c r="I7" s="153"/>
      <c r="J7" s="153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</row>
    <row r="8" spans="1:94" ht="12.75" customHeight="1" x14ac:dyDescent="0.25">
      <c r="B8" s="23"/>
      <c r="C8" s="24"/>
      <c r="D8" s="24"/>
      <c r="E8" s="36"/>
      <c r="F8" s="24"/>
      <c r="G8" s="106"/>
      <c r="H8" s="24"/>
      <c r="I8" s="10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</row>
    <row r="9" spans="1:94" ht="18" customHeight="1" x14ac:dyDescent="0.25">
      <c r="B9" s="124">
        <v>3</v>
      </c>
      <c r="C9" s="166" t="s">
        <v>29</v>
      </c>
      <c r="D9" s="166"/>
      <c r="E9" s="36">
        <v>2</v>
      </c>
      <c r="F9" s="17" t="s">
        <v>0</v>
      </c>
      <c r="G9" s="25">
        <v>1</v>
      </c>
      <c r="H9" s="17" t="s">
        <v>40</v>
      </c>
      <c r="I9" s="71">
        <f>SUM(-G9,E9)</f>
        <v>1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</row>
    <row r="10" spans="1:94" ht="12.75" customHeight="1" x14ac:dyDescent="0.25">
      <c r="B10" s="23"/>
      <c r="C10" s="24"/>
      <c r="D10" s="24"/>
      <c r="E10" s="36"/>
      <c r="F10" s="17"/>
      <c r="G10" s="106"/>
      <c r="H10" s="17"/>
      <c r="I10" s="10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</row>
    <row r="11" spans="1:94" ht="17.25" customHeight="1" x14ac:dyDescent="0.25">
      <c r="B11" s="23">
        <v>4</v>
      </c>
      <c r="C11" s="153" t="s">
        <v>30</v>
      </c>
      <c r="D11" s="153"/>
      <c r="E11" s="94"/>
      <c r="F11" s="153" t="s">
        <v>49</v>
      </c>
      <c r="G11" s="153"/>
      <c r="H11" s="153"/>
      <c r="I11" s="153"/>
      <c r="J11" s="153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</row>
    <row r="12" spans="1:94" ht="12.75" customHeight="1" x14ac:dyDescent="0.25">
      <c r="B12" s="23"/>
      <c r="C12" s="24"/>
      <c r="D12" s="24"/>
      <c r="E12" s="36"/>
      <c r="F12" s="24"/>
      <c r="G12" s="106"/>
      <c r="H12" s="24"/>
      <c r="I12" s="10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</row>
    <row r="13" spans="1:94" ht="18" customHeight="1" x14ac:dyDescent="0.25">
      <c r="B13" s="67">
        <v>5</v>
      </c>
      <c r="C13" s="162" t="s">
        <v>1</v>
      </c>
      <c r="D13" s="162"/>
      <c r="E13" s="36">
        <v>1</v>
      </c>
      <c r="F13" s="43" t="s">
        <v>0</v>
      </c>
      <c r="G13" s="35">
        <v>0</v>
      </c>
      <c r="H13" s="17" t="s">
        <v>40</v>
      </c>
      <c r="I13" s="45">
        <f>SUM(-G13,E13)</f>
        <v>1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</row>
    <row r="14" spans="1:94" ht="12.75" customHeight="1" x14ac:dyDescent="0.25">
      <c r="B14" s="23"/>
      <c r="C14" s="24"/>
      <c r="D14" s="24"/>
      <c r="E14" s="36"/>
      <c r="F14" s="17"/>
      <c r="G14" s="36"/>
      <c r="H14" s="17"/>
      <c r="I14" s="3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</row>
    <row r="15" spans="1:94" ht="17.25" customHeight="1" x14ac:dyDescent="0.25">
      <c r="B15" s="23"/>
      <c r="C15" s="24"/>
      <c r="D15" s="24"/>
      <c r="E15" s="36"/>
      <c r="F15" s="17"/>
      <c r="G15" s="36"/>
      <c r="H15" s="17"/>
      <c r="I15" s="155" t="s">
        <v>52</v>
      </c>
      <c r="J15" s="155"/>
      <c r="K15" s="156" t="s">
        <v>52</v>
      </c>
      <c r="L15" s="156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</row>
    <row r="16" spans="1:94" ht="17.25" customHeight="1" x14ac:dyDescent="0.25">
      <c r="B16" s="23"/>
      <c r="C16" s="24"/>
      <c r="D16" s="24"/>
      <c r="E16" s="24"/>
      <c r="F16" s="24"/>
      <c r="G16" s="24"/>
      <c r="H16" s="10"/>
      <c r="I16" s="155" t="s">
        <v>13</v>
      </c>
      <c r="J16" s="155"/>
      <c r="K16" s="155" t="s">
        <v>32</v>
      </c>
      <c r="L16" s="155"/>
      <c r="M16" s="15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</row>
    <row r="17" spans="1:94" ht="17.25" customHeight="1" x14ac:dyDescent="0.25">
      <c r="B17" s="23"/>
      <c r="C17" s="24"/>
      <c r="D17" s="24"/>
      <c r="E17" s="24"/>
      <c r="F17" s="24"/>
      <c r="G17" s="24"/>
      <c r="H17" s="24"/>
      <c r="I17" s="17" t="s">
        <v>63</v>
      </c>
      <c r="J17" s="24"/>
      <c r="K17" s="156" t="s">
        <v>28</v>
      </c>
      <c r="L17" s="156"/>
      <c r="M17" s="24"/>
      <c r="N17" s="24"/>
      <c r="O17" s="24"/>
      <c r="P17" s="24"/>
      <c r="Q17" s="153" t="s">
        <v>9</v>
      </c>
      <c r="R17" s="153"/>
      <c r="S17" s="153"/>
      <c r="T17" s="24" t="s">
        <v>6</v>
      </c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</row>
    <row r="18" spans="1:94" ht="17.25" customHeight="1" x14ac:dyDescent="0.25">
      <c r="B18" s="96">
        <v>1</v>
      </c>
      <c r="C18" s="56" t="s">
        <v>19</v>
      </c>
      <c r="D18" s="56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</row>
    <row r="19" spans="1:94" ht="17.25" customHeight="1" x14ac:dyDescent="0.25">
      <c r="B19" s="23"/>
      <c r="C19" s="30">
        <v>1</v>
      </c>
      <c r="D19" s="161" t="s">
        <v>67</v>
      </c>
      <c r="E19" s="161"/>
      <c r="F19" s="161"/>
      <c r="G19" s="36">
        <v>80</v>
      </c>
      <c r="H19" s="17" t="s">
        <v>80</v>
      </c>
      <c r="I19" s="79">
        <f>G13</f>
        <v>0</v>
      </c>
      <c r="J19" s="17" t="s">
        <v>80</v>
      </c>
      <c r="K19" s="36">
        <f>J5</f>
        <v>8</v>
      </c>
      <c r="L19" s="17" t="s">
        <v>0</v>
      </c>
      <c r="M19" s="23">
        <f>PRODUCT(G19,I19,K19)</f>
        <v>0</v>
      </c>
      <c r="N19" s="23"/>
      <c r="O19" s="24"/>
      <c r="P19" s="24"/>
      <c r="Q19" s="36">
        <f>M19</f>
        <v>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</row>
    <row r="20" spans="1:94" ht="17.25" customHeight="1" x14ac:dyDescent="0.25">
      <c r="B20" s="23"/>
      <c r="C20" s="30">
        <v>2</v>
      </c>
      <c r="D20" s="160" t="s">
        <v>79</v>
      </c>
      <c r="E20" s="160"/>
      <c r="F20" s="160"/>
      <c r="G20" s="36">
        <v>80</v>
      </c>
      <c r="H20" s="17" t="s">
        <v>80</v>
      </c>
      <c r="I20" s="109">
        <f>I13</f>
        <v>1</v>
      </c>
      <c r="J20" s="17" t="s">
        <v>80</v>
      </c>
      <c r="K20" s="36">
        <f>J5</f>
        <v>8</v>
      </c>
      <c r="L20" s="17" t="s">
        <v>0</v>
      </c>
      <c r="M20" s="23">
        <f>PRODUCT(G20,I20,K20)</f>
        <v>640</v>
      </c>
      <c r="N20" s="23"/>
      <c r="O20" s="24"/>
      <c r="P20" s="24"/>
      <c r="Q20" s="36">
        <f>M20</f>
        <v>640</v>
      </c>
      <c r="R20" s="24"/>
      <c r="S20" s="24"/>
      <c r="T20" s="108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</row>
    <row r="21" spans="1:94" ht="17.25" customHeight="1" x14ac:dyDescent="0.25">
      <c r="A21" s="37"/>
      <c r="B21" s="23"/>
      <c r="C21" s="85">
        <v>3</v>
      </c>
      <c r="D21" s="153" t="s">
        <v>78</v>
      </c>
      <c r="E21" s="153"/>
      <c r="F21" s="153"/>
      <c r="G21" s="36">
        <v>100</v>
      </c>
      <c r="H21" s="17" t="s">
        <v>80</v>
      </c>
      <c r="I21" s="36">
        <f>E13</f>
        <v>1</v>
      </c>
      <c r="J21" s="17" t="s">
        <v>80</v>
      </c>
      <c r="K21" s="36">
        <f>J5</f>
        <v>8</v>
      </c>
      <c r="L21" s="17" t="s">
        <v>0</v>
      </c>
      <c r="M21" s="23">
        <f>PRODUCT(G21,I21,K21)</f>
        <v>800</v>
      </c>
      <c r="N21" s="87">
        <v>338</v>
      </c>
      <c r="O21" s="118"/>
      <c r="P21" s="118"/>
      <c r="Q21" s="41">
        <f>PRODUCT(M21)*POWER(N21,-1)</f>
        <v>2.3668639053254439</v>
      </c>
      <c r="R21" s="24" t="s">
        <v>54</v>
      </c>
      <c r="S21" s="65">
        <v>2</v>
      </c>
      <c r="T21" s="108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</row>
    <row r="22" spans="1:94" ht="17.25" customHeight="1" x14ac:dyDescent="0.25">
      <c r="B22" s="23"/>
      <c r="C22" s="85">
        <v>4</v>
      </c>
      <c r="D22" s="153" t="s">
        <v>55</v>
      </c>
      <c r="E22" s="153"/>
      <c r="F22" s="153"/>
      <c r="G22" s="36">
        <v>2</v>
      </c>
      <c r="H22" s="17" t="s">
        <v>80</v>
      </c>
      <c r="I22" s="36">
        <f>E13</f>
        <v>1</v>
      </c>
      <c r="J22" s="17" t="s">
        <v>80</v>
      </c>
      <c r="K22" s="36">
        <f>J5</f>
        <v>8</v>
      </c>
      <c r="L22" s="17" t="s">
        <v>0</v>
      </c>
      <c r="M22" s="23">
        <f>PRODUCT(G22,I22,K22)</f>
        <v>16</v>
      </c>
      <c r="N22" s="17"/>
      <c r="O22" s="36"/>
      <c r="P22" s="17"/>
      <c r="Q22" s="36"/>
      <c r="R22" s="24"/>
      <c r="S22" s="24"/>
      <c r="T22" s="108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</row>
    <row r="23" spans="1:94" ht="17.25" customHeight="1" x14ac:dyDescent="0.25">
      <c r="B23" s="23"/>
      <c r="C23" s="85">
        <v>5</v>
      </c>
      <c r="D23" s="153" t="s">
        <v>71</v>
      </c>
      <c r="E23" s="153"/>
      <c r="F23" s="153"/>
      <c r="G23" s="36"/>
      <c r="H23" s="17"/>
      <c r="I23" s="36"/>
      <c r="J23" s="17"/>
      <c r="K23" s="36"/>
      <c r="L23" s="17"/>
      <c r="M23" s="23"/>
      <c r="N23" s="23"/>
      <c r="O23" s="24"/>
      <c r="P23" s="24"/>
      <c r="Q23" s="36"/>
      <c r="R23" s="24"/>
      <c r="S23" s="24"/>
      <c r="T23" s="108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</row>
    <row r="24" spans="1:94" ht="12.75" customHeight="1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36"/>
      <c r="R24" s="24"/>
      <c r="S24" s="24"/>
      <c r="T24" s="108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</row>
    <row r="25" spans="1:94" ht="17.25" customHeight="1" x14ac:dyDescent="0.25">
      <c r="B25" s="124">
        <v>3</v>
      </c>
      <c r="C25" s="166" t="s">
        <v>29</v>
      </c>
      <c r="D25" s="166"/>
      <c r="E25" s="24"/>
      <c r="F25" s="153" t="s">
        <v>15</v>
      </c>
      <c r="G25" s="153"/>
      <c r="H25" s="153"/>
      <c r="I25" s="153"/>
      <c r="J25" s="153"/>
      <c r="K25" s="24"/>
      <c r="L25" s="24"/>
      <c r="M25" s="24"/>
      <c r="N25" s="24"/>
      <c r="O25" s="24"/>
      <c r="P25" s="24"/>
      <c r="Q25" s="36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</row>
    <row r="26" spans="1:94" ht="17.25" customHeight="1" x14ac:dyDescent="0.25">
      <c r="B26" s="23"/>
      <c r="C26" s="30">
        <v>1</v>
      </c>
      <c r="D26" s="153" t="s">
        <v>37</v>
      </c>
      <c r="E26" s="153"/>
      <c r="F26" s="153"/>
      <c r="G26" s="36">
        <v>50</v>
      </c>
      <c r="H26" s="17" t="s">
        <v>80</v>
      </c>
      <c r="I26" s="36">
        <f>E9</f>
        <v>2</v>
      </c>
      <c r="J26" s="17" t="s">
        <v>80</v>
      </c>
      <c r="K26" s="36">
        <f>J5</f>
        <v>8</v>
      </c>
      <c r="L26" s="17" t="s">
        <v>0</v>
      </c>
      <c r="M26" s="23">
        <f>PRODUCT(G26,I26,K26)</f>
        <v>800</v>
      </c>
      <c r="N26" s="24"/>
      <c r="O26" s="24"/>
      <c r="P26" s="24"/>
      <c r="Q26" s="36">
        <f>M26</f>
        <v>800</v>
      </c>
      <c r="R26" s="24"/>
      <c r="S26" s="24"/>
      <c r="T26" s="8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</row>
    <row r="27" spans="1:94" ht="17.25" customHeight="1" x14ac:dyDescent="0.25">
      <c r="B27" s="23"/>
      <c r="C27" s="30">
        <v>2</v>
      </c>
      <c r="D27" s="11" t="s">
        <v>85</v>
      </c>
      <c r="E27" s="11"/>
      <c r="F27" s="24"/>
      <c r="G27" s="51">
        <v>0.5</v>
      </c>
      <c r="H27" s="17" t="s">
        <v>80</v>
      </c>
      <c r="I27" s="36">
        <f>G9</f>
        <v>1</v>
      </c>
      <c r="J27" s="17" t="s">
        <v>80</v>
      </c>
      <c r="K27" s="36">
        <f>J5</f>
        <v>8</v>
      </c>
      <c r="L27" s="17" t="s">
        <v>0</v>
      </c>
      <c r="M27" s="23">
        <f>PRODUCT(G27,I27,K27)</f>
        <v>4</v>
      </c>
      <c r="N27" s="24"/>
      <c r="O27" s="24"/>
      <c r="P27" s="24"/>
      <c r="Q27" s="36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</row>
    <row r="28" spans="1:94" ht="17.25" customHeight="1" x14ac:dyDescent="0.25">
      <c r="B28" s="23"/>
      <c r="C28" s="30">
        <v>3</v>
      </c>
      <c r="D28" s="101" t="s">
        <v>66</v>
      </c>
      <c r="E28" s="101"/>
      <c r="F28" s="24"/>
      <c r="G28" s="51">
        <v>0.5</v>
      </c>
      <c r="H28" s="17" t="s">
        <v>80</v>
      </c>
      <c r="I28" s="36">
        <f>I9</f>
        <v>1</v>
      </c>
      <c r="J28" s="17" t="s">
        <v>80</v>
      </c>
      <c r="K28" s="36">
        <f>J5</f>
        <v>8</v>
      </c>
      <c r="L28" s="17" t="s">
        <v>0</v>
      </c>
      <c r="M28" s="23">
        <f>PRODUCT(G28,I28,K28)</f>
        <v>4</v>
      </c>
      <c r="N28" s="24"/>
      <c r="O28" s="24"/>
      <c r="P28" s="24"/>
      <c r="Q28" s="36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</row>
    <row r="29" spans="1:94" ht="17.25" customHeight="1" x14ac:dyDescent="0.25">
      <c r="B29" s="23"/>
      <c r="C29" s="30">
        <v>4</v>
      </c>
      <c r="D29" s="153" t="s">
        <v>45</v>
      </c>
      <c r="E29" s="153"/>
      <c r="F29" s="153"/>
      <c r="G29" s="36">
        <v>2</v>
      </c>
      <c r="H29" s="17" t="s">
        <v>80</v>
      </c>
      <c r="I29" s="36">
        <f>E9</f>
        <v>2</v>
      </c>
      <c r="J29" s="17" t="s">
        <v>80</v>
      </c>
      <c r="K29" s="36">
        <f>J5</f>
        <v>8</v>
      </c>
      <c r="L29" s="17" t="s">
        <v>0</v>
      </c>
      <c r="M29" s="23">
        <f>PRODUCT(G29,I29,K29)</f>
        <v>32</v>
      </c>
      <c r="N29" s="24"/>
      <c r="O29" s="24"/>
      <c r="P29" s="24"/>
      <c r="Q29" s="36">
        <f>PRODUCT(20,M29)</f>
        <v>640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</row>
    <row r="30" spans="1:94" ht="17.25" customHeight="1" x14ac:dyDescent="0.25">
      <c r="B30" s="23"/>
      <c r="C30" s="30">
        <v>5</v>
      </c>
      <c r="D30" s="153" t="s">
        <v>17</v>
      </c>
      <c r="E30" s="153"/>
      <c r="F30" s="153"/>
      <c r="G30" s="41">
        <v>0.25</v>
      </c>
      <c r="H30" s="17" t="s">
        <v>80</v>
      </c>
      <c r="I30" s="36">
        <f>E9</f>
        <v>2</v>
      </c>
      <c r="J30" s="17" t="s">
        <v>80</v>
      </c>
      <c r="K30" s="36">
        <f>J5</f>
        <v>8</v>
      </c>
      <c r="L30" s="17" t="s">
        <v>0</v>
      </c>
      <c r="M30" s="51">
        <f>PRODUCT(G30,I30,K30)</f>
        <v>4</v>
      </c>
      <c r="N30" s="17"/>
      <c r="O30" s="24"/>
      <c r="P30" s="24"/>
      <c r="Q30" s="36">
        <f>M30</f>
        <v>4</v>
      </c>
      <c r="R30" s="24" t="s">
        <v>22</v>
      </c>
      <c r="S30" s="24"/>
      <c r="T30" s="40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</row>
    <row r="31" spans="1:94" ht="17.25" customHeight="1" x14ac:dyDescent="0.25">
      <c r="B31" s="23"/>
      <c r="C31" s="30">
        <v>6</v>
      </c>
      <c r="D31" s="153" t="s">
        <v>71</v>
      </c>
      <c r="E31" s="153"/>
      <c r="F31" s="15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36"/>
      <c r="R31" s="24"/>
      <c r="S31" s="24"/>
      <c r="T31" s="10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</row>
    <row r="32" spans="1:94" ht="12.75" customHeight="1" x14ac:dyDescent="0.25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36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</row>
    <row r="33" spans="2:94" ht="17.25" customHeight="1" x14ac:dyDescent="0.25">
      <c r="B33" s="23"/>
      <c r="C33" s="153" t="s">
        <v>2</v>
      </c>
      <c r="D33" s="153"/>
      <c r="E33" s="153"/>
      <c r="F33" s="153"/>
      <c r="G33" s="153"/>
      <c r="H33" s="153"/>
      <c r="I33" s="153"/>
      <c r="J33" s="153"/>
      <c r="K33" s="153"/>
      <c r="L33" s="24"/>
      <c r="M33" s="24"/>
      <c r="N33" s="24"/>
      <c r="O33" s="24"/>
      <c r="P33" s="24"/>
      <c r="Q33" s="36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</row>
    <row r="34" spans="2:94" ht="12.75" customHeight="1" x14ac:dyDescent="0.25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36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</row>
    <row r="35" spans="2:94" ht="17.25" customHeight="1" x14ac:dyDescent="0.25">
      <c r="B35" s="23"/>
      <c r="C35" s="30">
        <v>1</v>
      </c>
      <c r="D35" s="153" t="s">
        <v>73</v>
      </c>
      <c r="E35" s="153"/>
      <c r="F35" s="153"/>
      <c r="G35" s="36">
        <v>25</v>
      </c>
      <c r="H35" s="17" t="s">
        <v>80</v>
      </c>
      <c r="I35" s="41">
        <v>0.66</v>
      </c>
      <c r="J35" s="17" t="s">
        <v>80</v>
      </c>
      <c r="K35" s="36">
        <f>J5</f>
        <v>8</v>
      </c>
      <c r="L35" s="17" t="s">
        <v>0</v>
      </c>
      <c r="M35" s="23">
        <f>PRODUCT(G35,I35,K35)</f>
        <v>132</v>
      </c>
      <c r="P35" s="24"/>
      <c r="Q35" s="36">
        <f>M35</f>
        <v>132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</row>
    <row r="36" spans="2:94" ht="17.25" customHeight="1" x14ac:dyDescent="0.25">
      <c r="B36" s="23"/>
      <c r="C36" s="85">
        <v>2</v>
      </c>
      <c r="D36" s="153" t="s">
        <v>71</v>
      </c>
      <c r="E36" s="153"/>
      <c r="F36" s="153"/>
      <c r="G36" s="41">
        <v>0.08</v>
      </c>
      <c r="H36" s="17" t="s">
        <v>80</v>
      </c>
      <c r="I36" s="41">
        <v>0.66</v>
      </c>
      <c r="J36" s="17" t="s">
        <v>80</v>
      </c>
      <c r="K36" s="36">
        <f>J5</f>
        <v>8</v>
      </c>
      <c r="L36" s="17" t="s">
        <v>0</v>
      </c>
      <c r="M36" s="41">
        <f>PRODUCT(G36,I36,K36)</f>
        <v>0.42240000000000005</v>
      </c>
      <c r="N36" s="154"/>
      <c r="O36" s="154"/>
      <c r="P36" s="24"/>
      <c r="Q36" s="36">
        <f>M36</f>
        <v>0.42240000000000005</v>
      </c>
      <c r="R36" s="24" t="s">
        <v>22</v>
      </c>
      <c r="S36" s="24"/>
      <c r="T36" s="108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</row>
    <row r="37" spans="2:94" ht="17.25" customHeight="1" x14ac:dyDescent="0.25">
      <c r="B37" s="23"/>
      <c r="C37" s="85">
        <v>3</v>
      </c>
      <c r="D37" s="153" t="s">
        <v>33</v>
      </c>
      <c r="E37" s="153"/>
      <c r="F37" s="153"/>
      <c r="G37" s="24"/>
      <c r="H37" s="24"/>
      <c r="I37" s="24"/>
      <c r="J37" s="24"/>
      <c r="K37" s="24"/>
      <c r="L37" s="24"/>
      <c r="M37" s="24"/>
      <c r="N37" s="154"/>
      <c r="O37" s="154"/>
      <c r="P37" s="24"/>
      <c r="Q37" s="36">
        <v>1</v>
      </c>
      <c r="R37" s="24" t="s">
        <v>77</v>
      </c>
      <c r="S37" s="24"/>
      <c r="T37" s="108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</row>
    <row r="38" spans="2:94" ht="17.25" customHeight="1" x14ac:dyDescent="0.25">
      <c r="B38" s="23"/>
      <c r="C38" s="30">
        <v>7</v>
      </c>
      <c r="D38" s="153" t="s">
        <v>7</v>
      </c>
      <c r="E38" s="153"/>
      <c r="F38" s="153"/>
      <c r="G38" s="24"/>
      <c r="H38" s="24"/>
      <c r="I38" s="24"/>
      <c r="J38" s="24"/>
      <c r="K38" s="24"/>
      <c r="L38" s="24"/>
      <c r="M38" s="24"/>
      <c r="N38" s="7" t="s">
        <v>24</v>
      </c>
      <c r="O38" s="7"/>
      <c r="P38" s="24"/>
      <c r="Q38" s="36"/>
      <c r="R38" s="24"/>
      <c r="S38" s="24"/>
      <c r="T38" s="108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</row>
    <row r="39" spans="2:94" ht="17.25" customHeight="1" x14ac:dyDescent="0.25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36">
        <f>SUM(Q19,Q20,M21,Q19,Q26,Q29,Q35)</f>
        <v>3012</v>
      </c>
      <c r="R39" s="24"/>
      <c r="S39" s="24"/>
      <c r="T39" s="108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</row>
    <row r="40" spans="2:94" ht="12.75" customHeight="1" x14ac:dyDescent="0.25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36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</row>
    <row r="41" spans="2:94" ht="12.75" customHeigh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36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</row>
    <row r="42" spans="2:94" ht="12.75" customHeight="1" x14ac:dyDescent="0.25">
      <c r="B42" s="23"/>
      <c r="C42" s="24"/>
      <c r="D42" s="24"/>
      <c r="E42" s="24"/>
      <c r="F42" s="24"/>
      <c r="G42" s="2"/>
      <c r="H42" s="24"/>
      <c r="I42" s="24"/>
      <c r="J42" s="24"/>
      <c r="K42" s="24"/>
      <c r="L42" s="65"/>
      <c r="M42" s="65"/>
      <c r="N42" s="65"/>
      <c r="O42" s="24"/>
      <c r="P42" s="24"/>
      <c r="Q42" s="36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</row>
    <row r="43" spans="2:94" ht="18" customHeight="1" x14ac:dyDescent="0.25">
      <c r="C43" s="65"/>
      <c r="D43" s="24"/>
      <c r="E43" s="24"/>
      <c r="F43" s="65"/>
      <c r="G43" s="65"/>
      <c r="H43" s="97"/>
      <c r="I43" s="24"/>
      <c r="J43" s="24"/>
      <c r="K43" s="24"/>
      <c r="L43" s="24"/>
      <c r="M43" s="24"/>
      <c r="N43" s="24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2:94" ht="18" customHeight="1" x14ac:dyDescent="0.25">
      <c r="C44" s="65"/>
      <c r="D44" s="24"/>
      <c r="E44" s="24"/>
      <c r="F44" s="65"/>
      <c r="G44" s="65"/>
      <c r="H44" s="97"/>
      <c r="I44" s="24"/>
      <c r="J44" s="24"/>
      <c r="K44" s="24"/>
      <c r="L44" s="24"/>
      <c r="M44" s="24"/>
      <c r="N44" s="24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2:94" ht="18" customHeight="1" x14ac:dyDescent="0.25">
      <c r="C45" s="65"/>
      <c r="D45" s="24"/>
      <c r="E45" s="24"/>
      <c r="F45" s="24"/>
      <c r="G45" s="65"/>
      <c r="H45" s="97"/>
      <c r="I45" s="24"/>
      <c r="J45" s="24"/>
      <c r="K45" s="24"/>
      <c r="L45" s="24"/>
      <c r="M45" s="24"/>
      <c r="N45" s="24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2:94" ht="18" customHeight="1" x14ac:dyDescent="0.25">
      <c r="C46" s="65"/>
      <c r="D46" s="24"/>
      <c r="E46" s="24"/>
      <c r="F46" s="24"/>
      <c r="G46" s="65"/>
      <c r="H46" s="97"/>
      <c r="I46" s="24"/>
      <c r="J46" s="24"/>
      <c r="K46" s="24"/>
      <c r="L46" s="24"/>
      <c r="M46" s="24"/>
      <c r="N46" s="24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2:94" ht="18" customHeight="1" x14ac:dyDescent="0.25">
      <c r="C47" s="65"/>
      <c r="D47" s="24"/>
      <c r="E47" s="24"/>
      <c r="F47" s="24"/>
      <c r="G47" s="65"/>
      <c r="H47" s="97"/>
      <c r="I47" s="24"/>
      <c r="J47" s="24"/>
      <c r="K47" s="24"/>
      <c r="L47" s="24"/>
      <c r="M47" s="24"/>
      <c r="N47" s="24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2:94" ht="18" customHeight="1" x14ac:dyDescent="0.25">
      <c r="C48" s="65"/>
      <c r="D48" s="24"/>
      <c r="E48" s="24"/>
      <c r="F48" s="24"/>
      <c r="G48" s="65"/>
      <c r="H48" s="97"/>
      <c r="I48" s="24"/>
      <c r="J48" s="24"/>
      <c r="K48" s="24"/>
      <c r="L48" s="24"/>
      <c r="M48" s="24"/>
      <c r="N48" s="24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3:44" ht="18" customHeight="1" x14ac:dyDescent="0.25">
      <c r="C49" s="65"/>
      <c r="D49" s="24"/>
      <c r="E49" s="24"/>
      <c r="F49" s="24"/>
      <c r="G49" s="65"/>
      <c r="H49" s="97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3:44" ht="18" customHeight="1" x14ac:dyDescent="0.25">
      <c r="C50" s="65"/>
      <c r="D50" s="24"/>
      <c r="E50" s="24"/>
      <c r="F50" s="24"/>
      <c r="G50" s="65"/>
      <c r="H50" s="97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3:44" ht="18" customHeight="1" x14ac:dyDescent="0.25">
      <c r="C51" s="65"/>
      <c r="D51" s="24"/>
      <c r="E51" s="24"/>
      <c r="F51" s="24"/>
      <c r="G51" s="65"/>
      <c r="H51" s="97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3:44" ht="18" customHeight="1" x14ac:dyDescent="0.25">
      <c r="C52" s="65"/>
      <c r="D52" s="24"/>
      <c r="E52" s="24"/>
      <c r="F52" s="24"/>
      <c r="G52" s="65"/>
      <c r="H52" s="97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3:44" ht="18" customHeight="1" x14ac:dyDescent="0.25">
      <c r="C53" s="65"/>
      <c r="D53" s="24"/>
      <c r="E53" s="24"/>
      <c r="F53" s="24"/>
      <c r="G53" s="65"/>
      <c r="H53" s="97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3:44" ht="18" customHeight="1" x14ac:dyDescent="0.25">
      <c r="C54" s="65"/>
      <c r="D54" s="24"/>
      <c r="E54" s="24"/>
      <c r="F54" s="24"/>
      <c r="G54" s="65"/>
      <c r="H54" s="97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3:44" ht="18" customHeight="1" x14ac:dyDescent="0.25">
      <c r="C55" s="65"/>
      <c r="D55" s="24"/>
      <c r="E55" s="24"/>
      <c r="F55" s="24"/>
      <c r="G55" s="65"/>
      <c r="H55" s="97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3:44" ht="18" customHeight="1" x14ac:dyDescent="0.25">
      <c r="C56" s="65"/>
      <c r="D56" s="24"/>
      <c r="E56" s="24"/>
      <c r="F56" s="24"/>
      <c r="G56" s="65"/>
      <c r="H56" s="97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3:44" ht="18" customHeight="1" x14ac:dyDescent="0.25">
      <c r="C57" s="65"/>
      <c r="D57" s="24"/>
      <c r="E57" s="24"/>
      <c r="F57" s="24"/>
      <c r="G57" s="65"/>
      <c r="H57" s="97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</row>
    <row r="58" spans="3:44" ht="18" customHeight="1" x14ac:dyDescent="0.25">
      <c r="C58" s="65"/>
      <c r="D58" s="24"/>
      <c r="E58" s="24"/>
      <c r="F58" s="24"/>
      <c r="G58" s="24"/>
      <c r="H58" s="9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3:44" ht="18" customHeight="1" x14ac:dyDescent="0.25">
      <c r="C59" s="65"/>
      <c r="D59" s="24"/>
      <c r="E59" s="24"/>
      <c r="F59" s="24"/>
      <c r="G59" s="24"/>
      <c r="H59" s="97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3:44" ht="18" customHeight="1" x14ac:dyDescent="0.25">
      <c r="C60" s="65"/>
      <c r="D60" s="24"/>
      <c r="E60" s="24"/>
      <c r="F60" s="24"/>
      <c r="G60" s="24"/>
      <c r="H60" s="97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3:44" ht="18" customHeight="1" x14ac:dyDescent="0.25">
      <c r="C61" s="65"/>
      <c r="D61" s="24"/>
      <c r="E61" s="24"/>
      <c r="F61" s="24"/>
      <c r="G61" s="24"/>
      <c r="H61" s="97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3:44" ht="18" customHeight="1" x14ac:dyDescent="0.25">
      <c r="C62" s="65"/>
      <c r="D62" s="24"/>
      <c r="E62" s="24"/>
      <c r="F62" s="24"/>
      <c r="G62" s="24"/>
      <c r="H62" s="97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spans="3:44" ht="18" customHeight="1" x14ac:dyDescent="0.25">
      <c r="C63" s="65"/>
      <c r="D63" s="24"/>
      <c r="E63" s="24"/>
      <c r="F63" s="24"/>
      <c r="G63" s="24"/>
      <c r="H63" s="97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3:44" ht="18" customHeight="1" x14ac:dyDescent="0.25">
      <c r="C64" s="65"/>
      <c r="D64" s="24"/>
      <c r="E64" s="24"/>
      <c r="F64" s="24"/>
      <c r="G64" s="24"/>
      <c r="H64" s="97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3:44" ht="18" customHeight="1" x14ac:dyDescent="0.25">
      <c r="C65" s="24"/>
      <c r="D65" s="24"/>
      <c r="E65" s="24"/>
      <c r="F65" s="24"/>
      <c r="G65" s="24"/>
      <c r="H65" s="97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spans="3:44" ht="18" customHeight="1" x14ac:dyDescent="0.25">
      <c r="C66" s="24"/>
      <c r="D66" s="24"/>
      <c r="E66" s="24"/>
      <c r="F66" s="24"/>
      <c r="G66" s="24"/>
      <c r="H66" s="97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3:44" ht="18" customHeight="1" x14ac:dyDescent="0.25">
      <c r="C67" s="24"/>
      <c r="D67" s="24"/>
      <c r="E67" s="24"/>
      <c r="F67" s="24"/>
      <c r="G67" s="24"/>
      <c r="H67" s="97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3:44" ht="18" customHeight="1" x14ac:dyDescent="0.2">
      <c r="H68" s="97"/>
    </row>
    <row r="69" spans="3:44" ht="18" customHeight="1" x14ac:dyDescent="0.2">
      <c r="H69" s="97"/>
    </row>
    <row r="70" spans="3:44" ht="18" customHeight="1" x14ac:dyDescent="0.2">
      <c r="H70" s="97"/>
    </row>
    <row r="71" spans="3:44" ht="18" customHeight="1" x14ac:dyDescent="0.2">
      <c r="H71" s="97"/>
    </row>
    <row r="72" spans="3:44" ht="18" customHeight="1" x14ac:dyDescent="0.2"/>
    <row r="73" spans="3:44" ht="18" customHeight="1" x14ac:dyDescent="0.2"/>
    <row r="74" spans="3:44" ht="18" customHeight="1" x14ac:dyDescent="0.2"/>
  </sheetData>
  <mergeCells count="35">
    <mergeCell ref="D38:F38"/>
    <mergeCell ref="D36:F36"/>
    <mergeCell ref="N36:O36"/>
    <mergeCell ref="D37:F37"/>
    <mergeCell ref="N37:O37"/>
    <mergeCell ref="C33:K33"/>
    <mergeCell ref="D35:F35"/>
    <mergeCell ref="C25:D25"/>
    <mergeCell ref="F25:J25"/>
    <mergeCell ref="D26:F26"/>
    <mergeCell ref="D29:F29"/>
    <mergeCell ref="D30:F30"/>
    <mergeCell ref="D31:F31"/>
    <mergeCell ref="D19:F19"/>
    <mergeCell ref="D20:F20"/>
    <mergeCell ref="D21:F21"/>
    <mergeCell ref="D22:F22"/>
    <mergeCell ref="D23:F23"/>
    <mergeCell ref="Q17:S17"/>
    <mergeCell ref="C7:D7"/>
    <mergeCell ref="F7:J7"/>
    <mergeCell ref="C9:D9"/>
    <mergeCell ref="C11:D11"/>
    <mergeCell ref="F11:J11"/>
    <mergeCell ref="C13:D13"/>
    <mergeCell ref="I15:J15"/>
    <mergeCell ref="K15:L15"/>
    <mergeCell ref="I16:J16"/>
    <mergeCell ref="K16:M16"/>
    <mergeCell ref="K17:L17"/>
    <mergeCell ref="B5:E5"/>
    <mergeCell ref="G5:I5"/>
    <mergeCell ref="K5:N5"/>
    <mergeCell ref="O5:R5"/>
    <mergeCell ref="T5:V5"/>
  </mergeCells>
  <pageMargins left="0.3" right="0.28999999999999998" top="0.25" bottom="0.31" header="0.37" footer="0.31"/>
  <pageSetup paperSize="9" scale="91" orientation="landscape" useFirstPageNumber="1" horizontalDpi="0" verticalDpi="0"/>
  <headerFooter alignWithMargins="0"/>
  <colBreaks count="1" manualBreakCount="1"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67"/>
  <sheetViews>
    <sheetView tabSelected="1" showOutlineSymbols="0" defaultGridColor="0" colorId="21" zoomScale="70" zoomScaleNormal="70" workbookViewId="0">
      <selection activeCell="N18" sqref="N18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4" width="10.16406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x14ac:dyDescent="0.2">
      <c r="B1" s="64">
        <v>6</v>
      </c>
      <c r="C1" s="64">
        <v>8</v>
      </c>
      <c r="D1" s="64">
        <v>8</v>
      </c>
      <c r="E1" s="64">
        <v>8</v>
      </c>
      <c r="F1" s="64">
        <v>10</v>
      </c>
      <c r="G1" s="64">
        <v>8</v>
      </c>
      <c r="H1" s="64">
        <v>5</v>
      </c>
      <c r="I1" s="64">
        <v>8</v>
      </c>
      <c r="J1" s="64">
        <v>5</v>
      </c>
      <c r="K1" s="64">
        <v>8</v>
      </c>
      <c r="L1" s="64">
        <v>5</v>
      </c>
      <c r="M1" s="64">
        <v>8</v>
      </c>
      <c r="N1" s="64">
        <v>8</v>
      </c>
      <c r="O1" s="64">
        <v>6</v>
      </c>
      <c r="P1" s="64">
        <v>6</v>
      </c>
      <c r="Q1" s="64">
        <v>14</v>
      </c>
      <c r="R1" s="64">
        <v>8</v>
      </c>
      <c r="S1" s="64">
        <v>6</v>
      </c>
      <c r="T1" s="64">
        <v>9</v>
      </c>
    </row>
    <row r="2" spans="1:94" ht="18" customHeight="1" x14ac:dyDescent="0.2">
      <c r="A2" s="12"/>
      <c r="B2" s="12"/>
      <c r="C2" s="12"/>
      <c r="D2" s="114" t="s">
        <v>95</v>
      </c>
      <c r="E2" s="114"/>
      <c r="F2" s="114"/>
      <c r="G2" s="114"/>
      <c r="H2" s="60"/>
      <c r="I2" s="60" t="s">
        <v>72</v>
      </c>
      <c r="J2" s="60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94" ht="12.75" customHeight="1" x14ac:dyDescent="0.25">
      <c r="B3" s="64"/>
      <c r="C3" s="64"/>
      <c r="D3" s="64"/>
      <c r="E3" s="64"/>
      <c r="F3" s="64"/>
      <c r="G3" s="133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94" ht="17.25" customHeight="1" thickBot="1" x14ac:dyDescent="0.3">
      <c r="B4" s="137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R4" s="133"/>
      <c r="S4" s="133"/>
      <c r="T4" s="108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</row>
    <row r="5" spans="1:94" ht="18" customHeight="1" thickTop="1" thickBot="1" x14ac:dyDescent="0.3">
      <c r="B5" s="158" t="s">
        <v>5</v>
      </c>
      <c r="C5" s="158"/>
      <c r="D5" s="158"/>
      <c r="E5" s="163"/>
      <c r="F5" s="55">
        <v>1</v>
      </c>
      <c r="G5" s="159" t="s">
        <v>50</v>
      </c>
      <c r="H5" s="159"/>
      <c r="I5" s="159"/>
      <c r="J5" s="55">
        <v>5</v>
      </c>
      <c r="K5" s="164" t="s">
        <v>51</v>
      </c>
      <c r="L5" s="153"/>
      <c r="M5" s="153"/>
      <c r="N5" s="153"/>
      <c r="O5" s="154" t="s">
        <v>102</v>
      </c>
      <c r="P5" s="154"/>
      <c r="Q5" s="154"/>
      <c r="R5" s="154"/>
      <c r="S5" s="48"/>
      <c r="T5" s="7"/>
      <c r="U5" s="7"/>
      <c r="V5" s="7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</row>
    <row r="6" spans="1:94" ht="18" customHeight="1" thickTop="1" x14ac:dyDescent="0.25">
      <c r="B6" s="137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</row>
    <row r="7" spans="1:94" ht="18" customHeight="1" thickBot="1" x14ac:dyDescent="0.3">
      <c r="B7" s="137"/>
      <c r="C7" s="133"/>
      <c r="D7" s="133"/>
      <c r="E7" s="133"/>
      <c r="F7" s="133"/>
      <c r="G7" s="133" t="s">
        <v>39</v>
      </c>
      <c r="H7" s="133"/>
      <c r="I7" s="133" t="s">
        <v>75</v>
      </c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</row>
    <row r="8" spans="1:94" ht="18" customHeight="1" thickTop="1" thickBot="1" x14ac:dyDescent="0.3">
      <c r="B8" s="53">
        <v>1</v>
      </c>
      <c r="C8" s="160" t="s">
        <v>27</v>
      </c>
      <c r="D8" s="160"/>
      <c r="E8" s="36">
        <f>SUM(G8,I8)</f>
        <v>1</v>
      </c>
      <c r="F8" s="136" t="s">
        <v>0</v>
      </c>
      <c r="G8" s="20">
        <v>0</v>
      </c>
      <c r="H8" s="136" t="s">
        <v>40</v>
      </c>
      <c r="I8" s="21">
        <v>1</v>
      </c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</row>
    <row r="9" spans="1:94" ht="18" customHeight="1" thickTop="1" x14ac:dyDescent="0.25">
      <c r="B9" s="137"/>
      <c r="C9" s="133"/>
      <c r="D9" s="133"/>
      <c r="E9" s="36"/>
      <c r="F9" s="136"/>
      <c r="G9" s="95"/>
      <c r="H9" s="136"/>
      <c r="I9" s="106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</row>
    <row r="10" spans="1:94" ht="18" customHeight="1" x14ac:dyDescent="0.25">
      <c r="B10" s="137"/>
      <c r="C10" s="133"/>
      <c r="D10" s="133"/>
      <c r="E10" s="36"/>
      <c r="F10" s="136"/>
      <c r="G10" s="95"/>
      <c r="H10" s="136"/>
      <c r="I10" s="95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</row>
    <row r="11" spans="1:94" ht="18" customHeight="1" x14ac:dyDescent="0.25">
      <c r="B11" s="137">
        <v>2</v>
      </c>
      <c r="C11" s="153" t="s">
        <v>30</v>
      </c>
      <c r="D11" s="153"/>
      <c r="E11" s="94"/>
      <c r="F11" s="153" t="s">
        <v>49</v>
      </c>
      <c r="G11" s="153"/>
      <c r="H11" s="153"/>
      <c r="I11" s="153"/>
      <c r="J11" s="15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</row>
    <row r="12" spans="1:94" ht="18" customHeight="1" x14ac:dyDescent="0.25">
      <c r="B12" s="137"/>
      <c r="C12" s="133"/>
      <c r="D12" s="133"/>
      <c r="E12" s="94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</row>
    <row r="13" spans="1:94" ht="18" customHeight="1" thickBot="1" x14ac:dyDescent="0.3">
      <c r="B13" s="137"/>
      <c r="C13" s="133"/>
      <c r="D13" s="133"/>
      <c r="E13" s="36"/>
      <c r="F13" s="133"/>
      <c r="G13" s="106" t="s">
        <v>103</v>
      </c>
      <c r="H13" s="133"/>
      <c r="I13" s="106" t="s">
        <v>66</v>
      </c>
      <c r="J13" s="133"/>
      <c r="K13" s="133" t="s">
        <v>101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</row>
    <row r="14" spans="1:94" ht="18" customHeight="1" thickTop="1" thickBot="1" x14ac:dyDescent="0.3">
      <c r="B14" s="124">
        <v>3</v>
      </c>
      <c r="C14" s="166" t="s">
        <v>29</v>
      </c>
      <c r="D14" s="166"/>
      <c r="E14" s="36">
        <f>SUM(G14,I14)</f>
        <v>1</v>
      </c>
      <c r="F14" s="136" t="s">
        <v>0</v>
      </c>
      <c r="G14" s="25">
        <v>0</v>
      </c>
      <c r="H14" s="136" t="s">
        <v>40</v>
      </c>
      <c r="I14" s="71">
        <v>1</v>
      </c>
      <c r="J14" s="136" t="s">
        <v>40</v>
      </c>
      <c r="K14" s="168">
        <v>0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</row>
    <row r="15" spans="1:94" ht="18" customHeight="1" thickTop="1" x14ac:dyDescent="0.25">
      <c r="B15" s="137"/>
      <c r="C15" s="133"/>
      <c r="D15" s="133"/>
      <c r="E15" s="36"/>
      <c r="F15" s="136"/>
      <c r="G15" s="106"/>
      <c r="H15" s="136"/>
      <c r="I15" s="106"/>
      <c r="J15" s="136"/>
      <c r="K15" s="106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</row>
    <row r="16" spans="1:94" ht="18" customHeight="1" x14ac:dyDescent="0.25">
      <c r="B16" s="137"/>
      <c r="C16" s="133"/>
      <c r="D16" s="133"/>
      <c r="E16" s="36"/>
      <c r="F16" s="136"/>
      <c r="G16" s="106"/>
      <c r="H16" s="136"/>
      <c r="I16" s="106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</row>
    <row r="17" spans="2:44" ht="18" customHeight="1" x14ac:dyDescent="0.25">
      <c r="B17" s="137">
        <v>4</v>
      </c>
      <c r="C17" s="153" t="s">
        <v>30</v>
      </c>
      <c r="D17" s="153"/>
      <c r="E17" s="94"/>
      <c r="F17" s="153" t="s">
        <v>49</v>
      </c>
      <c r="G17" s="153"/>
      <c r="H17" s="153"/>
      <c r="I17" s="153"/>
      <c r="J17" s="15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</row>
    <row r="18" spans="2:44" ht="18" customHeight="1" x14ac:dyDescent="0.25">
      <c r="B18" s="137"/>
      <c r="C18" s="133"/>
      <c r="D18" s="133"/>
      <c r="E18" s="94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</row>
    <row r="19" spans="2:44" ht="18" customHeight="1" thickBot="1" x14ac:dyDescent="0.3">
      <c r="B19" s="137"/>
      <c r="C19" s="133"/>
      <c r="D19" s="133"/>
      <c r="E19" s="36"/>
      <c r="F19" s="133"/>
      <c r="G19" s="106" t="s">
        <v>67</v>
      </c>
      <c r="H19" s="133"/>
      <c r="I19" s="106" t="s">
        <v>79</v>
      </c>
      <c r="J19" s="133"/>
      <c r="K19" s="133" t="s">
        <v>94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</row>
    <row r="20" spans="2:44" ht="18" customHeight="1" thickTop="1" thickBot="1" x14ac:dyDescent="0.3">
      <c r="B20" s="67">
        <v>5</v>
      </c>
      <c r="C20" s="162" t="s">
        <v>1</v>
      </c>
      <c r="D20" s="162"/>
      <c r="E20" s="36">
        <f>SUM(G20,I20,K20)</f>
        <v>1</v>
      </c>
      <c r="F20" s="43" t="s">
        <v>0</v>
      </c>
      <c r="G20" s="35">
        <v>0</v>
      </c>
      <c r="H20" s="136" t="s">
        <v>40</v>
      </c>
      <c r="I20" s="45">
        <v>1</v>
      </c>
      <c r="J20" s="136" t="s">
        <v>40</v>
      </c>
      <c r="K20" s="25">
        <v>0</v>
      </c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</row>
    <row r="21" spans="2:44" ht="18" customHeight="1" thickTop="1" x14ac:dyDescent="0.25">
      <c r="B21" s="137"/>
      <c r="C21" s="133"/>
      <c r="D21" s="133"/>
      <c r="E21" s="36"/>
      <c r="F21" s="136"/>
      <c r="G21" s="36"/>
      <c r="H21" s="136"/>
      <c r="I21" s="36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</row>
    <row r="22" spans="2:44" ht="18" customHeight="1" x14ac:dyDescent="0.25">
      <c r="B22" s="137"/>
      <c r="C22" s="133"/>
      <c r="D22" s="133"/>
      <c r="E22" s="36"/>
      <c r="F22" s="136"/>
      <c r="G22" s="36"/>
      <c r="H22" s="136"/>
      <c r="I22" s="155" t="s">
        <v>52</v>
      </c>
      <c r="J22" s="155"/>
      <c r="K22" s="156" t="s">
        <v>52</v>
      </c>
      <c r="L22" s="156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</row>
    <row r="23" spans="2:44" ht="18" customHeight="1" x14ac:dyDescent="0.25">
      <c r="B23" s="137"/>
      <c r="C23" s="133"/>
      <c r="D23" s="133"/>
      <c r="E23" s="133"/>
      <c r="F23" s="133"/>
      <c r="G23" s="133"/>
      <c r="H23" s="10"/>
      <c r="I23" s="155" t="s">
        <v>13</v>
      </c>
      <c r="J23" s="155"/>
      <c r="K23" s="155" t="s">
        <v>32</v>
      </c>
      <c r="L23" s="155"/>
      <c r="M23" s="155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</row>
    <row r="24" spans="2:44" ht="18" customHeight="1" x14ac:dyDescent="0.25">
      <c r="B24" s="137"/>
      <c r="C24" s="133"/>
      <c r="D24" s="133"/>
      <c r="E24" s="133"/>
      <c r="F24" s="133"/>
      <c r="G24" s="133"/>
      <c r="H24" s="133"/>
      <c r="I24" s="136" t="s">
        <v>63</v>
      </c>
      <c r="J24" s="133"/>
      <c r="K24" s="156" t="s">
        <v>28</v>
      </c>
      <c r="L24" s="156"/>
      <c r="M24" s="133"/>
      <c r="N24" s="133"/>
      <c r="O24" s="133"/>
      <c r="P24" s="133"/>
      <c r="Q24" s="153" t="s">
        <v>9</v>
      </c>
      <c r="R24" s="153"/>
      <c r="S24" s="153"/>
      <c r="T24" s="133" t="s">
        <v>6</v>
      </c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</row>
    <row r="25" spans="2:44" ht="18" customHeight="1" x14ac:dyDescent="0.25">
      <c r="B25" s="137"/>
      <c r="C25" s="133"/>
      <c r="D25" s="133"/>
      <c r="E25" s="133"/>
      <c r="F25" s="133"/>
      <c r="G25" s="133"/>
      <c r="H25" s="133"/>
      <c r="I25" s="136"/>
      <c r="J25" s="133"/>
      <c r="K25" s="136"/>
      <c r="L25" s="136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</row>
    <row r="26" spans="2:44" ht="18" customHeight="1" x14ac:dyDescent="0.25">
      <c r="B26" s="53">
        <v>1</v>
      </c>
      <c r="C26" s="160" t="s">
        <v>47</v>
      </c>
      <c r="D26" s="160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36"/>
      <c r="R26" s="133"/>
      <c r="S26" s="133"/>
      <c r="T26" s="133"/>
      <c r="U26" s="133"/>
      <c r="V26" s="133"/>
    </row>
    <row r="27" spans="2:44" ht="18" customHeight="1" x14ac:dyDescent="0.25">
      <c r="B27" s="137"/>
      <c r="C27" s="30">
        <v>1</v>
      </c>
      <c r="D27" s="161" t="s">
        <v>39</v>
      </c>
      <c r="E27" s="161"/>
      <c r="F27" s="161"/>
      <c r="G27" s="36">
        <v>90</v>
      </c>
      <c r="H27" s="136" t="s">
        <v>80</v>
      </c>
      <c r="I27" s="98">
        <f>G8</f>
        <v>0</v>
      </c>
      <c r="J27" s="136" t="s">
        <v>80</v>
      </c>
      <c r="K27" s="36">
        <f>J5</f>
        <v>5</v>
      </c>
      <c r="L27" s="136" t="s">
        <v>0</v>
      </c>
      <c r="M27" s="137">
        <f t="shared" ref="M27:M33" si="0">PRODUCT(G27,I27,K27)</f>
        <v>0</v>
      </c>
      <c r="N27" s="137"/>
      <c r="O27" s="133"/>
      <c r="P27" s="133"/>
      <c r="Q27" s="36">
        <f t="shared" ref="Q27:Q32" si="1">M27</f>
        <v>0</v>
      </c>
      <c r="R27" s="133"/>
      <c r="S27" s="133"/>
      <c r="T27" s="84"/>
      <c r="U27" s="133"/>
      <c r="V27" s="133"/>
    </row>
    <row r="28" spans="2:44" ht="18" customHeight="1" x14ac:dyDescent="0.25">
      <c r="B28" s="137"/>
      <c r="C28" s="30">
        <v>2</v>
      </c>
      <c r="D28" s="160" t="s">
        <v>75</v>
      </c>
      <c r="E28" s="160"/>
      <c r="F28" s="160"/>
      <c r="G28" s="36">
        <v>80</v>
      </c>
      <c r="H28" s="136" t="s">
        <v>80</v>
      </c>
      <c r="I28" s="18">
        <f>I8</f>
        <v>1</v>
      </c>
      <c r="J28" s="136" t="s">
        <v>80</v>
      </c>
      <c r="K28" s="36">
        <f>J5</f>
        <v>5</v>
      </c>
      <c r="L28" s="136" t="s">
        <v>0</v>
      </c>
      <c r="M28" s="137">
        <f t="shared" si="0"/>
        <v>400</v>
      </c>
      <c r="N28" s="137"/>
      <c r="O28" s="133"/>
      <c r="P28" s="133"/>
      <c r="Q28" s="36">
        <f t="shared" si="1"/>
        <v>400</v>
      </c>
      <c r="R28" s="133"/>
      <c r="S28" s="133"/>
      <c r="T28" s="133"/>
      <c r="U28" s="133"/>
      <c r="V28" s="133"/>
    </row>
    <row r="29" spans="2:44" ht="18" customHeight="1" x14ac:dyDescent="0.25">
      <c r="B29" s="137"/>
      <c r="C29" s="30">
        <v>3</v>
      </c>
      <c r="D29" s="133" t="s">
        <v>35</v>
      </c>
      <c r="E29" s="133"/>
      <c r="F29" s="133"/>
      <c r="G29" s="36">
        <v>25</v>
      </c>
      <c r="H29" s="136" t="s">
        <v>80</v>
      </c>
      <c r="I29" s="36">
        <f>E8</f>
        <v>1</v>
      </c>
      <c r="J29" s="136" t="s">
        <v>80</v>
      </c>
      <c r="K29" s="36">
        <f>J5</f>
        <v>5</v>
      </c>
      <c r="L29" s="136" t="s">
        <v>0</v>
      </c>
      <c r="M29" s="137">
        <f t="shared" si="0"/>
        <v>125</v>
      </c>
      <c r="N29" s="137"/>
      <c r="O29" s="133"/>
      <c r="P29" s="133"/>
      <c r="Q29" s="36">
        <f t="shared" si="1"/>
        <v>125</v>
      </c>
      <c r="R29" s="133"/>
      <c r="S29" s="133"/>
      <c r="T29" s="133"/>
      <c r="U29" s="133"/>
      <c r="V29" s="133"/>
    </row>
    <row r="30" spans="2:44" ht="18" customHeight="1" x14ac:dyDescent="0.25">
      <c r="B30" s="137"/>
      <c r="C30" s="30">
        <v>4</v>
      </c>
      <c r="D30" s="153" t="s">
        <v>41</v>
      </c>
      <c r="E30" s="153"/>
      <c r="F30" s="153"/>
      <c r="G30" s="36">
        <v>25</v>
      </c>
      <c r="H30" s="136" t="s">
        <v>80</v>
      </c>
      <c r="I30" s="36">
        <f>E8</f>
        <v>1</v>
      </c>
      <c r="J30" s="136" t="s">
        <v>80</v>
      </c>
      <c r="K30" s="36">
        <f>J5</f>
        <v>5</v>
      </c>
      <c r="L30" s="136" t="s">
        <v>0</v>
      </c>
      <c r="M30" s="137">
        <f t="shared" si="0"/>
        <v>125</v>
      </c>
      <c r="N30" s="137"/>
      <c r="O30" s="133"/>
      <c r="P30" s="133"/>
      <c r="Q30" s="36">
        <f t="shared" si="1"/>
        <v>125</v>
      </c>
      <c r="R30" s="133"/>
      <c r="S30" s="133"/>
      <c r="T30" s="133"/>
      <c r="U30" s="133"/>
      <c r="V30" s="133"/>
    </row>
    <row r="31" spans="2:44" ht="18" customHeight="1" x14ac:dyDescent="0.25">
      <c r="B31" s="137"/>
      <c r="C31" s="30">
        <v>5</v>
      </c>
      <c r="D31" s="153" t="s">
        <v>8</v>
      </c>
      <c r="E31" s="153"/>
      <c r="F31" s="153"/>
      <c r="G31" s="36">
        <v>25</v>
      </c>
      <c r="H31" s="136" t="s">
        <v>80</v>
      </c>
      <c r="I31" s="36">
        <f>E8</f>
        <v>1</v>
      </c>
      <c r="J31" s="136" t="s">
        <v>80</v>
      </c>
      <c r="K31" s="36">
        <f>J5</f>
        <v>5</v>
      </c>
      <c r="L31" s="136" t="s">
        <v>0</v>
      </c>
      <c r="M31" s="137">
        <f t="shared" si="0"/>
        <v>125</v>
      </c>
      <c r="N31" s="137"/>
      <c r="O31" s="133"/>
      <c r="P31" s="133"/>
      <c r="Q31" s="36">
        <f t="shared" si="1"/>
        <v>125</v>
      </c>
      <c r="R31" s="133"/>
      <c r="S31" s="133"/>
      <c r="T31" s="108"/>
      <c r="U31" s="133"/>
      <c r="V31" s="133"/>
    </row>
    <row r="32" spans="2:44" ht="18" customHeight="1" x14ac:dyDescent="0.25">
      <c r="B32" s="137"/>
      <c r="C32" s="30">
        <v>6</v>
      </c>
      <c r="D32" s="153" t="s">
        <v>70</v>
      </c>
      <c r="E32" s="153"/>
      <c r="F32" s="153"/>
      <c r="G32" s="36">
        <v>40</v>
      </c>
      <c r="H32" s="136" t="s">
        <v>80</v>
      </c>
      <c r="I32" s="36">
        <f>E8</f>
        <v>1</v>
      </c>
      <c r="J32" s="136" t="s">
        <v>80</v>
      </c>
      <c r="K32" s="36">
        <f>J5</f>
        <v>5</v>
      </c>
      <c r="L32" s="136" t="s">
        <v>0</v>
      </c>
      <c r="M32" s="137">
        <f t="shared" si="0"/>
        <v>200</v>
      </c>
      <c r="N32" s="133"/>
      <c r="O32" s="133"/>
      <c r="P32" s="133"/>
      <c r="Q32" s="36">
        <f t="shared" si="1"/>
        <v>200</v>
      </c>
      <c r="R32" s="133"/>
      <c r="S32" s="133"/>
      <c r="T32" s="108"/>
      <c r="U32" s="133"/>
      <c r="V32" s="133"/>
    </row>
    <row r="33" spans="2:44" ht="18" customHeight="1" x14ac:dyDescent="0.25">
      <c r="B33" s="137"/>
      <c r="C33" s="30">
        <v>7</v>
      </c>
      <c r="D33" s="153" t="s">
        <v>55</v>
      </c>
      <c r="E33" s="153"/>
      <c r="F33" s="153"/>
      <c r="G33" s="36">
        <v>2</v>
      </c>
      <c r="H33" s="136" t="s">
        <v>80</v>
      </c>
      <c r="I33" s="36">
        <f>E8</f>
        <v>1</v>
      </c>
      <c r="J33" s="136" t="s">
        <v>80</v>
      </c>
      <c r="K33" s="36">
        <f>J5</f>
        <v>5</v>
      </c>
      <c r="L33" s="136" t="s">
        <v>0</v>
      </c>
      <c r="M33" s="137">
        <f t="shared" si="0"/>
        <v>10</v>
      </c>
      <c r="N33" s="133"/>
      <c r="O33" s="133"/>
      <c r="P33" s="133"/>
      <c r="Q33" s="36">
        <f>PRODUCT(30,M33)</f>
        <v>300</v>
      </c>
      <c r="R33" s="133"/>
      <c r="S33" s="133"/>
      <c r="T33" s="83"/>
      <c r="U33" s="133"/>
      <c r="V33" s="133"/>
    </row>
    <row r="34" spans="2:44" ht="18" customHeight="1" x14ac:dyDescent="0.25">
      <c r="B34" s="137"/>
      <c r="C34" s="30">
        <v>8</v>
      </c>
      <c r="D34" s="153" t="s">
        <v>71</v>
      </c>
      <c r="E34" s="153"/>
      <c r="F34" s="15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36"/>
      <c r="R34" s="133"/>
      <c r="S34" s="133"/>
      <c r="T34" s="105"/>
      <c r="U34" s="133"/>
      <c r="V34" s="133"/>
    </row>
    <row r="35" spans="2:44" ht="18" customHeight="1" x14ac:dyDescent="0.25">
      <c r="B35" s="137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36"/>
      <c r="R35" s="133"/>
      <c r="S35" s="133"/>
      <c r="T35" s="108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</row>
    <row r="36" spans="2:44" ht="18" customHeight="1" x14ac:dyDescent="0.25">
      <c r="B36" s="137">
        <v>2</v>
      </c>
      <c r="C36" s="153" t="s">
        <v>30</v>
      </c>
      <c r="D36" s="15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36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</row>
    <row r="37" spans="2:44" ht="18" customHeight="1" x14ac:dyDescent="0.25">
      <c r="B37" s="137"/>
      <c r="C37" s="115"/>
      <c r="D37" s="133"/>
      <c r="E37" s="133"/>
      <c r="F37" s="133"/>
      <c r="G37" s="36"/>
      <c r="H37" s="136"/>
      <c r="I37" s="94"/>
      <c r="J37" s="136"/>
      <c r="K37" s="94"/>
      <c r="L37" s="136"/>
      <c r="M37" s="137"/>
      <c r="N37" s="136"/>
      <c r="O37" s="36"/>
      <c r="P37" s="136"/>
      <c r="Q37" s="36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</row>
    <row r="38" spans="2:44" ht="18" customHeight="1" x14ac:dyDescent="0.25">
      <c r="B38" s="124">
        <v>3</v>
      </c>
      <c r="C38" s="166" t="s">
        <v>29</v>
      </c>
      <c r="D38" s="166"/>
      <c r="E38" s="133"/>
      <c r="F38" s="153" t="s">
        <v>15</v>
      </c>
      <c r="G38" s="153"/>
      <c r="H38" s="153"/>
      <c r="I38" s="153"/>
      <c r="J38" s="153"/>
      <c r="K38" s="133"/>
      <c r="L38" s="133"/>
      <c r="M38" s="133"/>
      <c r="N38" s="133"/>
      <c r="O38" s="133"/>
      <c r="P38" s="133"/>
      <c r="Q38" s="36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</row>
    <row r="39" spans="2:44" ht="18" customHeight="1" x14ac:dyDescent="0.25">
      <c r="B39" s="137"/>
      <c r="C39" s="30">
        <v>1</v>
      </c>
      <c r="D39" s="153" t="s">
        <v>37</v>
      </c>
      <c r="E39" s="153"/>
      <c r="F39" s="153"/>
      <c r="G39" s="36">
        <v>50</v>
      </c>
      <c r="H39" s="136" t="s">
        <v>80</v>
      </c>
      <c r="I39" s="36">
        <f>E14</f>
        <v>1</v>
      </c>
      <c r="J39" s="136" t="s">
        <v>80</v>
      </c>
      <c r="K39" s="36">
        <f>J5</f>
        <v>5</v>
      </c>
      <c r="L39" s="136" t="s">
        <v>0</v>
      </c>
      <c r="M39" s="137">
        <f>PRODUCT(G39,I39,K39)</f>
        <v>250</v>
      </c>
      <c r="N39" s="133"/>
      <c r="O39" s="133"/>
      <c r="P39" s="133"/>
      <c r="Q39" s="36">
        <f>M39</f>
        <v>250</v>
      </c>
      <c r="R39" s="133"/>
      <c r="S39" s="133"/>
      <c r="T39" s="84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</row>
    <row r="40" spans="2:44" ht="18" customHeight="1" x14ac:dyDescent="0.25">
      <c r="B40" s="137"/>
      <c r="C40" s="30">
        <v>2</v>
      </c>
      <c r="D40" s="135" t="s">
        <v>85</v>
      </c>
      <c r="E40" s="135"/>
      <c r="F40" s="133"/>
      <c r="G40" s="51">
        <v>0.5</v>
      </c>
      <c r="H40" s="136" t="s">
        <v>80</v>
      </c>
      <c r="I40" s="36">
        <f>G14</f>
        <v>0</v>
      </c>
      <c r="J40" s="136" t="s">
        <v>80</v>
      </c>
      <c r="K40" s="36">
        <f>J5</f>
        <v>5</v>
      </c>
      <c r="L40" s="136" t="s">
        <v>0</v>
      </c>
      <c r="M40" s="137">
        <f>PRODUCT(G40,I40,K40)</f>
        <v>0</v>
      </c>
      <c r="N40" s="133"/>
      <c r="O40" s="133"/>
      <c r="P40" s="133"/>
      <c r="Q40" s="36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</row>
    <row r="41" spans="2:44" ht="18" customHeight="1" thickBot="1" x14ac:dyDescent="0.3">
      <c r="B41" s="137"/>
      <c r="C41" s="30">
        <v>3</v>
      </c>
      <c r="D41" s="101" t="s">
        <v>66</v>
      </c>
      <c r="E41" s="101"/>
      <c r="F41" s="133"/>
      <c r="G41" s="51">
        <v>0.5</v>
      </c>
      <c r="H41" s="136" t="s">
        <v>80</v>
      </c>
      <c r="I41" s="36">
        <f>I14</f>
        <v>1</v>
      </c>
      <c r="J41" s="136" t="s">
        <v>80</v>
      </c>
      <c r="K41" s="36">
        <f>J5</f>
        <v>5</v>
      </c>
      <c r="L41" s="136" t="s">
        <v>0</v>
      </c>
      <c r="M41" s="137">
        <f>PRODUCT(G41,I41,K41)</f>
        <v>2.5</v>
      </c>
      <c r="N41" s="133"/>
      <c r="O41" s="133"/>
      <c r="P41" s="133"/>
      <c r="Q41" s="36"/>
      <c r="R41" s="133"/>
      <c r="S41" s="133"/>
      <c r="T41" s="133"/>
      <c r="U41" s="133"/>
      <c r="V41" s="133"/>
    </row>
    <row r="42" spans="2:44" ht="18" customHeight="1" thickTop="1" thickBot="1" x14ac:dyDescent="0.3">
      <c r="B42" s="137"/>
      <c r="C42" s="30">
        <v>4</v>
      </c>
      <c r="D42" s="169" t="s">
        <v>101</v>
      </c>
      <c r="E42" s="169"/>
      <c r="F42" s="133"/>
      <c r="G42" s="51">
        <v>0.5</v>
      </c>
      <c r="H42" s="136" t="s">
        <v>80</v>
      </c>
      <c r="I42" s="36">
        <f>K14</f>
        <v>0</v>
      </c>
      <c r="J42" s="136" t="s">
        <v>80</v>
      </c>
      <c r="K42" s="36">
        <f>J5</f>
        <v>5</v>
      </c>
      <c r="L42" s="136" t="s">
        <v>0</v>
      </c>
      <c r="M42" s="137">
        <f>PRODUCT(G42,I42,K42)</f>
        <v>0</v>
      </c>
      <c r="N42" s="133"/>
      <c r="O42" s="133"/>
      <c r="P42" s="133"/>
      <c r="Q42" s="36"/>
      <c r="R42" s="133"/>
      <c r="S42" s="133"/>
      <c r="T42" s="133"/>
      <c r="U42" s="133"/>
      <c r="V42" s="133"/>
    </row>
    <row r="43" spans="2:44" ht="18" customHeight="1" thickTop="1" x14ac:dyDescent="0.25">
      <c r="B43" s="137"/>
      <c r="C43" s="30">
        <v>5</v>
      </c>
      <c r="D43" s="153" t="s">
        <v>45</v>
      </c>
      <c r="E43" s="153"/>
      <c r="F43" s="153"/>
      <c r="G43" s="36">
        <v>2</v>
      </c>
      <c r="H43" s="136" t="s">
        <v>80</v>
      </c>
      <c r="I43" s="36">
        <f>E14</f>
        <v>1</v>
      </c>
      <c r="J43" s="136" t="s">
        <v>80</v>
      </c>
      <c r="K43" s="36">
        <f>J5</f>
        <v>5</v>
      </c>
      <c r="L43" s="136" t="s">
        <v>0</v>
      </c>
      <c r="M43" s="137">
        <f>PRODUCT(G43,I43,K43)</f>
        <v>10</v>
      </c>
      <c r="N43" s="133"/>
      <c r="O43" s="133"/>
      <c r="P43" s="133"/>
      <c r="Q43" s="36">
        <f>PRODUCT(20,M43)</f>
        <v>200</v>
      </c>
      <c r="R43" s="133"/>
      <c r="S43" s="133"/>
      <c r="T43" s="133"/>
      <c r="U43" s="133"/>
      <c r="V43" s="133"/>
    </row>
    <row r="44" spans="2:44" ht="18" customHeight="1" x14ac:dyDescent="0.25">
      <c r="B44" s="137"/>
      <c r="C44" s="30">
        <v>6</v>
      </c>
      <c r="D44" s="153" t="s">
        <v>17</v>
      </c>
      <c r="E44" s="153"/>
      <c r="F44" s="153"/>
      <c r="G44" s="41">
        <v>0.25</v>
      </c>
      <c r="H44" s="136" t="s">
        <v>80</v>
      </c>
      <c r="I44" s="36">
        <f>E14</f>
        <v>1</v>
      </c>
      <c r="J44" s="136" t="s">
        <v>80</v>
      </c>
      <c r="K44" s="36">
        <f>J5</f>
        <v>5</v>
      </c>
      <c r="L44" s="136" t="s">
        <v>0</v>
      </c>
      <c r="M44" s="51">
        <f>PRODUCT(G44,I44,K44)</f>
        <v>1.25</v>
      </c>
      <c r="N44" s="136"/>
      <c r="O44" s="133"/>
      <c r="P44" s="133"/>
      <c r="Q44" s="36">
        <f>M44</f>
        <v>1.25</v>
      </c>
      <c r="R44" s="133" t="s">
        <v>22</v>
      </c>
      <c r="S44" s="133"/>
      <c r="T44" s="40"/>
      <c r="U44" s="133"/>
      <c r="V44" s="133"/>
    </row>
    <row r="45" spans="2:44" ht="18" customHeight="1" x14ac:dyDescent="0.25">
      <c r="B45" s="137"/>
      <c r="C45" s="30">
        <v>7</v>
      </c>
      <c r="D45" s="153" t="s">
        <v>71</v>
      </c>
      <c r="E45" s="153"/>
      <c r="F45" s="15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36"/>
      <c r="R45" s="133"/>
      <c r="S45" s="133"/>
      <c r="T45" s="105"/>
      <c r="U45" s="133"/>
      <c r="V45" s="133"/>
    </row>
    <row r="46" spans="2:44" ht="18" customHeight="1" x14ac:dyDescent="0.25">
      <c r="B46" s="137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36"/>
      <c r="R46" s="133"/>
      <c r="S46" s="133"/>
      <c r="T46" s="133"/>
      <c r="U46" s="133"/>
      <c r="V46" s="133"/>
    </row>
    <row r="47" spans="2:44" ht="18" customHeight="1" x14ac:dyDescent="0.25">
      <c r="B47" s="137">
        <v>4</v>
      </c>
      <c r="C47" s="153" t="s">
        <v>30</v>
      </c>
      <c r="D47" s="15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36"/>
      <c r="R47" s="133"/>
      <c r="S47" s="133"/>
      <c r="T47" s="133"/>
      <c r="U47" s="133"/>
      <c r="V47" s="133"/>
    </row>
    <row r="48" spans="2:44" ht="18" customHeight="1" x14ac:dyDescent="0.25">
      <c r="B48" s="137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36"/>
      <c r="R48" s="133"/>
      <c r="S48" s="133"/>
      <c r="T48" s="133"/>
      <c r="U48" s="133"/>
      <c r="V48" s="133"/>
    </row>
    <row r="49" spans="2:44" ht="18" customHeight="1" x14ac:dyDescent="0.25">
      <c r="B49" s="96">
        <v>5</v>
      </c>
      <c r="C49" s="56" t="s">
        <v>19</v>
      </c>
      <c r="D49" s="56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</row>
    <row r="50" spans="2:44" ht="18" customHeight="1" x14ac:dyDescent="0.25">
      <c r="B50" s="137"/>
      <c r="C50" s="30">
        <v>1</v>
      </c>
      <c r="D50" s="161" t="s">
        <v>67</v>
      </c>
      <c r="E50" s="161"/>
      <c r="F50" s="161"/>
      <c r="G50" s="36">
        <v>80</v>
      </c>
      <c r="H50" s="136" t="s">
        <v>80</v>
      </c>
      <c r="I50" s="79">
        <f>G20</f>
        <v>0</v>
      </c>
      <c r="J50" s="136" t="s">
        <v>80</v>
      </c>
      <c r="K50" s="36">
        <f>J5</f>
        <v>5</v>
      </c>
      <c r="L50" s="136" t="s">
        <v>0</v>
      </c>
      <c r="M50" s="137">
        <f>PRODUCT(G50,I50,K50)</f>
        <v>0</v>
      </c>
      <c r="N50" s="137"/>
      <c r="O50" s="133"/>
      <c r="P50" s="133"/>
      <c r="Q50" s="36">
        <f>M50</f>
        <v>0</v>
      </c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</row>
    <row r="51" spans="2:44" ht="18" customHeight="1" x14ac:dyDescent="0.25">
      <c r="B51" s="137"/>
      <c r="C51" s="30">
        <v>2</v>
      </c>
      <c r="D51" s="160" t="s">
        <v>79</v>
      </c>
      <c r="E51" s="160"/>
      <c r="F51" s="160"/>
      <c r="G51" s="36">
        <v>80</v>
      </c>
      <c r="H51" s="136" t="s">
        <v>80</v>
      </c>
      <c r="I51" s="109">
        <f>I20</f>
        <v>1</v>
      </c>
      <c r="J51" s="136" t="s">
        <v>80</v>
      </c>
      <c r="K51" s="36">
        <f>J5</f>
        <v>5</v>
      </c>
      <c r="L51" s="136" t="s">
        <v>0</v>
      </c>
      <c r="M51" s="137">
        <f>PRODUCT(G51,I51,K51)</f>
        <v>400</v>
      </c>
      <c r="N51" s="137"/>
      <c r="O51" s="133"/>
      <c r="P51" s="133"/>
      <c r="Q51" s="36">
        <f>M51</f>
        <v>400</v>
      </c>
      <c r="R51" s="133"/>
      <c r="S51" s="133"/>
      <c r="T51" s="108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</row>
    <row r="52" spans="2:44" ht="18" customHeight="1" thickBot="1" x14ac:dyDescent="0.3">
      <c r="B52" s="137"/>
      <c r="C52" s="30">
        <v>3</v>
      </c>
      <c r="D52" s="133" t="s">
        <v>46</v>
      </c>
      <c r="E52" s="133"/>
      <c r="F52" s="133"/>
      <c r="G52" s="36">
        <v>80</v>
      </c>
      <c r="H52" s="136" t="s">
        <v>80</v>
      </c>
      <c r="I52" s="82">
        <v>1</v>
      </c>
      <c r="J52" s="136" t="s">
        <v>80</v>
      </c>
      <c r="K52" s="36">
        <f>J5</f>
        <v>5</v>
      </c>
      <c r="L52" s="136" t="s">
        <v>0</v>
      </c>
      <c r="M52" s="137">
        <f>PRODUCT(G52,I52,K52)</f>
        <v>400</v>
      </c>
      <c r="N52" s="137"/>
      <c r="O52" s="133"/>
      <c r="P52" s="133"/>
      <c r="Q52" s="36">
        <f>M52</f>
        <v>400</v>
      </c>
      <c r="R52" s="133"/>
      <c r="S52" s="133"/>
      <c r="T52" s="108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</row>
    <row r="53" spans="2:44" ht="18" customHeight="1" thickTop="1" thickBot="1" x14ac:dyDescent="0.3">
      <c r="B53" s="137"/>
      <c r="C53" s="30">
        <v>4</v>
      </c>
      <c r="D53" s="170" t="s">
        <v>94</v>
      </c>
      <c r="E53" s="170"/>
      <c r="F53" s="133"/>
      <c r="G53" s="94">
        <v>80</v>
      </c>
      <c r="H53" s="136" t="s">
        <v>80</v>
      </c>
      <c r="I53" s="82">
        <f>K20</f>
        <v>0</v>
      </c>
      <c r="J53" s="136" t="s">
        <v>80</v>
      </c>
      <c r="K53" s="36">
        <f>J5</f>
        <v>5</v>
      </c>
      <c r="L53" s="136" t="s">
        <v>0</v>
      </c>
      <c r="M53" s="137">
        <f>PRODUCT(G53,I53,K53)</f>
        <v>0</v>
      </c>
      <c r="N53" s="137"/>
      <c r="O53" s="133"/>
      <c r="P53" s="133"/>
      <c r="Q53" s="36">
        <f>M53</f>
        <v>0</v>
      </c>
      <c r="R53" s="133"/>
      <c r="S53" s="133"/>
      <c r="T53" s="108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</row>
    <row r="54" spans="2:44" ht="18" customHeight="1" thickTop="1" x14ac:dyDescent="0.25">
      <c r="B54" s="137"/>
      <c r="C54" s="30">
        <v>5</v>
      </c>
      <c r="D54" s="153" t="s">
        <v>78</v>
      </c>
      <c r="E54" s="153"/>
      <c r="F54" s="153"/>
      <c r="G54" s="36">
        <v>100</v>
      </c>
      <c r="H54" s="136" t="s">
        <v>80</v>
      </c>
      <c r="I54" s="36">
        <f>E20</f>
        <v>1</v>
      </c>
      <c r="J54" s="136" t="s">
        <v>80</v>
      </c>
      <c r="K54" s="36">
        <f>J5</f>
        <v>5</v>
      </c>
      <c r="L54" s="136" t="s">
        <v>0</v>
      </c>
      <c r="M54" s="137">
        <f>PRODUCT(G54,I54,K54)</f>
        <v>500</v>
      </c>
      <c r="N54" s="87">
        <v>338</v>
      </c>
      <c r="O54" s="118"/>
      <c r="P54" s="118"/>
      <c r="Q54" s="41">
        <f>PRODUCT(M54)/N54</f>
        <v>1.4792899408284024</v>
      </c>
      <c r="R54" s="133" t="s">
        <v>54</v>
      </c>
      <c r="S54" s="171">
        <f>ROUNDUP(Q54, 0)</f>
        <v>2</v>
      </c>
      <c r="T54" s="108"/>
      <c r="U54" s="133"/>
      <c r="V54" s="133"/>
      <c r="W54" s="133"/>
      <c r="X54" s="41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</row>
    <row r="55" spans="2:44" ht="18" customHeight="1" x14ac:dyDescent="0.25">
      <c r="B55" s="137"/>
      <c r="C55" s="30">
        <v>6</v>
      </c>
      <c r="D55" s="153" t="s">
        <v>55</v>
      </c>
      <c r="E55" s="153"/>
      <c r="F55" s="153"/>
      <c r="G55" s="36">
        <v>2</v>
      </c>
      <c r="H55" s="136" t="s">
        <v>80</v>
      </c>
      <c r="I55" s="36">
        <f>E20</f>
        <v>1</v>
      </c>
      <c r="J55" s="136" t="s">
        <v>80</v>
      </c>
      <c r="K55" s="36">
        <f>J5</f>
        <v>5</v>
      </c>
      <c r="L55" s="136" t="s">
        <v>0</v>
      </c>
      <c r="M55" s="137">
        <f>PRODUCT(G55,I55,K55)</f>
        <v>10</v>
      </c>
      <c r="N55" s="136"/>
      <c r="O55" s="36"/>
      <c r="P55" s="136"/>
      <c r="Q55" s="36"/>
      <c r="R55" s="133"/>
      <c r="S55" s="133"/>
      <c r="T55" s="108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</row>
    <row r="56" spans="2:44" ht="18" customHeight="1" x14ac:dyDescent="0.25">
      <c r="B56" s="137"/>
      <c r="C56" s="30">
        <v>7</v>
      </c>
      <c r="D56" s="153" t="s">
        <v>71</v>
      </c>
      <c r="E56" s="153"/>
      <c r="F56" s="153"/>
      <c r="G56" s="36"/>
      <c r="H56" s="136"/>
      <c r="I56" s="36"/>
      <c r="J56" s="136"/>
      <c r="K56" s="36"/>
      <c r="L56" s="136"/>
      <c r="M56" s="137"/>
      <c r="N56" s="137"/>
      <c r="O56" s="133"/>
      <c r="P56" s="133"/>
      <c r="Q56" s="36"/>
      <c r="R56" s="133"/>
      <c r="S56" s="133"/>
      <c r="T56" s="108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</row>
    <row r="57" spans="2:44" ht="18" customHeight="1" x14ac:dyDescent="0.25">
      <c r="B57" s="137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36"/>
      <c r="R57" s="133"/>
      <c r="S57" s="133"/>
      <c r="T57" s="133"/>
      <c r="U57" s="133"/>
      <c r="V57" s="133"/>
    </row>
    <row r="58" spans="2:44" ht="18" customHeight="1" x14ac:dyDescent="0.25">
      <c r="B58" s="137"/>
      <c r="C58" s="153" t="s">
        <v>2</v>
      </c>
      <c r="D58" s="153"/>
      <c r="E58" s="153"/>
      <c r="F58" s="153"/>
      <c r="G58" s="153"/>
      <c r="H58" s="153"/>
      <c r="I58" s="153"/>
      <c r="J58" s="153"/>
      <c r="K58" s="153"/>
      <c r="L58" s="133"/>
      <c r="M58" s="133"/>
      <c r="N58" s="133"/>
      <c r="O58" s="133"/>
      <c r="P58" s="133"/>
      <c r="Q58" s="36"/>
      <c r="R58" s="133"/>
      <c r="S58" s="133"/>
      <c r="T58" s="133"/>
      <c r="U58" s="133"/>
      <c r="V58" s="133"/>
    </row>
    <row r="59" spans="2:44" ht="18" customHeight="1" x14ac:dyDescent="0.25">
      <c r="B59" s="137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36"/>
      <c r="R59" s="133"/>
      <c r="S59" s="133"/>
      <c r="T59" s="133"/>
      <c r="U59" s="133"/>
      <c r="V59" s="133"/>
    </row>
    <row r="60" spans="2:44" ht="18" customHeight="1" x14ac:dyDescent="0.25">
      <c r="B60" s="137"/>
      <c r="C60" s="30">
        <v>1</v>
      </c>
      <c r="D60" s="153" t="s">
        <v>73</v>
      </c>
      <c r="E60" s="153"/>
      <c r="F60" s="153"/>
      <c r="G60" s="36">
        <v>25</v>
      </c>
      <c r="H60" s="136" t="s">
        <v>80</v>
      </c>
      <c r="I60" s="41">
        <v>0.66</v>
      </c>
      <c r="J60" s="136" t="s">
        <v>80</v>
      </c>
      <c r="K60" s="36">
        <f>J5</f>
        <v>5</v>
      </c>
      <c r="L60" s="136" t="s">
        <v>0</v>
      </c>
      <c r="M60" s="137">
        <f>PRODUCT(G60,I60,K60)</f>
        <v>82.5</v>
      </c>
      <c r="P60" s="133"/>
      <c r="Q60" s="36">
        <f>M60</f>
        <v>82.5</v>
      </c>
      <c r="R60" s="133"/>
      <c r="S60" s="133"/>
      <c r="T60" s="133"/>
      <c r="U60" s="133"/>
      <c r="V60" s="133"/>
    </row>
    <row r="61" spans="2:44" ht="18" customHeight="1" x14ac:dyDescent="0.25">
      <c r="B61" s="137"/>
      <c r="C61" s="85">
        <v>2</v>
      </c>
      <c r="D61" s="126" t="s">
        <v>23</v>
      </c>
      <c r="E61" s="133"/>
      <c r="F61" s="133"/>
      <c r="G61" s="36"/>
      <c r="H61" s="136"/>
      <c r="I61" s="41"/>
      <c r="J61" s="136"/>
      <c r="K61" s="36"/>
      <c r="L61" s="136"/>
      <c r="M61" s="29" t="s">
        <v>83</v>
      </c>
      <c r="P61" s="133"/>
      <c r="Q61" s="36"/>
      <c r="R61" s="133"/>
      <c r="S61" s="133"/>
      <c r="T61" s="86"/>
      <c r="U61" s="133"/>
      <c r="V61" s="133"/>
    </row>
    <row r="62" spans="2:44" ht="18" customHeight="1" x14ac:dyDescent="0.25">
      <c r="B62" s="137"/>
      <c r="C62" s="30">
        <v>3</v>
      </c>
      <c r="D62" s="153" t="s">
        <v>71</v>
      </c>
      <c r="E62" s="153"/>
      <c r="F62" s="153"/>
      <c r="G62" s="77">
        <v>0.16</v>
      </c>
      <c r="H62" s="136" t="s">
        <v>80</v>
      </c>
      <c r="I62" s="77">
        <v>1</v>
      </c>
      <c r="J62" s="136" t="s">
        <v>80</v>
      </c>
      <c r="K62" s="36">
        <f>J5</f>
        <v>5</v>
      </c>
      <c r="L62" s="136" t="s">
        <v>0</v>
      </c>
      <c r="M62" s="41">
        <f>PRODUCT(G62,I62,K62)</f>
        <v>0.8</v>
      </c>
      <c r="N62" s="154"/>
      <c r="O62" s="154"/>
      <c r="P62" s="133"/>
      <c r="Q62" s="36">
        <f>M62</f>
        <v>0.8</v>
      </c>
      <c r="R62" s="133" t="s">
        <v>22</v>
      </c>
      <c r="S62" s="133"/>
      <c r="T62" s="108"/>
      <c r="U62" s="133"/>
      <c r="V62" s="133"/>
    </row>
    <row r="63" spans="2:44" ht="18" customHeight="1" x14ac:dyDescent="0.25">
      <c r="B63" s="137"/>
      <c r="C63" s="85">
        <v>4</v>
      </c>
      <c r="D63" s="153" t="s">
        <v>33</v>
      </c>
      <c r="E63" s="153"/>
      <c r="F63" s="153"/>
      <c r="G63" s="133"/>
      <c r="H63" s="133"/>
      <c r="I63" s="133"/>
      <c r="J63" s="133"/>
      <c r="K63" s="133"/>
      <c r="L63" s="133"/>
      <c r="M63" s="133"/>
      <c r="N63" s="154"/>
      <c r="O63" s="154"/>
      <c r="P63" s="133"/>
      <c r="Q63" s="36">
        <v>1</v>
      </c>
      <c r="R63" s="133" t="s">
        <v>77</v>
      </c>
      <c r="S63" s="133"/>
      <c r="T63" s="108"/>
      <c r="U63" s="133"/>
      <c r="V63" s="133"/>
    </row>
    <row r="64" spans="2:44" ht="18" customHeight="1" x14ac:dyDescent="0.25">
      <c r="B64" s="137"/>
      <c r="C64" s="30">
        <v>5</v>
      </c>
      <c r="D64" s="153" t="s">
        <v>7</v>
      </c>
      <c r="E64" s="153"/>
      <c r="F64" s="153"/>
      <c r="G64" s="133"/>
      <c r="H64" s="133"/>
      <c r="I64" s="133"/>
      <c r="J64" s="133"/>
      <c r="K64" s="133"/>
      <c r="L64" s="133"/>
      <c r="M64" s="133"/>
      <c r="N64" s="7" t="s">
        <v>24</v>
      </c>
      <c r="O64" s="7"/>
      <c r="P64" s="133"/>
      <c r="Q64" s="36"/>
      <c r="R64" s="133"/>
      <c r="S64" s="133"/>
      <c r="T64" s="108"/>
      <c r="U64" s="133"/>
      <c r="V64" s="133"/>
    </row>
    <row r="65" spans="2:22" ht="18" customHeight="1" x14ac:dyDescent="0.25">
      <c r="B65" s="137"/>
      <c r="C65" s="30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7"/>
      <c r="O65" s="7"/>
      <c r="P65" s="133"/>
      <c r="Q65" s="36"/>
      <c r="R65" s="133"/>
      <c r="S65" s="133"/>
      <c r="T65" s="108"/>
      <c r="U65" s="133"/>
      <c r="V65" s="133"/>
    </row>
    <row r="66" spans="2:22" ht="18" customHeight="1" x14ac:dyDescent="0.25">
      <c r="B66" s="137"/>
      <c r="C66" s="85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36">
        <f>SUM(Q50,Q51,M54,Q50,Q39,Q43,Q27,Q28,Q30,Q31,Q32,Q33,Q60,Q52,Q53)+Q29</f>
        <v>3107.5</v>
      </c>
      <c r="R66" s="133"/>
      <c r="S66" s="133"/>
      <c r="T66" s="108"/>
      <c r="U66" s="133"/>
      <c r="V66" s="133"/>
    </row>
    <row r="67" spans="2:22" ht="18" customHeight="1" x14ac:dyDescent="0.2"/>
  </sheetData>
  <mergeCells count="45">
    <mergeCell ref="N62:O62"/>
    <mergeCell ref="D63:F63"/>
    <mergeCell ref="N63:O63"/>
    <mergeCell ref="D64:F64"/>
    <mergeCell ref="D54:F54"/>
    <mergeCell ref="D55:F55"/>
    <mergeCell ref="D56:F56"/>
    <mergeCell ref="C58:K58"/>
    <mergeCell ref="D60:F60"/>
    <mergeCell ref="D62:F62"/>
    <mergeCell ref="D43:F43"/>
    <mergeCell ref="D44:F44"/>
    <mergeCell ref="D45:F45"/>
    <mergeCell ref="C47:D47"/>
    <mergeCell ref="D50:F50"/>
    <mergeCell ref="D51:F51"/>
    <mergeCell ref="D33:F33"/>
    <mergeCell ref="D34:F34"/>
    <mergeCell ref="C36:D36"/>
    <mergeCell ref="C38:D38"/>
    <mergeCell ref="F38:J38"/>
    <mergeCell ref="D39:F39"/>
    <mergeCell ref="C26:D26"/>
    <mergeCell ref="D27:F27"/>
    <mergeCell ref="D28:F28"/>
    <mergeCell ref="D30:F30"/>
    <mergeCell ref="D31:F31"/>
    <mergeCell ref="D32:F32"/>
    <mergeCell ref="I22:J22"/>
    <mergeCell ref="K22:L22"/>
    <mergeCell ref="I23:J23"/>
    <mergeCell ref="K23:M23"/>
    <mergeCell ref="K24:L24"/>
    <mergeCell ref="Q24:S24"/>
    <mergeCell ref="C11:D11"/>
    <mergeCell ref="F11:J11"/>
    <mergeCell ref="C14:D14"/>
    <mergeCell ref="C17:D17"/>
    <mergeCell ref="F17:J17"/>
    <mergeCell ref="C20:D20"/>
    <mergeCell ref="B5:E5"/>
    <mergeCell ref="G5:I5"/>
    <mergeCell ref="K5:N5"/>
    <mergeCell ref="O5:R5"/>
    <mergeCell ref="C8:D8"/>
  </mergeCells>
  <pageMargins left="0.3" right="0.28999999999999998" top="0.25" bottom="0.31" header="0.37" footer="0.31"/>
  <pageSetup paperSize="9" scale="91" orientation="landscape" useFirstPageNumber="1" verticalDpi="0" r:id="rId1"/>
  <headerFooter alignWithMargins="0"/>
  <colBreaks count="1" manualBreakCount="1"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pageSetUpPr autoPageBreaks="0" fitToPage="1"/>
  </sheetPr>
  <dimension ref="A2:M61"/>
  <sheetViews>
    <sheetView showOutlineSymbols="0" defaultGridColor="0" topLeftCell="A7" colorId="21" zoomScale="85" workbookViewId="0">
      <selection activeCell="F32" sqref="F32"/>
    </sheetView>
  </sheetViews>
  <sheetFormatPr defaultColWidth="10.6640625" defaultRowHeight="12.75" customHeight="1" x14ac:dyDescent="0.2"/>
  <cols>
    <col min="2" max="2" width="19.83203125" customWidth="1"/>
    <col min="3" max="3" width="20.5" customWidth="1"/>
    <col min="4" max="4" width="20.6640625" customWidth="1"/>
    <col min="5" max="12" width="20.5" customWidth="1"/>
    <col min="13" max="19" width="17.1640625" customWidth="1"/>
  </cols>
  <sheetData>
    <row r="2" spans="1:13" ht="19.5" customHeight="1" x14ac:dyDescent="0.25">
      <c r="B2" s="7"/>
      <c r="C2" s="148" t="s">
        <v>48</v>
      </c>
      <c r="D2" s="149"/>
      <c r="E2" s="149"/>
      <c r="F2" s="149"/>
      <c r="G2" s="149"/>
      <c r="H2" s="149"/>
      <c r="I2" s="149"/>
      <c r="J2" s="7"/>
      <c r="K2" s="7"/>
      <c r="L2" s="24"/>
      <c r="M2" s="24"/>
    </row>
    <row r="3" spans="1:13" ht="19.5" customHeight="1" x14ac:dyDescent="0.25">
      <c r="B3" s="7"/>
      <c r="C3" s="7"/>
      <c r="D3" s="7"/>
      <c r="E3" s="150"/>
      <c r="F3" s="150"/>
      <c r="G3" s="150"/>
      <c r="H3" s="7"/>
      <c r="I3" s="7"/>
      <c r="J3" s="7"/>
      <c r="K3" s="7"/>
      <c r="L3" s="24"/>
      <c r="M3" s="24"/>
    </row>
    <row r="4" spans="1:13" ht="20.25" customHeight="1" x14ac:dyDescent="0.25">
      <c r="B4" s="72"/>
      <c r="C4" s="65" t="s">
        <v>52</v>
      </c>
      <c r="D4" s="72"/>
      <c r="E4" s="72"/>
      <c r="F4" s="72"/>
      <c r="G4" s="72"/>
      <c r="H4" s="72"/>
      <c r="I4" s="72"/>
      <c r="J4" s="72"/>
      <c r="K4" s="72"/>
      <c r="M4" s="24"/>
    </row>
    <row r="5" spans="1:13" ht="20.25" customHeight="1" x14ac:dyDescent="0.2">
      <c r="B5" s="7"/>
      <c r="C5" s="65" t="s">
        <v>69</v>
      </c>
      <c r="D5" s="121"/>
      <c r="E5" s="139" t="s">
        <v>12</v>
      </c>
      <c r="F5" s="140" t="s">
        <v>86</v>
      </c>
      <c r="G5" s="42" t="s">
        <v>64</v>
      </c>
      <c r="H5" s="42" t="s">
        <v>59</v>
      </c>
      <c r="I5" s="42" t="s">
        <v>38</v>
      </c>
      <c r="J5" s="42" t="s">
        <v>82</v>
      </c>
      <c r="K5" s="140" t="s">
        <v>60</v>
      </c>
      <c r="L5" s="140" t="s">
        <v>12</v>
      </c>
      <c r="M5" s="140" t="s">
        <v>86</v>
      </c>
    </row>
    <row r="6" spans="1:13" ht="20.25" customHeight="1" x14ac:dyDescent="0.2">
      <c r="B6" s="7"/>
      <c r="C6" s="138">
        <v>5</v>
      </c>
      <c r="D6" s="121"/>
      <c r="E6" s="139">
        <v>4</v>
      </c>
      <c r="F6" s="140">
        <v>5</v>
      </c>
      <c r="G6" s="42">
        <v>6</v>
      </c>
      <c r="H6" s="42">
        <v>7</v>
      </c>
      <c r="I6" s="42">
        <v>8</v>
      </c>
      <c r="J6" s="42">
        <v>9</v>
      </c>
      <c r="K6" s="140">
        <v>10</v>
      </c>
      <c r="L6" s="140">
        <v>11</v>
      </c>
      <c r="M6" s="140">
        <v>12</v>
      </c>
    </row>
    <row r="7" spans="1:13" ht="20.25" customHeight="1" thickBot="1" x14ac:dyDescent="0.3">
      <c r="A7" s="88"/>
      <c r="B7" s="103"/>
      <c r="C7" s="103"/>
      <c r="D7" s="103"/>
      <c r="E7" s="7"/>
      <c r="F7" s="103"/>
      <c r="G7" s="103"/>
      <c r="H7" s="103"/>
      <c r="I7" s="103"/>
      <c r="J7" s="103"/>
      <c r="K7" s="103"/>
      <c r="L7" s="132"/>
      <c r="M7" s="132"/>
    </row>
    <row r="8" spans="1:13" ht="20.25" customHeight="1" x14ac:dyDescent="0.25">
      <c r="A8" s="151">
        <v>5</v>
      </c>
      <c r="B8" s="123" t="s">
        <v>56</v>
      </c>
      <c r="C8" s="120" t="s">
        <v>72</v>
      </c>
      <c r="D8" s="81"/>
      <c r="E8" s="44"/>
      <c r="F8" s="7"/>
      <c r="G8" s="7"/>
      <c r="H8" s="65"/>
      <c r="I8" s="65"/>
      <c r="J8" s="7"/>
      <c r="K8" s="7"/>
      <c r="M8" s="24"/>
    </row>
    <row r="9" spans="1:13" ht="20.25" customHeight="1" x14ac:dyDescent="0.2">
      <c r="A9" s="152"/>
      <c r="B9" s="113">
        <v>7</v>
      </c>
      <c r="C9" s="62">
        <v>12</v>
      </c>
      <c r="D9" s="72"/>
      <c r="E9" s="61" t="s">
        <v>74</v>
      </c>
      <c r="F9" s="90"/>
      <c r="G9" s="22"/>
      <c r="H9" s="22"/>
      <c r="I9" s="72"/>
      <c r="J9" s="72"/>
      <c r="K9" s="72"/>
    </row>
    <row r="10" spans="1:13" ht="20.25" customHeight="1" thickBot="1" x14ac:dyDescent="0.25">
      <c r="A10" s="152"/>
      <c r="B10" s="113"/>
      <c r="C10" s="69">
        <v>35</v>
      </c>
      <c r="D10" s="78" t="s">
        <v>20</v>
      </c>
      <c r="E10" s="19" t="s">
        <v>61</v>
      </c>
      <c r="F10" s="90"/>
      <c r="G10" s="76"/>
      <c r="H10" s="22"/>
      <c r="I10" s="72"/>
      <c r="J10" s="72"/>
      <c r="K10" s="72"/>
    </row>
    <row r="11" spans="1:13" ht="20.25" customHeight="1" x14ac:dyDescent="0.2">
      <c r="A11" s="152"/>
      <c r="B11" s="6" t="s">
        <v>64</v>
      </c>
      <c r="C11" s="50">
        <v>49</v>
      </c>
      <c r="D11" s="73" t="s">
        <v>68</v>
      </c>
      <c r="E11" s="90"/>
      <c r="F11" s="110" t="s">
        <v>25</v>
      </c>
      <c r="G11" s="76"/>
      <c r="H11" s="22"/>
      <c r="I11" s="72"/>
      <c r="J11" s="72"/>
      <c r="K11" s="72"/>
    </row>
    <row r="12" spans="1:13" ht="20.25" customHeight="1" x14ac:dyDescent="0.2">
      <c r="A12" s="152"/>
      <c r="B12" s="32">
        <v>8</v>
      </c>
      <c r="C12" s="50">
        <v>67</v>
      </c>
      <c r="D12" s="22"/>
      <c r="E12" s="90"/>
      <c r="F12" s="90" t="s">
        <v>74</v>
      </c>
      <c r="G12" s="76"/>
      <c r="H12" s="22"/>
      <c r="I12" s="72"/>
      <c r="J12" s="72"/>
      <c r="K12" s="72"/>
    </row>
    <row r="13" spans="1:13" ht="20.25" customHeight="1" thickBot="1" x14ac:dyDescent="0.25">
      <c r="A13" s="152"/>
      <c r="B13" s="38"/>
      <c r="C13" s="1">
        <v>12</v>
      </c>
      <c r="D13" s="92" t="s">
        <v>4</v>
      </c>
      <c r="E13" s="90"/>
      <c r="F13" s="14" t="s">
        <v>61</v>
      </c>
      <c r="G13" s="76"/>
      <c r="H13" s="22"/>
      <c r="I13" s="72"/>
      <c r="J13" s="72"/>
      <c r="K13" s="72"/>
    </row>
    <row r="14" spans="1:13" ht="20.25" customHeight="1" x14ac:dyDescent="0.2">
      <c r="A14" s="152"/>
      <c r="B14" s="6" t="s">
        <v>59</v>
      </c>
      <c r="C14" s="34">
        <v>35</v>
      </c>
      <c r="D14" s="5" t="s">
        <v>14</v>
      </c>
      <c r="E14" s="22"/>
      <c r="F14" s="22"/>
      <c r="G14" s="110" t="s">
        <v>25</v>
      </c>
      <c r="H14" s="90"/>
      <c r="I14" s="65"/>
      <c r="J14" s="65"/>
      <c r="K14" s="72"/>
    </row>
    <row r="15" spans="1:13" ht="20.25" customHeight="1" x14ac:dyDescent="0.2">
      <c r="A15" s="152"/>
      <c r="B15" s="32">
        <v>9</v>
      </c>
      <c r="C15" s="50">
        <v>49</v>
      </c>
      <c r="D15" s="72"/>
      <c r="E15" s="22"/>
      <c r="F15" s="22"/>
      <c r="G15" s="90" t="s">
        <v>74</v>
      </c>
      <c r="H15" s="90"/>
      <c r="I15" s="65"/>
      <c r="J15" s="65"/>
      <c r="K15" s="72"/>
    </row>
    <row r="16" spans="1:13" ht="20.25" customHeight="1" thickBot="1" x14ac:dyDescent="0.25">
      <c r="A16" s="152"/>
      <c r="B16" s="58"/>
      <c r="C16" s="31">
        <v>67</v>
      </c>
      <c r="D16" s="78" t="s">
        <v>20</v>
      </c>
      <c r="E16" s="22"/>
      <c r="F16" s="22"/>
      <c r="G16" s="19" t="s">
        <v>61</v>
      </c>
      <c r="H16" s="122"/>
      <c r="I16" s="65"/>
      <c r="J16" s="65"/>
      <c r="K16" s="72"/>
    </row>
    <row r="17" spans="1:11" ht="20.25" customHeight="1" thickTop="1" x14ac:dyDescent="0.2">
      <c r="A17" s="152"/>
      <c r="B17" s="32" t="s">
        <v>38</v>
      </c>
      <c r="C17" s="50">
        <v>35</v>
      </c>
      <c r="D17" s="73" t="s">
        <v>68</v>
      </c>
      <c r="E17" s="22"/>
      <c r="F17" s="22"/>
      <c r="G17" s="110"/>
      <c r="H17" s="110" t="s">
        <v>25</v>
      </c>
      <c r="I17" s="65"/>
      <c r="J17" s="65"/>
      <c r="K17" s="72"/>
    </row>
    <row r="18" spans="1:11" ht="20.25" customHeight="1" x14ac:dyDescent="0.2">
      <c r="A18" s="152"/>
      <c r="B18" s="32">
        <v>10</v>
      </c>
      <c r="C18" s="28">
        <v>18</v>
      </c>
      <c r="D18" s="22"/>
      <c r="E18" s="72"/>
      <c r="F18" s="72"/>
      <c r="G18" s="65"/>
      <c r="H18" s="99" t="s">
        <v>74</v>
      </c>
      <c r="I18" s="65"/>
      <c r="J18" s="65"/>
      <c r="K18" s="72"/>
    </row>
    <row r="19" spans="1:11" ht="20.25" customHeight="1" thickBot="1" x14ac:dyDescent="0.25">
      <c r="A19" s="152"/>
      <c r="B19" s="38"/>
      <c r="C19" s="69">
        <v>49</v>
      </c>
      <c r="D19" s="92" t="s">
        <v>4</v>
      </c>
      <c r="E19" s="22"/>
      <c r="F19" s="22"/>
      <c r="G19" s="90"/>
      <c r="H19" s="19" t="s">
        <v>61</v>
      </c>
      <c r="I19" s="122"/>
      <c r="J19" s="65"/>
      <c r="K19" s="72"/>
    </row>
    <row r="20" spans="1:11" ht="20.25" customHeight="1" x14ac:dyDescent="0.2">
      <c r="A20" s="152"/>
      <c r="B20" s="6" t="s">
        <v>82</v>
      </c>
      <c r="C20" s="50">
        <v>67</v>
      </c>
      <c r="D20" s="5" t="s">
        <v>14</v>
      </c>
      <c r="E20" s="22"/>
      <c r="F20" s="22"/>
      <c r="G20" s="90"/>
      <c r="H20" s="110"/>
      <c r="I20" s="110" t="s">
        <v>25</v>
      </c>
      <c r="J20" s="65"/>
      <c r="K20" s="72"/>
    </row>
    <row r="21" spans="1:11" ht="20.25" customHeight="1" x14ac:dyDescent="0.2">
      <c r="A21" s="152"/>
      <c r="B21" s="32">
        <v>11</v>
      </c>
      <c r="C21" s="28">
        <v>18</v>
      </c>
      <c r="D21" s="72"/>
      <c r="E21" s="22"/>
      <c r="F21" s="22"/>
      <c r="G21" s="90"/>
      <c r="H21" s="90"/>
      <c r="I21" s="99" t="s">
        <v>74</v>
      </c>
      <c r="J21" s="65"/>
      <c r="K21" s="72"/>
    </row>
    <row r="22" spans="1:11" ht="20.25" customHeight="1" thickBot="1" x14ac:dyDescent="0.25">
      <c r="A22" s="152"/>
      <c r="B22" s="38"/>
      <c r="C22" s="69">
        <v>35</v>
      </c>
      <c r="D22" s="78" t="s">
        <v>20</v>
      </c>
      <c r="E22" s="22"/>
      <c r="F22" s="22"/>
      <c r="G22" s="90"/>
      <c r="H22" s="90"/>
      <c r="I22" s="19" t="s">
        <v>61</v>
      </c>
      <c r="J22" s="65"/>
      <c r="K22" s="72"/>
    </row>
    <row r="23" spans="1:11" ht="19.5" customHeight="1" x14ac:dyDescent="0.2">
      <c r="A23" s="152"/>
      <c r="B23" s="6" t="s">
        <v>60</v>
      </c>
      <c r="C23" s="50">
        <v>49</v>
      </c>
      <c r="D23" s="73" t="s">
        <v>68</v>
      </c>
      <c r="E23" s="72"/>
      <c r="F23" s="72"/>
      <c r="G23" s="72"/>
      <c r="H23" s="72"/>
      <c r="I23" s="72"/>
      <c r="J23" s="110" t="s">
        <v>25</v>
      </c>
      <c r="K23" s="72"/>
    </row>
    <row r="24" spans="1:11" ht="19.5" customHeight="1" x14ac:dyDescent="0.2">
      <c r="A24" s="152"/>
      <c r="B24" s="32">
        <v>12</v>
      </c>
      <c r="C24" s="50">
        <v>67</v>
      </c>
      <c r="D24" s="22"/>
      <c r="E24" s="72"/>
      <c r="F24" s="72"/>
      <c r="G24" s="72"/>
      <c r="H24" s="72"/>
      <c r="I24" s="72"/>
      <c r="J24" s="90" t="s">
        <v>74</v>
      </c>
      <c r="K24" s="72"/>
    </row>
    <row r="25" spans="1:11" ht="19.5" customHeight="1" thickBot="1" x14ac:dyDescent="0.25">
      <c r="A25" s="152"/>
      <c r="B25" s="38"/>
      <c r="C25" s="111">
        <v>18</v>
      </c>
      <c r="D25" s="92" t="s">
        <v>4</v>
      </c>
      <c r="E25" s="72"/>
      <c r="F25" s="72"/>
      <c r="G25" s="72"/>
      <c r="H25" s="72"/>
      <c r="I25" s="72"/>
      <c r="J25" s="46" t="s">
        <v>61</v>
      </c>
      <c r="K25" s="72"/>
    </row>
    <row r="26" spans="1:11" ht="19.5" customHeight="1" x14ac:dyDescent="0.2">
      <c r="A26" s="152"/>
      <c r="B26" s="123" t="s">
        <v>12</v>
      </c>
      <c r="C26" s="80">
        <v>67</v>
      </c>
      <c r="D26" s="5" t="s">
        <v>14</v>
      </c>
      <c r="E26" s="72"/>
      <c r="F26" s="72"/>
      <c r="G26" s="72"/>
      <c r="H26" s="72"/>
      <c r="I26" s="72"/>
      <c r="J26" s="72"/>
      <c r="K26" s="110" t="s">
        <v>25</v>
      </c>
    </row>
    <row r="27" spans="1:11" ht="19.5" customHeight="1" x14ac:dyDescent="0.2">
      <c r="A27" s="152"/>
      <c r="B27" s="113">
        <v>13</v>
      </c>
      <c r="C27" s="47">
        <v>49</v>
      </c>
      <c r="D27" s="72"/>
      <c r="E27" s="72"/>
      <c r="F27" s="72"/>
      <c r="G27" s="72"/>
      <c r="H27" s="72"/>
      <c r="I27" s="72"/>
      <c r="J27" s="72"/>
      <c r="K27" s="90" t="s">
        <v>74</v>
      </c>
    </row>
    <row r="28" spans="1:11" ht="19.5" customHeight="1" thickBot="1" x14ac:dyDescent="0.25">
      <c r="A28" s="165"/>
      <c r="B28" s="75"/>
      <c r="C28" s="49"/>
      <c r="D28" s="78" t="s">
        <v>20</v>
      </c>
      <c r="E28" s="72"/>
      <c r="F28" s="72"/>
      <c r="G28" s="72"/>
      <c r="H28" s="72"/>
      <c r="I28" s="72"/>
      <c r="J28" s="72"/>
      <c r="K28" s="19"/>
    </row>
    <row r="29" spans="1:11" ht="19.5" customHeight="1" x14ac:dyDescent="0.2">
      <c r="B29" s="72"/>
      <c r="C29" s="72"/>
      <c r="D29" s="72"/>
      <c r="E29" s="72"/>
      <c r="F29" s="72"/>
      <c r="G29" s="72"/>
      <c r="H29" s="72"/>
      <c r="I29" s="72"/>
      <c r="J29" s="72"/>
      <c r="K29" s="72"/>
    </row>
    <row r="30" spans="1:11" ht="19.5" customHeight="1" x14ac:dyDescent="0.2">
      <c r="B30" s="72"/>
      <c r="C30" s="72"/>
      <c r="D30" s="72"/>
      <c r="E30" s="72"/>
      <c r="F30" s="72"/>
      <c r="G30" s="72"/>
      <c r="H30" s="72"/>
      <c r="I30" s="72"/>
      <c r="J30" s="72"/>
      <c r="K30" s="72"/>
    </row>
    <row r="31" spans="1:11" ht="19.5" customHeight="1" x14ac:dyDescent="0.2">
      <c r="B31" s="72"/>
      <c r="C31" s="72"/>
      <c r="D31" s="72"/>
      <c r="E31" s="72"/>
      <c r="F31" s="72"/>
      <c r="G31" s="72"/>
      <c r="H31" s="72"/>
      <c r="I31" s="72"/>
      <c r="J31" s="72"/>
      <c r="K31" s="72"/>
    </row>
    <row r="32" spans="1:11" ht="19.5" customHeight="1" x14ac:dyDescent="0.2">
      <c r="B32" s="72"/>
      <c r="C32" s="72"/>
      <c r="D32" s="72"/>
      <c r="E32" s="72"/>
      <c r="F32" s="72"/>
      <c r="G32" s="72"/>
      <c r="H32" s="72"/>
      <c r="I32" s="72"/>
      <c r="J32" s="72"/>
      <c r="K32" s="72"/>
    </row>
    <row r="33" spans="2:11" ht="19.5" customHeight="1" x14ac:dyDescent="0.2">
      <c r="B33" s="72"/>
      <c r="C33" s="72"/>
      <c r="D33" s="72"/>
      <c r="E33" s="72"/>
      <c r="F33" s="72"/>
      <c r="G33" s="72"/>
      <c r="H33" s="72"/>
      <c r="I33" s="72"/>
      <c r="J33" s="72"/>
      <c r="K33" s="72"/>
    </row>
    <row r="34" spans="2:11" ht="19.5" customHeight="1" x14ac:dyDescent="0.2">
      <c r="B34" s="72"/>
      <c r="C34" s="72"/>
      <c r="D34" s="72"/>
      <c r="E34" s="72"/>
      <c r="F34" s="72"/>
      <c r="H34" s="72"/>
      <c r="I34" s="72"/>
      <c r="J34" s="72"/>
      <c r="K34" s="72"/>
    </row>
    <row r="35" spans="2:11" ht="19.5" customHeight="1" x14ac:dyDescent="0.2">
      <c r="B35" s="72"/>
      <c r="C35" s="117" t="s">
        <v>21</v>
      </c>
      <c r="D35" s="91">
        <v>1</v>
      </c>
      <c r="E35" s="72"/>
      <c r="F35" s="104" t="s">
        <v>31</v>
      </c>
      <c r="G35" s="8">
        <v>7</v>
      </c>
      <c r="H35" s="72"/>
      <c r="I35" s="72"/>
      <c r="J35" s="72"/>
      <c r="K35" s="72"/>
    </row>
    <row r="36" spans="2:11" ht="19.5" customHeight="1" x14ac:dyDescent="0.2">
      <c r="B36" s="72"/>
      <c r="C36" s="117" t="s">
        <v>11</v>
      </c>
      <c r="D36" s="89">
        <v>2</v>
      </c>
      <c r="E36" s="72"/>
      <c r="F36" s="104"/>
      <c r="G36" s="8"/>
      <c r="H36" s="72"/>
      <c r="I36" s="72"/>
      <c r="J36" s="72"/>
      <c r="K36" s="72"/>
    </row>
    <row r="37" spans="2:11" ht="19.5" customHeight="1" x14ac:dyDescent="0.2">
      <c r="B37" s="72"/>
      <c r="C37" s="117" t="s">
        <v>10</v>
      </c>
      <c r="D37" s="91">
        <v>8</v>
      </c>
      <c r="E37" s="72"/>
      <c r="F37" s="104" t="s">
        <v>18</v>
      </c>
      <c r="G37" s="8">
        <v>6</v>
      </c>
      <c r="H37" s="72"/>
      <c r="I37" s="72"/>
      <c r="J37" s="72"/>
      <c r="K37" s="72"/>
    </row>
    <row r="38" spans="2:11" ht="19.5" customHeight="1" x14ac:dyDescent="0.2">
      <c r="B38" s="72"/>
      <c r="C38" s="117"/>
      <c r="D38" s="89"/>
      <c r="E38" s="72"/>
      <c r="F38" s="104" t="s">
        <v>26</v>
      </c>
      <c r="G38" s="8">
        <v>6</v>
      </c>
      <c r="H38" s="72"/>
      <c r="I38" s="72"/>
      <c r="J38" s="72"/>
      <c r="K38" s="72"/>
    </row>
    <row r="39" spans="2:11" ht="19.5" customHeight="1" x14ac:dyDescent="0.2">
      <c r="B39" s="72"/>
      <c r="C39" s="117" t="s">
        <v>58</v>
      </c>
      <c r="D39" s="91">
        <v>3</v>
      </c>
      <c r="E39" s="72"/>
      <c r="H39" s="72"/>
      <c r="I39" s="72"/>
      <c r="J39" s="72"/>
      <c r="K39" s="72"/>
    </row>
    <row r="40" spans="2:11" ht="19.5" customHeight="1" x14ac:dyDescent="0.2">
      <c r="B40" s="72"/>
      <c r="C40" s="107" t="s">
        <v>62</v>
      </c>
      <c r="D40" s="89">
        <v>5</v>
      </c>
      <c r="E40" s="72"/>
      <c r="H40" s="72"/>
      <c r="I40" s="72"/>
      <c r="J40" s="72"/>
      <c r="K40" s="72"/>
    </row>
    <row r="41" spans="2:11" ht="19.5" customHeight="1" x14ac:dyDescent="0.2">
      <c r="B41" s="72"/>
      <c r="C41" s="117" t="s">
        <v>42</v>
      </c>
      <c r="D41" s="91">
        <v>4</v>
      </c>
      <c r="E41" s="72"/>
      <c r="F41" s="72"/>
      <c r="G41" s="72"/>
      <c r="H41" s="72"/>
      <c r="I41" s="72"/>
      <c r="J41" s="72"/>
      <c r="K41" s="72"/>
    </row>
    <row r="42" spans="2:11" ht="19.5" customHeight="1" x14ac:dyDescent="0.2">
      <c r="B42" s="72"/>
      <c r="C42" s="117" t="s">
        <v>16</v>
      </c>
      <c r="D42" s="125">
        <v>9</v>
      </c>
      <c r="E42" s="72"/>
      <c r="F42" s="72"/>
      <c r="G42" s="72"/>
      <c r="H42" s="72"/>
      <c r="I42" s="72"/>
      <c r="J42" s="72"/>
      <c r="K42" s="72"/>
    </row>
    <row r="43" spans="2:11" ht="19.5" customHeight="1" x14ac:dyDescent="0.2">
      <c r="B43" s="72"/>
      <c r="C43" s="117" t="s">
        <v>43</v>
      </c>
      <c r="D43" s="91">
        <v>6</v>
      </c>
      <c r="E43" s="72"/>
      <c r="F43" s="72"/>
      <c r="G43" s="72"/>
      <c r="H43" s="72"/>
      <c r="I43" s="72"/>
      <c r="J43" s="72"/>
      <c r="K43" s="72"/>
    </row>
    <row r="44" spans="2:11" ht="19.5" customHeight="1" x14ac:dyDescent="0.2">
      <c r="B44" s="72"/>
      <c r="C44" s="117" t="s">
        <v>81</v>
      </c>
      <c r="D44" s="125">
        <v>7</v>
      </c>
      <c r="E44" s="72"/>
      <c r="F44" s="72"/>
      <c r="G44" s="72"/>
      <c r="H44" s="72"/>
      <c r="I44" s="72"/>
      <c r="J44" s="72"/>
      <c r="K44" s="72"/>
    </row>
    <row r="45" spans="2:11" ht="19.5" customHeight="1" x14ac:dyDescent="0.2">
      <c r="B45" s="72"/>
      <c r="E45" s="72"/>
      <c r="F45" s="72"/>
      <c r="G45" s="72"/>
      <c r="H45" s="72"/>
      <c r="I45" s="72"/>
      <c r="J45" s="72"/>
      <c r="K45" s="72"/>
    </row>
    <row r="46" spans="2:11" ht="19.5" customHeight="1" x14ac:dyDescent="0.2">
      <c r="B46" s="72"/>
      <c r="C46" s="112" t="s">
        <v>53</v>
      </c>
      <c r="D46" s="33">
        <v>10</v>
      </c>
      <c r="E46" s="72"/>
      <c r="F46" s="72"/>
      <c r="G46" s="72"/>
      <c r="H46" s="72"/>
      <c r="I46" s="72"/>
      <c r="J46" s="72"/>
      <c r="K46" s="72"/>
    </row>
    <row r="47" spans="2:11" ht="19.5" customHeight="1" x14ac:dyDescent="0.2">
      <c r="B47" s="72"/>
      <c r="C47" s="112" t="s">
        <v>3</v>
      </c>
      <c r="D47" s="119">
        <v>11</v>
      </c>
      <c r="E47" s="72"/>
      <c r="F47" s="72"/>
      <c r="G47" s="72"/>
      <c r="H47" s="72"/>
      <c r="I47" s="72"/>
      <c r="J47" s="72"/>
      <c r="K47" s="72"/>
    </row>
    <row r="48" spans="2:11" ht="19.5" customHeight="1" x14ac:dyDescent="0.2">
      <c r="B48" s="72"/>
      <c r="C48" s="112" t="s">
        <v>21</v>
      </c>
      <c r="D48" s="33">
        <v>12</v>
      </c>
      <c r="E48" s="72"/>
      <c r="F48" s="72"/>
      <c r="G48" s="72"/>
      <c r="H48" s="72"/>
      <c r="I48" s="72"/>
      <c r="J48" s="72"/>
      <c r="K48" s="72"/>
    </row>
    <row r="49" spans="2:11" ht="19.5" customHeight="1" x14ac:dyDescent="0.2">
      <c r="B49" s="72"/>
      <c r="C49" s="112" t="s">
        <v>21</v>
      </c>
      <c r="D49" s="100">
        <v>13</v>
      </c>
      <c r="E49" s="72"/>
      <c r="F49" s="72"/>
      <c r="G49" s="72"/>
      <c r="H49" s="72"/>
      <c r="I49" s="72"/>
      <c r="J49" s="72"/>
      <c r="K49" s="72"/>
    </row>
    <row r="50" spans="2:11" ht="19.5" customHeight="1" x14ac:dyDescent="0.2">
      <c r="B50" s="72"/>
      <c r="C50" s="112" t="s">
        <v>21</v>
      </c>
      <c r="D50" s="33">
        <v>14</v>
      </c>
      <c r="E50" s="72"/>
      <c r="F50" s="72"/>
      <c r="G50" s="72"/>
      <c r="H50" s="72"/>
      <c r="I50" s="72"/>
      <c r="J50" s="72"/>
      <c r="K50" s="72"/>
    </row>
    <row r="51" spans="2:11" ht="19.5" customHeight="1" x14ac:dyDescent="0.2">
      <c r="B51" s="72"/>
      <c r="C51" s="112" t="s">
        <v>21</v>
      </c>
      <c r="D51" s="100">
        <v>15</v>
      </c>
      <c r="E51" s="72"/>
      <c r="F51" s="72"/>
      <c r="G51" s="72"/>
      <c r="H51" s="72"/>
      <c r="I51" s="72"/>
      <c r="J51" s="72"/>
      <c r="K51" s="72"/>
    </row>
    <row r="52" spans="2:11" ht="19.5" customHeight="1" x14ac:dyDescent="0.2">
      <c r="B52" s="72"/>
      <c r="C52" s="112"/>
      <c r="D52" s="93"/>
      <c r="E52" s="72"/>
      <c r="F52" s="72"/>
      <c r="G52" s="72"/>
      <c r="H52" s="72"/>
      <c r="I52" s="72"/>
      <c r="J52" s="72"/>
      <c r="K52" s="72"/>
    </row>
    <row r="53" spans="2:11" ht="19.5" customHeight="1" x14ac:dyDescent="0.3">
      <c r="C53" s="102"/>
      <c r="D53" s="93"/>
    </row>
    <row r="54" spans="2:11" ht="19.5" customHeight="1" x14ac:dyDescent="0.3">
      <c r="C54" s="102"/>
      <c r="D54" s="93"/>
    </row>
    <row r="55" spans="2:11" ht="19.5" customHeight="1" x14ac:dyDescent="0.3">
      <c r="C55" s="102"/>
      <c r="D55" s="93"/>
    </row>
    <row r="56" spans="2:11" ht="19.5" customHeight="1" x14ac:dyDescent="0.3">
      <c r="C56" s="102"/>
      <c r="D56" s="93"/>
    </row>
    <row r="57" spans="2:11" ht="19.5" customHeight="1" x14ac:dyDescent="0.3">
      <c r="C57" s="102"/>
      <c r="D57" s="93"/>
    </row>
    <row r="58" spans="2:11" ht="19.5" customHeight="1" x14ac:dyDescent="0.3">
      <c r="C58" s="102"/>
      <c r="D58" s="93"/>
    </row>
    <row r="59" spans="2:11" ht="19.5" customHeight="1" x14ac:dyDescent="0.3">
      <c r="C59" s="102"/>
      <c r="D59" s="93"/>
    </row>
    <row r="60" spans="2:11" ht="19.5" customHeight="1" x14ac:dyDescent="0.3">
      <c r="C60" s="102"/>
      <c r="D60" s="93"/>
    </row>
    <row r="61" spans="2:11" ht="19.5" customHeight="1" x14ac:dyDescent="0.3">
      <c r="C61" s="102"/>
      <c r="D61" s="93"/>
    </row>
  </sheetData>
  <mergeCells count="3">
    <mergeCell ref="C2:I2"/>
    <mergeCell ref="E3:G3"/>
    <mergeCell ref="A8:A28"/>
  </mergeCells>
  <pageMargins left="0.70866141732283472" right="0.70866141732283472" top="0" bottom="0" header="0.31496062992125984" footer="0.31496062992125984"/>
  <pageSetup paperSize="9" orientation="landscape" useFirstPageNumber="1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pageSetUpPr autoPageBreaks="0" fitToPage="1"/>
  </sheetPr>
  <dimension ref="A1:CP74"/>
  <sheetViews>
    <sheetView showOutlineSymbols="0" defaultGridColor="0" colorId="21" workbookViewId="0">
      <selection activeCell="J5" sqref="J5"/>
    </sheetView>
  </sheetViews>
  <sheetFormatPr defaultColWidth="10.6640625" defaultRowHeight="12.75" customHeight="1" x14ac:dyDescent="0.2"/>
  <cols>
    <col min="1" max="2" width="7.83203125" customWidth="1"/>
    <col min="3" max="3" width="17.16406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4" width="10.1640625" customWidth="1"/>
    <col min="15" max="15" width="9.6640625" customWidth="1"/>
    <col min="16" max="16" width="6.6640625" customWidth="1"/>
    <col min="17" max="17" width="25.332031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x14ac:dyDescent="0.2">
      <c r="B1" s="64">
        <v>6</v>
      </c>
      <c r="C1" s="64">
        <v>8</v>
      </c>
      <c r="D1" s="64">
        <v>8</v>
      </c>
      <c r="E1" s="64">
        <v>8</v>
      </c>
      <c r="F1" s="64">
        <v>10</v>
      </c>
      <c r="G1" s="64">
        <v>8</v>
      </c>
      <c r="H1" s="64">
        <v>5</v>
      </c>
      <c r="I1" s="64">
        <v>8</v>
      </c>
      <c r="J1" s="64">
        <v>5</v>
      </c>
      <c r="K1" s="64">
        <v>8</v>
      </c>
      <c r="L1" s="64">
        <v>5</v>
      </c>
      <c r="M1" s="64">
        <v>8</v>
      </c>
      <c r="N1" s="64">
        <v>8</v>
      </c>
      <c r="O1" s="64">
        <v>6</v>
      </c>
      <c r="P1" s="64">
        <v>6</v>
      </c>
      <c r="Q1" s="64">
        <v>14</v>
      </c>
      <c r="R1" s="64">
        <v>8</v>
      </c>
      <c r="S1" s="64">
        <v>6</v>
      </c>
      <c r="T1" s="64">
        <v>9</v>
      </c>
    </row>
    <row r="2" spans="1:94" ht="18" customHeight="1" x14ac:dyDescent="0.2">
      <c r="A2" s="12"/>
      <c r="B2" s="12"/>
      <c r="C2" s="12"/>
      <c r="D2" s="114" t="s">
        <v>34</v>
      </c>
      <c r="E2" s="114"/>
      <c r="F2" s="114"/>
      <c r="G2" s="114"/>
      <c r="H2" s="60"/>
      <c r="I2" s="60" t="s">
        <v>72</v>
      </c>
      <c r="J2" s="60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94" ht="12.75" customHeight="1" x14ac:dyDescent="0.25">
      <c r="B3" s="64"/>
      <c r="C3" s="64"/>
      <c r="D3" s="64"/>
      <c r="E3" s="64"/>
      <c r="F3" s="64"/>
      <c r="G3" s="2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94" ht="18.75" customHeight="1" x14ac:dyDescent="0.2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</row>
    <row r="5" spans="1:94" ht="19.5" customHeight="1" x14ac:dyDescent="0.25">
      <c r="B5" s="158" t="s">
        <v>5</v>
      </c>
      <c r="C5" s="158"/>
      <c r="D5" s="158"/>
      <c r="E5" s="163"/>
      <c r="F5" s="55">
        <v>1</v>
      </c>
      <c r="G5" s="159" t="s">
        <v>50</v>
      </c>
      <c r="H5" s="159"/>
      <c r="I5" s="159"/>
      <c r="J5" s="55">
        <v>5</v>
      </c>
      <c r="K5" s="164" t="s">
        <v>51</v>
      </c>
      <c r="L5" s="153"/>
      <c r="M5" s="153"/>
      <c r="N5" s="153"/>
      <c r="O5" s="154" t="s">
        <v>65</v>
      </c>
      <c r="P5" s="154"/>
      <c r="Q5" s="154"/>
      <c r="R5" s="154"/>
      <c r="S5" s="48"/>
      <c r="T5" s="157"/>
      <c r="U5" s="157"/>
      <c r="V5" s="157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</row>
    <row r="6" spans="1:94" ht="12.75" customHeight="1" x14ac:dyDescent="0.25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</row>
    <row r="7" spans="1:94" ht="17.25" customHeight="1" x14ac:dyDescent="0.25">
      <c r="B7" s="23">
        <v>2</v>
      </c>
      <c r="C7" s="153" t="s">
        <v>30</v>
      </c>
      <c r="D7" s="153"/>
      <c r="E7" s="94"/>
      <c r="F7" s="153" t="s">
        <v>49</v>
      </c>
      <c r="G7" s="153"/>
      <c r="H7" s="153"/>
      <c r="I7" s="153"/>
      <c r="J7" s="153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</row>
    <row r="8" spans="1:94" ht="12.75" customHeight="1" x14ac:dyDescent="0.25">
      <c r="B8" s="23"/>
      <c r="C8" s="24"/>
      <c r="D8" s="24"/>
      <c r="E8" s="36"/>
      <c r="F8" s="24"/>
      <c r="G8" s="106"/>
      <c r="H8" s="24"/>
      <c r="I8" s="10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</row>
    <row r="9" spans="1:94" ht="18" customHeight="1" x14ac:dyDescent="0.25">
      <c r="B9" s="124">
        <v>3</v>
      </c>
      <c r="C9" s="166" t="s">
        <v>29</v>
      </c>
      <c r="D9" s="166"/>
      <c r="E9" s="36">
        <v>1</v>
      </c>
      <c r="F9" s="17" t="s">
        <v>0</v>
      </c>
      <c r="G9" s="25">
        <v>1</v>
      </c>
      <c r="H9" s="17" t="s">
        <v>40</v>
      </c>
      <c r="I9" s="71">
        <f>SUM(-G9,E9)</f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</row>
    <row r="10" spans="1:94" ht="12.75" customHeight="1" x14ac:dyDescent="0.25">
      <c r="B10" s="23"/>
      <c r="C10" s="24"/>
      <c r="D10" s="24"/>
      <c r="E10" s="36"/>
      <c r="F10" s="17"/>
      <c r="G10" s="106"/>
      <c r="H10" s="17"/>
      <c r="I10" s="10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</row>
    <row r="11" spans="1:94" ht="17.25" customHeight="1" x14ac:dyDescent="0.25">
      <c r="B11" s="23">
        <v>4</v>
      </c>
      <c r="C11" s="153" t="s">
        <v>30</v>
      </c>
      <c r="D11" s="153"/>
      <c r="E11" s="94"/>
      <c r="F11" s="153" t="s">
        <v>49</v>
      </c>
      <c r="G11" s="153"/>
      <c r="H11" s="153"/>
      <c r="I11" s="153"/>
      <c r="J11" s="153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</row>
    <row r="12" spans="1:94" ht="12.75" customHeight="1" x14ac:dyDescent="0.25">
      <c r="B12" s="23"/>
      <c r="C12" s="24"/>
      <c r="D12" s="24"/>
      <c r="E12" s="36"/>
      <c r="F12" s="24"/>
      <c r="G12" s="106"/>
      <c r="H12" s="24"/>
      <c r="I12" s="10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</row>
    <row r="13" spans="1:94" ht="18" customHeight="1" x14ac:dyDescent="0.25">
      <c r="B13" s="67">
        <v>5</v>
      </c>
      <c r="C13" s="162" t="s">
        <v>1</v>
      </c>
      <c r="D13" s="162"/>
      <c r="E13" s="36">
        <v>1</v>
      </c>
      <c r="F13" s="43" t="s">
        <v>0</v>
      </c>
      <c r="G13" s="35">
        <v>0</v>
      </c>
      <c r="H13" s="17" t="s">
        <v>40</v>
      </c>
      <c r="I13" s="45">
        <f>SUM(-G13,E13)</f>
        <v>1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</row>
    <row r="14" spans="1:94" ht="12.75" customHeight="1" x14ac:dyDescent="0.25">
      <c r="B14" s="23"/>
      <c r="C14" s="24"/>
      <c r="D14" s="24"/>
      <c r="E14" s="36"/>
      <c r="F14" s="17"/>
      <c r="G14" s="36"/>
      <c r="H14" s="17"/>
      <c r="I14" s="3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</row>
    <row r="15" spans="1:94" ht="17.25" customHeight="1" x14ac:dyDescent="0.25">
      <c r="B15" s="23"/>
      <c r="C15" s="24"/>
      <c r="D15" s="24"/>
      <c r="E15" s="36"/>
      <c r="F15" s="17"/>
      <c r="G15" s="36"/>
      <c r="H15" s="17"/>
      <c r="I15" s="155" t="s">
        <v>52</v>
      </c>
      <c r="J15" s="155"/>
      <c r="K15" s="156" t="s">
        <v>52</v>
      </c>
      <c r="L15" s="156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</row>
    <row r="16" spans="1:94" ht="17.25" customHeight="1" x14ac:dyDescent="0.25">
      <c r="B16" s="23"/>
      <c r="C16" s="24"/>
      <c r="D16" s="24"/>
      <c r="E16" s="24"/>
      <c r="F16" s="24"/>
      <c r="G16" s="24"/>
      <c r="H16" s="10"/>
      <c r="I16" s="155" t="s">
        <v>13</v>
      </c>
      <c r="J16" s="155"/>
      <c r="K16" s="155" t="s">
        <v>32</v>
      </c>
      <c r="L16" s="155"/>
      <c r="M16" s="15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</row>
    <row r="17" spans="2:94" ht="17.25" customHeight="1" x14ac:dyDescent="0.25">
      <c r="B17" s="23"/>
      <c r="C17" s="24"/>
      <c r="D17" s="24"/>
      <c r="E17" s="24"/>
      <c r="F17" s="24"/>
      <c r="G17" s="24"/>
      <c r="H17" s="24"/>
      <c r="I17" s="17" t="s">
        <v>63</v>
      </c>
      <c r="J17" s="24"/>
      <c r="K17" s="156" t="s">
        <v>28</v>
      </c>
      <c r="L17" s="156"/>
      <c r="M17" s="24"/>
      <c r="N17" s="24"/>
      <c r="O17" s="24"/>
      <c r="P17" s="24"/>
      <c r="Q17" s="153" t="s">
        <v>9</v>
      </c>
      <c r="R17" s="153"/>
      <c r="S17" s="153"/>
      <c r="T17" s="24" t="s">
        <v>6</v>
      </c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</row>
    <row r="18" spans="2:94" ht="17.25" customHeight="1" x14ac:dyDescent="0.25">
      <c r="B18" s="96">
        <v>1</v>
      </c>
      <c r="C18" s="56" t="s">
        <v>19</v>
      </c>
      <c r="D18" s="56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</row>
    <row r="19" spans="2:94" ht="17.25" customHeight="1" x14ac:dyDescent="0.25">
      <c r="B19" s="23"/>
      <c r="C19" s="30">
        <v>1</v>
      </c>
      <c r="D19" s="161" t="s">
        <v>67</v>
      </c>
      <c r="E19" s="161"/>
      <c r="F19" s="161"/>
      <c r="G19" s="36">
        <v>80</v>
      </c>
      <c r="H19" s="17" t="s">
        <v>80</v>
      </c>
      <c r="I19" s="79">
        <f>G13</f>
        <v>0</v>
      </c>
      <c r="J19" s="17" t="s">
        <v>80</v>
      </c>
      <c r="K19" s="36">
        <f>J5</f>
        <v>5</v>
      </c>
      <c r="L19" s="17" t="s">
        <v>0</v>
      </c>
      <c r="M19" s="23">
        <f>PRODUCT(G19,I19,K19)</f>
        <v>0</v>
      </c>
      <c r="N19" s="23"/>
      <c r="O19" s="24"/>
      <c r="P19" s="24"/>
      <c r="Q19" s="36">
        <f>M19</f>
        <v>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</row>
    <row r="20" spans="2:94" ht="17.25" customHeight="1" x14ac:dyDescent="0.25">
      <c r="B20" s="23"/>
      <c r="C20" s="30">
        <v>2</v>
      </c>
      <c r="D20" s="160" t="s">
        <v>79</v>
      </c>
      <c r="E20" s="160"/>
      <c r="F20" s="160"/>
      <c r="G20" s="36">
        <v>80</v>
      </c>
      <c r="H20" s="17" t="s">
        <v>80</v>
      </c>
      <c r="I20" s="109">
        <f>I13</f>
        <v>1</v>
      </c>
      <c r="J20" s="17" t="s">
        <v>80</v>
      </c>
      <c r="K20" s="36">
        <f>J5</f>
        <v>5</v>
      </c>
      <c r="L20" s="17" t="s">
        <v>0</v>
      </c>
      <c r="M20" s="23">
        <f>PRODUCT(G20,I20,K20)</f>
        <v>400</v>
      </c>
      <c r="N20" s="23"/>
      <c r="O20" s="24"/>
      <c r="P20" s="24"/>
      <c r="Q20" s="36">
        <f>M20</f>
        <v>400</v>
      </c>
      <c r="R20" s="24"/>
      <c r="S20" s="24"/>
      <c r="T20" s="108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</row>
    <row r="21" spans="2:94" ht="17.25" customHeight="1" x14ac:dyDescent="0.25">
      <c r="B21" s="23"/>
      <c r="C21" s="30">
        <v>3</v>
      </c>
      <c r="D21" s="153" t="s">
        <v>78</v>
      </c>
      <c r="E21" s="153"/>
      <c r="F21" s="153"/>
      <c r="G21" s="36">
        <v>100</v>
      </c>
      <c r="H21" s="17" t="s">
        <v>80</v>
      </c>
      <c r="I21" s="36">
        <f>E13</f>
        <v>1</v>
      </c>
      <c r="J21" s="17" t="s">
        <v>80</v>
      </c>
      <c r="K21" s="36">
        <f>J5</f>
        <v>5</v>
      </c>
      <c r="L21" s="17" t="s">
        <v>0</v>
      </c>
      <c r="M21" s="23">
        <f>PRODUCT(G21,I21,K21)</f>
        <v>500</v>
      </c>
      <c r="N21" s="87">
        <v>338</v>
      </c>
      <c r="O21" s="118"/>
      <c r="P21" s="118"/>
      <c r="Q21" s="41">
        <f>PRODUCT(M21)*POWER(N21,-1)</f>
        <v>1.4792899408284024</v>
      </c>
      <c r="R21" s="24" t="s">
        <v>54</v>
      </c>
      <c r="S21" s="65">
        <v>3</v>
      </c>
      <c r="T21" s="108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</row>
    <row r="22" spans="2:94" ht="17.25" customHeight="1" x14ac:dyDescent="0.25">
      <c r="B22" s="23"/>
      <c r="C22" s="30">
        <v>4</v>
      </c>
      <c r="D22" s="153" t="s">
        <v>55</v>
      </c>
      <c r="E22" s="153"/>
      <c r="F22" s="153"/>
      <c r="G22" s="36">
        <v>2</v>
      </c>
      <c r="H22" s="17" t="s">
        <v>80</v>
      </c>
      <c r="I22" s="36">
        <f>E13</f>
        <v>1</v>
      </c>
      <c r="J22" s="17" t="s">
        <v>80</v>
      </c>
      <c r="K22" s="36">
        <f>J5</f>
        <v>5</v>
      </c>
      <c r="L22" s="17" t="s">
        <v>0</v>
      </c>
      <c r="M22" s="23">
        <f>PRODUCT(G22,I22,K22)</f>
        <v>10</v>
      </c>
      <c r="N22" s="17"/>
      <c r="O22" s="36"/>
      <c r="P22" s="17"/>
      <c r="Q22" s="36"/>
      <c r="R22" s="24"/>
      <c r="S22" s="24"/>
      <c r="T22" s="108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</row>
    <row r="23" spans="2:94" ht="17.25" customHeight="1" x14ac:dyDescent="0.25">
      <c r="B23" s="23"/>
      <c r="C23" s="30">
        <v>5</v>
      </c>
      <c r="D23" s="153" t="s">
        <v>71</v>
      </c>
      <c r="E23" s="153"/>
      <c r="F23" s="153"/>
      <c r="G23" s="36"/>
      <c r="H23" s="17"/>
      <c r="I23" s="36"/>
      <c r="J23" s="17"/>
      <c r="K23" s="36"/>
      <c r="L23" s="17"/>
      <c r="M23" s="23"/>
      <c r="N23" s="23"/>
      <c r="O23" s="24"/>
      <c r="P23" s="24"/>
      <c r="Q23" s="36"/>
      <c r="R23" s="24"/>
      <c r="S23" s="24"/>
      <c r="T23" s="108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</row>
    <row r="24" spans="2:94" ht="12.75" customHeight="1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36"/>
      <c r="R24" s="24"/>
      <c r="S24" s="24"/>
      <c r="T24" s="108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</row>
    <row r="25" spans="2:94" ht="17.25" customHeight="1" x14ac:dyDescent="0.25">
      <c r="B25" s="124">
        <v>3</v>
      </c>
      <c r="C25" s="166" t="s">
        <v>29</v>
      </c>
      <c r="D25" s="166"/>
      <c r="E25" s="24"/>
      <c r="F25" s="153" t="s">
        <v>15</v>
      </c>
      <c r="G25" s="153"/>
      <c r="H25" s="153"/>
      <c r="I25" s="153"/>
      <c r="J25" s="153"/>
      <c r="K25" s="24"/>
      <c r="L25" s="24"/>
      <c r="M25" s="24"/>
      <c r="N25" s="24"/>
      <c r="O25" s="24"/>
      <c r="P25" s="24"/>
      <c r="Q25" s="36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</row>
    <row r="26" spans="2:94" ht="17.25" customHeight="1" x14ac:dyDescent="0.25">
      <c r="B26" s="23"/>
      <c r="C26" s="30">
        <v>1</v>
      </c>
      <c r="D26" s="153" t="s">
        <v>37</v>
      </c>
      <c r="E26" s="153"/>
      <c r="F26" s="153"/>
      <c r="G26" s="36">
        <v>50</v>
      </c>
      <c r="H26" s="17" t="s">
        <v>80</v>
      </c>
      <c r="I26" s="36">
        <f>E9</f>
        <v>1</v>
      </c>
      <c r="J26" s="17" t="s">
        <v>80</v>
      </c>
      <c r="K26" s="36">
        <f>J5</f>
        <v>5</v>
      </c>
      <c r="L26" s="17" t="s">
        <v>0</v>
      </c>
      <c r="M26" s="23">
        <f>PRODUCT(G26,I26,K26)</f>
        <v>250</v>
      </c>
      <c r="N26" s="24"/>
      <c r="O26" s="24"/>
      <c r="P26" s="24"/>
      <c r="Q26" s="36">
        <f>M26</f>
        <v>250</v>
      </c>
      <c r="R26" s="24"/>
      <c r="S26" s="24"/>
      <c r="T26" s="8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</row>
    <row r="27" spans="2:94" ht="17.25" customHeight="1" x14ac:dyDescent="0.25">
      <c r="B27" s="23"/>
      <c r="C27" s="30">
        <v>2</v>
      </c>
      <c r="D27" s="63" t="s">
        <v>85</v>
      </c>
      <c r="E27" s="63"/>
      <c r="F27" s="24"/>
      <c r="G27" s="51">
        <v>0.5</v>
      </c>
      <c r="H27" s="17" t="s">
        <v>80</v>
      </c>
      <c r="I27" s="36">
        <f>G9</f>
        <v>1</v>
      </c>
      <c r="J27" s="17" t="s">
        <v>80</v>
      </c>
      <c r="K27" s="36">
        <f>J5</f>
        <v>5</v>
      </c>
      <c r="L27" s="17" t="s">
        <v>0</v>
      </c>
      <c r="M27" s="23">
        <f>PRODUCT(G27,I27,K27)</f>
        <v>2.5</v>
      </c>
      <c r="N27" s="24"/>
      <c r="O27" s="24"/>
      <c r="P27" s="24"/>
      <c r="Q27" s="36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</row>
    <row r="28" spans="2:94" ht="17.25" customHeight="1" x14ac:dyDescent="0.25">
      <c r="B28" s="23"/>
      <c r="C28" s="30">
        <v>3</v>
      </c>
      <c r="D28" s="101" t="s">
        <v>66</v>
      </c>
      <c r="E28" s="101"/>
      <c r="F28" s="24"/>
      <c r="G28" s="51">
        <v>0.5</v>
      </c>
      <c r="H28" s="17" t="s">
        <v>80</v>
      </c>
      <c r="I28" s="36">
        <f>I9</f>
        <v>0</v>
      </c>
      <c r="J28" s="17" t="s">
        <v>80</v>
      </c>
      <c r="K28" s="36">
        <f>J5</f>
        <v>5</v>
      </c>
      <c r="L28" s="17" t="s">
        <v>0</v>
      </c>
      <c r="M28" s="23">
        <f>PRODUCT(G28,I28,K28)</f>
        <v>0</v>
      </c>
      <c r="N28" s="24"/>
      <c r="O28" s="24"/>
      <c r="P28" s="24"/>
      <c r="Q28" s="36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</row>
    <row r="29" spans="2:94" ht="17.25" customHeight="1" x14ac:dyDescent="0.25">
      <c r="B29" s="23"/>
      <c r="C29" s="30">
        <v>4</v>
      </c>
      <c r="D29" s="153" t="s">
        <v>45</v>
      </c>
      <c r="E29" s="153"/>
      <c r="F29" s="153"/>
      <c r="G29" s="36">
        <v>2</v>
      </c>
      <c r="H29" s="17" t="s">
        <v>80</v>
      </c>
      <c r="I29" s="36">
        <f>E9</f>
        <v>1</v>
      </c>
      <c r="J29" s="17" t="s">
        <v>80</v>
      </c>
      <c r="K29" s="36">
        <f>J5</f>
        <v>5</v>
      </c>
      <c r="L29" s="17" t="s">
        <v>0</v>
      </c>
      <c r="M29" s="23">
        <f>PRODUCT(G29,I29,K29)</f>
        <v>10</v>
      </c>
      <c r="N29" s="24"/>
      <c r="O29" s="24"/>
      <c r="P29" s="24"/>
      <c r="Q29" s="36">
        <f>PRODUCT(20,M29)</f>
        <v>200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</row>
    <row r="30" spans="2:94" ht="17.25" customHeight="1" x14ac:dyDescent="0.25">
      <c r="B30" s="23"/>
      <c r="C30" s="30">
        <v>5</v>
      </c>
      <c r="D30" s="153" t="s">
        <v>17</v>
      </c>
      <c r="E30" s="153"/>
      <c r="F30" s="153"/>
      <c r="G30" s="41">
        <v>0.25</v>
      </c>
      <c r="H30" s="17" t="s">
        <v>80</v>
      </c>
      <c r="I30" s="36">
        <f>E9</f>
        <v>1</v>
      </c>
      <c r="J30" s="17" t="s">
        <v>80</v>
      </c>
      <c r="K30" s="36">
        <f>J5</f>
        <v>5</v>
      </c>
      <c r="L30" s="17" t="s">
        <v>0</v>
      </c>
      <c r="M30" s="51">
        <f>PRODUCT(G30,I30,K30)</f>
        <v>1.25</v>
      </c>
      <c r="N30" s="17"/>
      <c r="O30" s="24"/>
      <c r="P30" s="24"/>
      <c r="Q30" s="36">
        <f>M30</f>
        <v>1.25</v>
      </c>
      <c r="R30" s="24" t="s">
        <v>22</v>
      </c>
      <c r="S30" s="24"/>
      <c r="T30" s="40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</row>
    <row r="31" spans="2:94" ht="17.25" customHeight="1" x14ac:dyDescent="0.25">
      <c r="B31" s="23"/>
      <c r="C31" s="30">
        <v>6</v>
      </c>
      <c r="D31" s="153" t="s">
        <v>71</v>
      </c>
      <c r="E31" s="153"/>
      <c r="F31" s="15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36"/>
      <c r="R31" s="24"/>
      <c r="S31" s="24"/>
      <c r="T31" s="10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</row>
    <row r="32" spans="2:94" ht="12.75" customHeight="1" x14ac:dyDescent="0.25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36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</row>
    <row r="33" spans="2:94" ht="17.25" customHeight="1" x14ac:dyDescent="0.25">
      <c r="B33" s="23"/>
      <c r="C33" s="153" t="s">
        <v>2</v>
      </c>
      <c r="D33" s="153"/>
      <c r="E33" s="153"/>
      <c r="F33" s="153"/>
      <c r="G33" s="153"/>
      <c r="H33" s="153"/>
      <c r="I33" s="153"/>
      <c r="J33" s="153"/>
      <c r="K33" s="153"/>
      <c r="L33" s="24"/>
      <c r="M33" s="24"/>
      <c r="N33" s="24"/>
      <c r="O33" s="24"/>
      <c r="P33" s="24"/>
      <c r="Q33" s="36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</row>
    <row r="34" spans="2:94" ht="12.75" customHeight="1" x14ac:dyDescent="0.25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36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</row>
    <row r="35" spans="2:94" ht="17.25" customHeight="1" x14ac:dyDescent="0.25">
      <c r="B35" s="23"/>
      <c r="C35" s="30">
        <v>1</v>
      </c>
      <c r="D35" s="153" t="s">
        <v>73</v>
      </c>
      <c r="E35" s="153"/>
      <c r="F35" s="153"/>
      <c r="G35" s="36">
        <v>25</v>
      </c>
      <c r="H35" s="17" t="s">
        <v>80</v>
      </c>
      <c r="I35" s="41">
        <v>0.66</v>
      </c>
      <c r="J35" s="17" t="s">
        <v>80</v>
      </c>
      <c r="K35" s="36">
        <f>J5</f>
        <v>5</v>
      </c>
      <c r="L35" s="17" t="s">
        <v>0</v>
      </c>
      <c r="M35" s="23">
        <f>PRODUCT(G35,I35,K35)</f>
        <v>82.5</v>
      </c>
      <c r="P35" s="24"/>
      <c r="Q35" s="36">
        <f>M35</f>
        <v>82.5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</row>
    <row r="36" spans="2:94" ht="17.25" customHeight="1" x14ac:dyDescent="0.25">
      <c r="B36" s="23"/>
      <c r="C36" s="30">
        <v>4</v>
      </c>
      <c r="D36" s="153" t="s">
        <v>71</v>
      </c>
      <c r="E36" s="153"/>
      <c r="F36" s="153"/>
      <c r="G36" s="77">
        <v>0.16</v>
      </c>
      <c r="H36" s="17" t="s">
        <v>80</v>
      </c>
      <c r="I36" s="41">
        <v>0.66</v>
      </c>
      <c r="J36" s="17" t="s">
        <v>80</v>
      </c>
      <c r="K36" s="36">
        <f>J5</f>
        <v>5</v>
      </c>
      <c r="L36" s="17" t="s">
        <v>0</v>
      </c>
      <c r="M36" s="41">
        <f>PRODUCT(G36,I36,K36)</f>
        <v>0.52800000000000002</v>
      </c>
      <c r="N36" s="154"/>
      <c r="O36" s="154"/>
      <c r="P36" s="24"/>
      <c r="Q36" s="36">
        <f>M36</f>
        <v>0.52800000000000002</v>
      </c>
      <c r="R36" s="24" t="s">
        <v>22</v>
      </c>
      <c r="S36" s="24"/>
      <c r="T36" s="108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</row>
    <row r="37" spans="2:94" ht="17.25" customHeight="1" x14ac:dyDescent="0.25">
      <c r="B37" s="23"/>
      <c r="C37" s="30">
        <v>6</v>
      </c>
      <c r="D37" s="153" t="s">
        <v>33</v>
      </c>
      <c r="E37" s="153"/>
      <c r="F37" s="153"/>
      <c r="G37" s="24"/>
      <c r="H37" s="24"/>
      <c r="I37" s="24"/>
      <c r="J37" s="24"/>
      <c r="K37" s="24"/>
      <c r="L37" s="24"/>
      <c r="M37" s="24"/>
      <c r="N37" s="154"/>
      <c r="O37" s="154"/>
      <c r="P37" s="24"/>
      <c r="Q37" s="36">
        <v>1</v>
      </c>
      <c r="R37" s="24" t="s">
        <v>77</v>
      </c>
      <c r="S37" s="24"/>
      <c r="T37" s="108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</row>
    <row r="38" spans="2:94" ht="17.25" customHeight="1" x14ac:dyDescent="0.25">
      <c r="B38" s="23"/>
      <c r="C38" s="30">
        <v>7</v>
      </c>
      <c r="D38" s="153" t="s">
        <v>7</v>
      </c>
      <c r="E38" s="153"/>
      <c r="F38" s="153"/>
      <c r="G38" s="24"/>
      <c r="H38" s="24"/>
      <c r="I38" s="24"/>
      <c r="J38" s="24"/>
      <c r="K38" s="24"/>
      <c r="L38" s="24"/>
      <c r="M38" s="24"/>
      <c r="N38" s="7" t="s">
        <v>24</v>
      </c>
      <c r="O38" s="7"/>
      <c r="P38" s="24"/>
      <c r="Q38" s="36"/>
      <c r="R38" s="24"/>
      <c r="S38" s="24"/>
      <c r="T38" s="108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</row>
    <row r="39" spans="2:94" ht="17.25" customHeight="1" x14ac:dyDescent="0.25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36">
        <f>SUM(Q19,Q20,M21,Q19,Q26,Q29,Q35,)</f>
        <v>1432.5</v>
      </c>
      <c r="R39" s="24"/>
      <c r="S39" s="24"/>
      <c r="T39" s="108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</row>
    <row r="40" spans="2:94" ht="12.75" customHeight="1" x14ac:dyDescent="0.25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36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</row>
    <row r="41" spans="2:94" ht="12.75" customHeigh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36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</row>
    <row r="42" spans="2:94" ht="12.75" customHeight="1" x14ac:dyDescent="0.25">
      <c r="B42" s="23"/>
      <c r="C42" s="24"/>
      <c r="D42" s="24"/>
      <c r="E42" s="24"/>
      <c r="F42" s="24"/>
      <c r="G42" s="2"/>
      <c r="H42" s="24"/>
      <c r="I42" s="24"/>
      <c r="J42" s="24"/>
      <c r="K42" s="24"/>
      <c r="L42" s="65"/>
      <c r="M42" s="65"/>
      <c r="N42" s="65"/>
      <c r="O42" s="24"/>
      <c r="P42" s="24"/>
      <c r="Q42" s="36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</row>
    <row r="43" spans="2:94" ht="18" customHeight="1" x14ac:dyDescent="0.25">
      <c r="C43" s="65"/>
      <c r="D43" s="24"/>
      <c r="E43" s="24"/>
      <c r="F43" s="65"/>
      <c r="G43" s="65"/>
      <c r="H43" s="97"/>
      <c r="I43" s="24"/>
      <c r="J43" s="24"/>
      <c r="K43" s="24"/>
      <c r="L43" s="24"/>
      <c r="M43" s="24"/>
      <c r="N43" s="24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2:94" ht="18" customHeight="1" x14ac:dyDescent="0.25">
      <c r="C44" s="65"/>
      <c r="D44" s="24"/>
      <c r="E44" s="24"/>
      <c r="F44" s="65"/>
      <c r="G44" s="65"/>
      <c r="H44" s="97"/>
      <c r="I44" s="24"/>
      <c r="J44" s="24"/>
      <c r="K44" s="24"/>
      <c r="L44" s="24"/>
      <c r="M44" s="24"/>
      <c r="N44" s="24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2:94" ht="18" customHeight="1" x14ac:dyDescent="0.25">
      <c r="C45" s="65"/>
      <c r="D45" s="24"/>
      <c r="E45" s="24"/>
      <c r="F45" s="24"/>
      <c r="G45" s="65"/>
      <c r="H45" s="97"/>
      <c r="I45" s="24"/>
      <c r="J45" s="24"/>
      <c r="K45" s="24"/>
      <c r="L45" s="24"/>
      <c r="M45" s="24"/>
      <c r="N45" s="24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2:94" ht="18" customHeight="1" x14ac:dyDescent="0.25">
      <c r="C46" s="65"/>
      <c r="D46" s="24"/>
      <c r="E46" s="24"/>
      <c r="F46" s="24"/>
      <c r="G46" s="65"/>
      <c r="H46" s="97"/>
      <c r="I46" s="24"/>
      <c r="J46" s="24"/>
      <c r="K46" s="24"/>
      <c r="L46" s="24"/>
      <c r="M46" s="24"/>
      <c r="N46" s="24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2:94" ht="18" customHeight="1" x14ac:dyDescent="0.25">
      <c r="C47" s="65"/>
      <c r="D47" s="24"/>
      <c r="E47" s="24"/>
      <c r="F47" s="24"/>
      <c r="G47" s="65"/>
      <c r="H47" s="97"/>
      <c r="I47" s="24"/>
      <c r="J47" s="24"/>
      <c r="K47" s="24"/>
      <c r="L47" s="24"/>
      <c r="M47" s="24"/>
      <c r="N47" s="24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2:94" ht="18" customHeight="1" x14ac:dyDescent="0.25">
      <c r="C48" s="65"/>
      <c r="D48" s="24"/>
      <c r="E48" s="24"/>
      <c r="F48" s="24"/>
      <c r="G48" s="65"/>
      <c r="H48" s="97"/>
      <c r="I48" s="24"/>
      <c r="J48" s="24"/>
      <c r="K48" s="24"/>
      <c r="L48" s="24"/>
      <c r="M48" s="24"/>
      <c r="N48" s="24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3:44" ht="18" customHeight="1" x14ac:dyDescent="0.25">
      <c r="C49" s="65"/>
      <c r="D49" s="24"/>
      <c r="E49" s="24"/>
      <c r="F49" s="24"/>
      <c r="G49" s="65"/>
      <c r="H49" s="97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3:44" ht="18" customHeight="1" x14ac:dyDescent="0.25">
      <c r="C50" s="65"/>
      <c r="D50" s="24"/>
      <c r="E50" s="24"/>
      <c r="F50" s="24"/>
      <c r="G50" s="65"/>
      <c r="H50" s="97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3:44" ht="18" customHeight="1" x14ac:dyDescent="0.25">
      <c r="C51" s="65"/>
      <c r="D51" s="24"/>
      <c r="E51" s="24"/>
      <c r="F51" s="24"/>
      <c r="G51" s="65"/>
      <c r="H51" s="97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3:44" ht="18" customHeight="1" x14ac:dyDescent="0.25">
      <c r="C52" s="65"/>
      <c r="D52" s="24"/>
      <c r="E52" s="24"/>
      <c r="F52" s="24"/>
      <c r="G52" s="65"/>
      <c r="H52" s="97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3:44" ht="18" customHeight="1" x14ac:dyDescent="0.25">
      <c r="C53" s="65"/>
      <c r="D53" s="24"/>
      <c r="E53" s="24"/>
      <c r="F53" s="24"/>
      <c r="G53" s="65"/>
      <c r="H53" s="97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3:44" ht="18" customHeight="1" x14ac:dyDescent="0.25">
      <c r="C54" s="65"/>
      <c r="D54" s="24"/>
      <c r="E54" s="24"/>
      <c r="F54" s="24"/>
      <c r="G54" s="65"/>
      <c r="H54" s="97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3:44" ht="18" customHeight="1" x14ac:dyDescent="0.25">
      <c r="C55" s="65"/>
      <c r="D55" s="24"/>
      <c r="E55" s="24"/>
      <c r="F55" s="24"/>
      <c r="G55" s="65"/>
      <c r="H55" s="97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3:44" ht="18" customHeight="1" x14ac:dyDescent="0.25">
      <c r="C56" s="65"/>
      <c r="D56" s="24"/>
      <c r="E56" s="24"/>
      <c r="F56" s="24"/>
      <c r="G56" s="65"/>
      <c r="H56" s="97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3:44" ht="18" customHeight="1" x14ac:dyDescent="0.25">
      <c r="C57" s="65"/>
      <c r="D57" s="24"/>
      <c r="E57" s="24"/>
      <c r="F57" s="24"/>
      <c r="G57" s="65"/>
      <c r="H57" s="97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</row>
    <row r="58" spans="3:44" ht="18" customHeight="1" x14ac:dyDescent="0.25">
      <c r="C58" s="65"/>
      <c r="D58" s="24"/>
      <c r="E58" s="24"/>
      <c r="F58" s="24"/>
      <c r="G58" s="24"/>
      <c r="H58" s="9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3:44" ht="18" customHeight="1" x14ac:dyDescent="0.25">
      <c r="C59" s="65"/>
      <c r="D59" s="24"/>
      <c r="E59" s="24"/>
      <c r="F59" s="24"/>
      <c r="G59" s="24"/>
      <c r="H59" s="97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3:44" ht="18" customHeight="1" x14ac:dyDescent="0.25">
      <c r="C60" s="65"/>
      <c r="D60" s="24"/>
      <c r="E60" s="24"/>
      <c r="F60" s="24"/>
      <c r="G60" s="24"/>
      <c r="H60" s="97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3:44" ht="18" customHeight="1" x14ac:dyDescent="0.25">
      <c r="C61" s="65"/>
      <c r="D61" s="24"/>
      <c r="E61" s="24"/>
      <c r="F61" s="24"/>
      <c r="G61" s="24"/>
      <c r="H61" s="97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3:44" ht="18" customHeight="1" x14ac:dyDescent="0.25">
      <c r="C62" s="65"/>
      <c r="D62" s="24"/>
      <c r="E62" s="24"/>
      <c r="F62" s="24"/>
      <c r="G62" s="24"/>
      <c r="H62" s="97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spans="3:44" ht="18" customHeight="1" x14ac:dyDescent="0.25">
      <c r="C63" s="65"/>
      <c r="D63" s="24"/>
      <c r="E63" s="24"/>
      <c r="F63" s="24"/>
      <c r="G63" s="24"/>
      <c r="H63" s="97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3:44" ht="18" customHeight="1" x14ac:dyDescent="0.25">
      <c r="C64" s="65"/>
      <c r="D64" s="24"/>
      <c r="E64" s="24"/>
      <c r="F64" s="24"/>
      <c r="G64" s="24"/>
      <c r="H64" s="97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3:44" ht="18" customHeight="1" x14ac:dyDescent="0.25">
      <c r="C65" s="24"/>
      <c r="D65" s="24"/>
      <c r="E65" s="24"/>
      <c r="F65" s="24"/>
      <c r="G65" s="24"/>
      <c r="H65" s="97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spans="3:44" ht="18" customHeight="1" x14ac:dyDescent="0.25">
      <c r="C66" s="24"/>
      <c r="D66" s="24"/>
      <c r="E66" s="24"/>
      <c r="F66" s="24"/>
      <c r="G66" s="24"/>
      <c r="H66" s="97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3:44" ht="18" customHeight="1" x14ac:dyDescent="0.25">
      <c r="C67" s="24"/>
      <c r="D67" s="24"/>
      <c r="E67" s="24"/>
      <c r="F67" s="24"/>
      <c r="G67" s="24"/>
      <c r="H67" s="97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3:44" ht="18" customHeight="1" x14ac:dyDescent="0.2">
      <c r="H68" s="97"/>
    </row>
    <row r="69" spans="3:44" ht="18" customHeight="1" x14ac:dyDescent="0.2">
      <c r="H69" s="97"/>
    </row>
    <row r="70" spans="3:44" ht="18" customHeight="1" x14ac:dyDescent="0.2">
      <c r="H70" s="97"/>
    </row>
    <row r="71" spans="3:44" ht="18" customHeight="1" x14ac:dyDescent="0.2">
      <c r="H71" s="97"/>
    </row>
    <row r="72" spans="3:44" ht="18" customHeight="1" x14ac:dyDescent="0.2"/>
    <row r="73" spans="3:44" ht="18" customHeight="1" x14ac:dyDescent="0.2"/>
    <row r="74" spans="3:44" ht="18" customHeight="1" x14ac:dyDescent="0.2"/>
  </sheetData>
  <mergeCells count="35">
    <mergeCell ref="D38:F38"/>
    <mergeCell ref="D35:F35"/>
    <mergeCell ref="D36:F36"/>
    <mergeCell ref="N36:O36"/>
    <mergeCell ref="D37:F37"/>
    <mergeCell ref="N37:O37"/>
    <mergeCell ref="C33:K33"/>
    <mergeCell ref="D31:F31"/>
    <mergeCell ref="C25:D25"/>
    <mergeCell ref="F25:J25"/>
    <mergeCell ref="D26:F26"/>
    <mergeCell ref="D29:F29"/>
    <mergeCell ref="D30:F30"/>
    <mergeCell ref="D19:F19"/>
    <mergeCell ref="D20:F20"/>
    <mergeCell ref="D21:F21"/>
    <mergeCell ref="D22:F22"/>
    <mergeCell ref="D23:F23"/>
    <mergeCell ref="Q17:S17"/>
    <mergeCell ref="C7:D7"/>
    <mergeCell ref="F7:J7"/>
    <mergeCell ref="C9:D9"/>
    <mergeCell ref="C11:D11"/>
    <mergeCell ref="F11:J11"/>
    <mergeCell ref="C13:D13"/>
    <mergeCell ref="I15:J15"/>
    <mergeCell ref="K15:L15"/>
    <mergeCell ref="I16:J16"/>
    <mergeCell ref="K16:M16"/>
    <mergeCell ref="K17:L17"/>
    <mergeCell ref="B5:E5"/>
    <mergeCell ref="G5:I5"/>
    <mergeCell ref="K5:N5"/>
    <mergeCell ref="O5:R5"/>
    <mergeCell ref="T5:V5"/>
  </mergeCells>
  <pageMargins left="0.3" right="0.28999999999999998" top="0.25" bottom="0.31" header="0.37" footer="0.31"/>
  <pageSetup paperSize="9" scale="91" orientation="landscape" useFirstPageNumber="1" horizontalDpi="0" verticalDpi="0"/>
  <headerFooter alignWithMargins="0"/>
  <colBreaks count="1" manualBreakCount="1">
    <brk id="2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>
    <pageSetUpPr autoPageBreaks="0" fitToPage="1"/>
  </sheetPr>
  <dimension ref="A2:M57"/>
  <sheetViews>
    <sheetView showOutlineSymbols="0" defaultGridColor="0" colorId="21" zoomScale="85" workbookViewId="0">
      <selection activeCell="D39" sqref="D39:D40"/>
    </sheetView>
  </sheetViews>
  <sheetFormatPr defaultColWidth="10.6640625" defaultRowHeight="12.75" customHeight="1" x14ac:dyDescent="0.2"/>
  <cols>
    <col min="2" max="2" width="19.83203125" customWidth="1"/>
    <col min="3" max="3" width="20.5" customWidth="1"/>
    <col min="4" max="4" width="20.6640625" customWidth="1"/>
    <col min="5" max="12" width="20.5" customWidth="1"/>
    <col min="13" max="19" width="17.1640625" customWidth="1"/>
  </cols>
  <sheetData>
    <row r="2" spans="1:13" ht="19.5" customHeight="1" x14ac:dyDescent="0.25">
      <c r="B2" s="7"/>
      <c r="C2" s="148" t="s">
        <v>48</v>
      </c>
      <c r="D2" s="149"/>
      <c r="E2" s="149"/>
      <c r="F2" s="149"/>
      <c r="G2" s="149"/>
      <c r="H2" s="149"/>
      <c r="I2" s="149"/>
      <c r="J2" s="7"/>
      <c r="K2" s="7"/>
      <c r="L2" s="24"/>
      <c r="M2" s="24"/>
    </row>
    <row r="3" spans="1:13" ht="19.5" customHeight="1" x14ac:dyDescent="0.25">
      <c r="B3" s="7"/>
      <c r="C3" s="7"/>
      <c r="D3" s="7"/>
      <c r="E3" s="150"/>
      <c r="F3" s="150"/>
      <c r="G3" s="150"/>
      <c r="H3" s="7"/>
      <c r="I3" s="7"/>
      <c r="J3" s="7"/>
      <c r="K3" s="7"/>
      <c r="L3" s="24"/>
      <c r="M3" s="24"/>
    </row>
    <row r="4" spans="1:13" ht="20.25" customHeight="1" x14ac:dyDescent="0.25">
      <c r="B4" s="72"/>
      <c r="C4" s="65" t="s">
        <v>52</v>
      </c>
      <c r="D4" s="72"/>
      <c r="E4" s="72"/>
      <c r="F4" s="72"/>
      <c r="G4" s="72"/>
      <c r="H4" s="72"/>
      <c r="I4" s="72"/>
      <c r="J4" s="72"/>
      <c r="K4" s="72"/>
      <c r="M4" s="24"/>
    </row>
    <row r="5" spans="1:13" ht="20.25" customHeight="1" x14ac:dyDescent="0.25">
      <c r="B5" s="7"/>
      <c r="C5" s="65" t="s">
        <v>69</v>
      </c>
      <c r="D5" s="121"/>
      <c r="E5" s="70" t="s">
        <v>56</v>
      </c>
      <c r="F5" s="42" t="s">
        <v>64</v>
      </c>
      <c r="G5" s="42" t="s">
        <v>59</v>
      </c>
      <c r="H5" s="42" t="s">
        <v>38</v>
      </c>
      <c r="I5" s="42" t="s">
        <v>82</v>
      </c>
      <c r="J5" s="42" t="s">
        <v>60</v>
      </c>
      <c r="K5" s="54" t="s">
        <v>12</v>
      </c>
      <c r="M5" s="24"/>
    </row>
    <row r="6" spans="1:13" ht="20.25" customHeight="1" x14ac:dyDescent="0.25">
      <c r="B6" s="7"/>
      <c r="C6" s="59" t="s">
        <v>44</v>
      </c>
      <c r="D6" s="121"/>
      <c r="E6" s="70">
        <v>7</v>
      </c>
      <c r="F6" s="42">
        <v>8</v>
      </c>
      <c r="G6" s="42">
        <v>9</v>
      </c>
      <c r="H6" s="42">
        <v>10</v>
      </c>
      <c r="I6" s="42">
        <v>11</v>
      </c>
      <c r="J6" s="42">
        <v>12</v>
      </c>
      <c r="K6" s="54">
        <v>13</v>
      </c>
      <c r="M6" s="24"/>
    </row>
    <row r="7" spans="1:13" ht="20.25" customHeight="1" x14ac:dyDescent="0.25">
      <c r="A7" s="88"/>
      <c r="B7" s="103"/>
      <c r="C7" s="103"/>
      <c r="D7" s="103"/>
      <c r="E7" s="7"/>
      <c r="F7" s="103"/>
      <c r="G7" s="103"/>
      <c r="H7" s="103"/>
      <c r="I7" s="103"/>
      <c r="J7" s="103"/>
      <c r="K7" s="103"/>
      <c r="L7" s="24"/>
      <c r="M7" s="24"/>
    </row>
    <row r="8" spans="1:13" ht="20.25" customHeight="1" x14ac:dyDescent="0.25">
      <c r="A8" s="152">
        <v>9</v>
      </c>
      <c r="B8" s="123" t="s">
        <v>56</v>
      </c>
      <c r="C8" s="120" t="s">
        <v>72</v>
      </c>
      <c r="D8" s="81"/>
      <c r="E8" s="44"/>
      <c r="F8" s="7"/>
      <c r="G8" s="7"/>
      <c r="H8" s="65"/>
      <c r="I8" s="65"/>
      <c r="J8" s="7"/>
      <c r="K8" s="7"/>
      <c r="M8" s="24"/>
    </row>
    <row r="9" spans="1:13" ht="20.25" customHeight="1" x14ac:dyDescent="0.2">
      <c r="A9" s="152"/>
      <c r="B9" s="113">
        <v>7</v>
      </c>
      <c r="C9" s="50">
        <v>12</v>
      </c>
      <c r="D9" s="72"/>
      <c r="E9" s="90" t="s">
        <v>74</v>
      </c>
      <c r="F9" s="90"/>
      <c r="G9" s="22"/>
      <c r="H9" s="22"/>
      <c r="I9" s="72"/>
      <c r="J9" s="72"/>
      <c r="K9" s="72"/>
    </row>
    <row r="10" spans="1:13" ht="20.25" customHeight="1" x14ac:dyDescent="0.2">
      <c r="A10" s="152"/>
      <c r="B10" s="113"/>
      <c r="C10" s="62">
        <v>35</v>
      </c>
      <c r="D10" s="78" t="s">
        <v>20</v>
      </c>
      <c r="E10" s="14" t="s">
        <v>61</v>
      </c>
      <c r="F10" s="90"/>
      <c r="G10" s="76"/>
      <c r="H10" s="22"/>
      <c r="I10" s="72"/>
      <c r="J10" s="72"/>
      <c r="K10" s="72"/>
    </row>
    <row r="11" spans="1:13" ht="20.25" customHeight="1" x14ac:dyDescent="0.2">
      <c r="A11" s="152"/>
      <c r="B11" s="6" t="s">
        <v>64</v>
      </c>
      <c r="C11" s="34">
        <v>49</v>
      </c>
      <c r="D11" s="73" t="s">
        <v>68</v>
      </c>
      <c r="E11" s="90"/>
      <c r="F11" s="110" t="s">
        <v>25</v>
      </c>
      <c r="G11" s="76"/>
      <c r="H11" s="22"/>
      <c r="I11" s="72"/>
      <c r="J11" s="72"/>
      <c r="K11" s="72"/>
    </row>
    <row r="12" spans="1:13" ht="20.25" customHeight="1" x14ac:dyDescent="0.2">
      <c r="A12" s="152"/>
      <c r="B12" s="32">
        <v>8</v>
      </c>
      <c r="C12" s="50">
        <v>67</v>
      </c>
      <c r="D12" s="22"/>
      <c r="E12" s="90"/>
      <c r="F12" s="90" t="s">
        <v>74</v>
      </c>
      <c r="G12" s="76"/>
      <c r="H12" s="22"/>
      <c r="I12" s="72"/>
      <c r="J12" s="72"/>
      <c r="K12" s="72"/>
    </row>
    <row r="13" spans="1:13" ht="20.25" customHeight="1" x14ac:dyDescent="0.2">
      <c r="A13" s="152"/>
      <c r="B13" s="38"/>
      <c r="C13" s="50">
        <v>12</v>
      </c>
      <c r="D13" s="92" t="s">
        <v>4</v>
      </c>
      <c r="E13" s="90"/>
      <c r="F13" s="19" t="s">
        <v>61</v>
      </c>
      <c r="G13" s="76"/>
      <c r="H13" s="22"/>
      <c r="I13" s="72"/>
      <c r="J13" s="72"/>
      <c r="K13" s="72"/>
    </row>
    <row r="14" spans="1:13" ht="20.25" customHeight="1" x14ac:dyDescent="0.2">
      <c r="A14" s="152"/>
      <c r="B14" s="6" t="s">
        <v>59</v>
      </c>
      <c r="C14" s="27">
        <v>35</v>
      </c>
      <c r="D14" s="5" t="s">
        <v>14</v>
      </c>
      <c r="E14" s="22"/>
      <c r="F14" s="22"/>
      <c r="G14" s="52" t="s">
        <v>25</v>
      </c>
      <c r="H14" s="90"/>
      <c r="I14" s="65"/>
      <c r="J14" s="65"/>
      <c r="K14" s="72"/>
    </row>
    <row r="15" spans="1:13" ht="20.25" customHeight="1" x14ac:dyDescent="0.2">
      <c r="A15" s="152"/>
      <c r="B15" s="32">
        <v>9</v>
      </c>
      <c r="C15" s="50">
        <v>49</v>
      </c>
      <c r="D15" s="72"/>
      <c r="E15" s="22"/>
      <c r="F15" s="22"/>
      <c r="G15" s="90" t="s">
        <v>74</v>
      </c>
      <c r="H15" s="90"/>
      <c r="I15" s="65"/>
      <c r="J15" s="65"/>
      <c r="K15" s="72"/>
    </row>
    <row r="16" spans="1:13" ht="20.25" customHeight="1" x14ac:dyDescent="0.2">
      <c r="A16" s="167"/>
      <c r="B16" s="58"/>
      <c r="C16" s="31">
        <v>67</v>
      </c>
      <c r="D16" s="78" t="s">
        <v>20</v>
      </c>
      <c r="E16" s="22"/>
      <c r="F16" s="22"/>
      <c r="G16" s="19" t="s">
        <v>61</v>
      </c>
      <c r="H16" s="122"/>
      <c r="I16" s="65"/>
      <c r="J16" s="65"/>
      <c r="K16" s="72"/>
    </row>
    <row r="17" spans="1:11" ht="20.25" customHeight="1" x14ac:dyDescent="0.2">
      <c r="A17" s="152">
        <v>8</v>
      </c>
      <c r="B17" s="32" t="s">
        <v>38</v>
      </c>
      <c r="C17" s="62">
        <v>35</v>
      </c>
      <c r="D17" s="73" t="s">
        <v>68</v>
      </c>
      <c r="E17" s="22"/>
      <c r="F17" s="22"/>
      <c r="G17" s="110"/>
      <c r="H17" s="52" t="s">
        <v>25</v>
      </c>
      <c r="I17" s="65"/>
      <c r="J17" s="65"/>
      <c r="K17" s="72"/>
    </row>
    <row r="18" spans="1:11" ht="20.25" customHeight="1" x14ac:dyDescent="0.2">
      <c r="A18" s="152"/>
      <c r="B18" s="32">
        <v>10</v>
      </c>
      <c r="C18" s="50">
        <v>18</v>
      </c>
      <c r="D18" s="22"/>
      <c r="E18" s="72"/>
      <c r="F18" s="72"/>
      <c r="G18" s="65"/>
      <c r="H18" s="90" t="s">
        <v>74</v>
      </c>
      <c r="I18" s="65"/>
      <c r="J18" s="65"/>
      <c r="K18" s="72"/>
    </row>
    <row r="19" spans="1:11" ht="20.25" customHeight="1" x14ac:dyDescent="0.2">
      <c r="A19" s="152"/>
      <c r="B19" s="38"/>
      <c r="C19" s="69">
        <v>49</v>
      </c>
      <c r="D19" s="92" t="s">
        <v>4</v>
      </c>
      <c r="E19" s="22"/>
      <c r="F19" s="22"/>
      <c r="G19" s="90"/>
      <c r="H19" s="19" t="s">
        <v>61</v>
      </c>
      <c r="I19" s="122"/>
      <c r="J19" s="65"/>
      <c r="K19" s="72"/>
    </row>
    <row r="20" spans="1:11" ht="20.25" customHeight="1" x14ac:dyDescent="0.2">
      <c r="A20" s="152"/>
      <c r="B20" s="6" t="s">
        <v>82</v>
      </c>
      <c r="C20" s="50">
        <v>67</v>
      </c>
      <c r="D20" s="5" t="s">
        <v>14</v>
      </c>
      <c r="E20" s="22"/>
      <c r="F20" s="22"/>
      <c r="G20" s="90"/>
      <c r="H20" s="110"/>
      <c r="I20" s="110" t="s">
        <v>25</v>
      </c>
      <c r="J20" s="65"/>
      <c r="K20" s="72"/>
    </row>
    <row r="21" spans="1:11" ht="20.25" customHeight="1" x14ac:dyDescent="0.2">
      <c r="A21" s="152"/>
      <c r="B21" s="32">
        <v>11</v>
      </c>
      <c r="C21" s="50">
        <v>18</v>
      </c>
      <c r="D21" s="72"/>
      <c r="E21" s="22"/>
      <c r="F21" s="22"/>
      <c r="G21" s="90"/>
      <c r="H21" s="90"/>
      <c r="I21" s="90" t="s">
        <v>74</v>
      </c>
      <c r="J21" s="65"/>
      <c r="K21" s="72"/>
    </row>
    <row r="22" spans="1:11" ht="20.25" customHeight="1" x14ac:dyDescent="0.2">
      <c r="A22" s="152"/>
      <c r="B22" s="38"/>
      <c r="C22" s="26">
        <v>35</v>
      </c>
      <c r="D22" s="78" t="s">
        <v>20</v>
      </c>
      <c r="E22" s="22"/>
      <c r="F22" s="22"/>
      <c r="G22" s="90"/>
      <c r="H22" s="90"/>
      <c r="I22" s="14" t="s">
        <v>61</v>
      </c>
      <c r="J22" s="65"/>
      <c r="K22" s="72"/>
    </row>
    <row r="23" spans="1:11" ht="19.5" customHeight="1" x14ac:dyDescent="0.2">
      <c r="A23" s="152"/>
      <c r="B23" s="6" t="s">
        <v>60</v>
      </c>
      <c r="C23" s="50">
        <v>49</v>
      </c>
      <c r="D23" s="73" t="s">
        <v>68</v>
      </c>
      <c r="E23" s="72"/>
      <c r="F23" s="72"/>
      <c r="G23" s="72"/>
      <c r="H23" s="72"/>
      <c r="I23" s="72"/>
      <c r="J23" s="110" t="s">
        <v>25</v>
      </c>
      <c r="K23" s="72"/>
    </row>
    <row r="24" spans="1:11" ht="19.5" customHeight="1" x14ac:dyDescent="0.2">
      <c r="A24" s="152"/>
      <c r="B24" s="32">
        <v>12</v>
      </c>
      <c r="C24" s="50">
        <v>67</v>
      </c>
      <c r="D24" s="22"/>
      <c r="E24" s="72"/>
      <c r="F24" s="72"/>
      <c r="G24" s="72"/>
      <c r="H24" s="72"/>
      <c r="I24" s="72"/>
      <c r="J24" s="90" t="s">
        <v>74</v>
      </c>
      <c r="K24" s="72"/>
    </row>
    <row r="25" spans="1:11" ht="19.5" customHeight="1" x14ac:dyDescent="0.2">
      <c r="A25" s="152"/>
      <c r="B25" s="38"/>
      <c r="C25" s="111">
        <v>18</v>
      </c>
      <c r="D25" s="92" t="s">
        <v>4</v>
      </c>
      <c r="E25" s="72"/>
      <c r="F25" s="72"/>
      <c r="G25" s="72"/>
      <c r="H25" s="72"/>
      <c r="I25" s="72"/>
      <c r="J25" s="19" t="s">
        <v>61</v>
      </c>
      <c r="K25" s="72"/>
    </row>
    <row r="26" spans="1:11" ht="19.5" customHeight="1" x14ac:dyDescent="0.2">
      <c r="A26" s="152"/>
      <c r="B26" s="123" t="s">
        <v>12</v>
      </c>
      <c r="C26" s="80">
        <v>67</v>
      </c>
      <c r="D26" s="5" t="s">
        <v>14</v>
      </c>
      <c r="E26" s="72"/>
      <c r="F26" s="72"/>
      <c r="G26" s="72"/>
      <c r="H26" s="72"/>
      <c r="I26" s="72"/>
      <c r="J26" s="72"/>
      <c r="K26" s="110" t="s">
        <v>25</v>
      </c>
    </row>
    <row r="27" spans="1:11" ht="19.5" customHeight="1" x14ac:dyDescent="0.2">
      <c r="A27" s="152"/>
      <c r="B27" s="113">
        <v>13</v>
      </c>
      <c r="C27" s="47">
        <v>49</v>
      </c>
      <c r="D27" s="72"/>
      <c r="E27" s="72"/>
      <c r="F27" s="72"/>
      <c r="G27" s="72"/>
      <c r="H27" s="72"/>
      <c r="I27" s="72"/>
      <c r="J27" s="72"/>
      <c r="K27" s="90" t="s">
        <v>74</v>
      </c>
    </row>
    <row r="28" spans="1:11" ht="19.5" customHeight="1" x14ac:dyDescent="0.2">
      <c r="A28" s="165"/>
      <c r="B28" s="75"/>
      <c r="C28" s="49"/>
      <c r="D28" s="78" t="s">
        <v>20</v>
      </c>
      <c r="E28" s="72"/>
      <c r="F28" s="72"/>
      <c r="G28" s="72"/>
      <c r="H28" s="72"/>
      <c r="I28" s="72"/>
      <c r="J28" s="72"/>
      <c r="K28" s="19"/>
    </row>
    <row r="29" spans="1:11" ht="19.5" customHeight="1" x14ac:dyDescent="0.2">
      <c r="B29" s="72"/>
      <c r="C29" s="72"/>
      <c r="D29" s="72"/>
      <c r="E29" s="72"/>
      <c r="F29" s="72"/>
      <c r="G29" s="72"/>
      <c r="H29" s="72"/>
      <c r="I29" s="72"/>
      <c r="J29" s="72"/>
      <c r="K29" s="72"/>
    </row>
    <row r="30" spans="1:11" ht="19.5" customHeight="1" x14ac:dyDescent="0.2">
      <c r="B30" s="72"/>
      <c r="C30" s="72"/>
      <c r="D30" s="72"/>
      <c r="E30" s="72"/>
      <c r="F30" s="72"/>
      <c r="H30" s="72"/>
      <c r="I30" s="72"/>
      <c r="J30" s="72"/>
      <c r="K30" s="72"/>
    </row>
    <row r="31" spans="1:11" ht="19.5" customHeight="1" x14ac:dyDescent="0.2">
      <c r="B31" s="72"/>
      <c r="C31" s="117" t="s">
        <v>21</v>
      </c>
      <c r="D31" s="91">
        <v>1</v>
      </c>
      <c r="E31" s="72"/>
      <c r="F31" s="104" t="s">
        <v>31</v>
      </c>
      <c r="G31" s="8">
        <v>7</v>
      </c>
      <c r="H31" s="72"/>
      <c r="I31" s="72"/>
      <c r="J31" s="72"/>
      <c r="K31" s="72"/>
    </row>
    <row r="32" spans="1:11" ht="19.5" customHeight="1" x14ac:dyDescent="0.2">
      <c r="B32" s="72"/>
      <c r="C32" s="117" t="s">
        <v>11</v>
      </c>
      <c r="D32" s="89">
        <v>2</v>
      </c>
      <c r="E32" s="72"/>
      <c r="F32" s="104"/>
      <c r="G32" s="8"/>
      <c r="H32" s="72"/>
      <c r="I32" s="72"/>
      <c r="J32" s="72"/>
      <c r="K32" s="72"/>
    </row>
    <row r="33" spans="2:11" ht="19.5" customHeight="1" x14ac:dyDescent="0.2">
      <c r="B33" s="72"/>
      <c r="C33" s="117" t="s">
        <v>10</v>
      </c>
      <c r="D33" s="91">
        <v>8</v>
      </c>
      <c r="E33" s="72"/>
      <c r="F33" s="104"/>
      <c r="G33" s="8"/>
      <c r="H33" s="72"/>
      <c r="I33" s="72"/>
      <c r="J33" s="72"/>
      <c r="K33" s="72"/>
    </row>
    <row r="34" spans="2:11" ht="19.5" customHeight="1" x14ac:dyDescent="0.2">
      <c r="B34" s="72"/>
      <c r="C34" s="117"/>
      <c r="D34" s="89"/>
      <c r="E34" s="72"/>
      <c r="F34" s="104"/>
      <c r="G34" s="8"/>
      <c r="H34" s="72"/>
      <c r="I34" s="72"/>
      <c r="J34" s="72"/>
      <c r="K34" s="72"/>
    </row>
    <row r="35" spans="2:11" ht="19.5" customHeight="1" x14ac:dyDescent="0.2">
      <c r="B35" s="72"/>
      <c r="C35" s="117" t="s">
        <v>58</v>
      </c>
      <c r="D35" s="91">
        <v>3</v>
      </c>
      <c r="E35" s="72"/>
      <c r="F35" s="104" t="s">
        <v>18</v>
      </c>
      <c r="G35" s="8">
        <v>6</v>
      </c>
      <c r="H35" s="72"/>
      <c r="I35" s="72"/>
      <c r="J35" s="72"/>
      <c r="K35" s="72"/>
    </row>
    <row r="36" spans="2:11" ht="19.5" customHeight="1" x14ac:dyDescent="0.2">
      <c r="B36" s="72"/>
      <c r="C36" s="107" t="s">
        <v>62</v>
      </c>
      <c r="D36" s="89">
        <v>5</v>
      </c>
      <c r="E36" s="72"/>
      <c r="F36" s="104" t="s">
        <v>26</v>
      </c>
      <c r="G36" s="8">
        <v>6</v>
      </c>
      <c r="H36" s="72"/>
      <c r="I36" s="72"/>
      <c r="J36" s="72"/>
      <c r="K36" s="72"/>
    </row>
    <row r="37" spans="2:11" ht="19.5" customHeight="1" x14ac:dyDescent="0.2">
      <c r="B37" s="72"/>
      <c r="C37" s="117" t="s">
        <v>42</v>
      </c>
      <c r="D37" s="91">
        <v>4</v>
      </c>
      <c r="E37" s="72"/>
      <c r="F37" s="72"/>
      <c r="G37" s="72"/>
      <c r="H37" s="72"/>
      <c r="I37" s="72"/>
      <c r="J37" s="72"/>
      <c r="K37" s="72"/>
    </row>
    <row r="38" spans="2:11" ht="19.5" customHeight="1" x14ac:dyDescent="0.2">
      <c r="B38" s="72"/>
      <c r="C38" s="117" t="s">
        <v>16</v>
      </c>
      <c r="D38" s="125">
        <v>9</v>
      </c>
      <c r="E38" s="72"/>
      <c r="F38" s="72"/>
      <c r="G38" s="72"/>
      <c r="H38" s="72"/>
      <c r="I38" s="72"/>
      <c r="J38" s="72"/>
      <c r="K38" s="72"/>
    </row>
    <row r="39" spans="2:11" ht="19.5" customHeight="1" x14ac:dyDescent="0.2">
      <c r="B39" s="72"/>
      <c r="C39" s="117" t="s">
        <v>43</v>
      </c>
      <c r="D39" s="91">
        <v>6</v>
      </c>
      <c r="E39" s="72"/>
      <c r="F39" s="72"/>
      <c r="G39" s="72"/>
      <c r="H39" s="72"/>
      <c r="I39" s="72"/>
      <c r="J39" s="72"/>
      <c r="K39" s="72"/>
    </row>
    <row r="40" spans="2:11" ht="19.5" customHeight="1" x14ac:dyDescent="0.2">
      <c r="B40" s="72"/>
      <c r="C40" s="117" t="s">
        <v>81</v>
      </c>
      <c r="D40" s="125">
        <v>7</v>
      </c>
      <c r="E40" s="72"/>
      <c r="F40" s="72"/>
      <c r="G40" s="72"/>
      <c r="H40" s="72"/>
      <c r="I40" s="72"/>
      <c r="J40" s="72"/>
      <c r="K40" s="72"/>
    </row>
    <row r="41" spans="2:11" ht="19.5" customHeight="1" x14ac:dyDescent="0.2">
      <c r="B41" s="72"/>
      <c r="E41" s="72"/>
      <c r="F41" s="72"/>
      <c r="G41" s="72"/>
      <c r="H41" s="72"/>
      <c r="I41" s="72"/>
      <c r="J41" s="72"/>
      <c r="K41" s="72"/>
    </row>
    <row r="42" spans="2:11" ht="19.5" customHeight="1" x14ac:dyDescent="0.2">
      <c r="B42" s="72"/>
      <c r="C42" s="112" t="s">
        <v>53</v>
      </c>
      <c r="D42" s="33">
        <v>10</v>
      </c>
      <c r="E42" s="72"/>
      <c r="F42" s="72"/>
      <c r="G42" s="72"/>
      <c r="H42" s="72"/>
      <c r="I42" s="72"/>
      <c r="J42" s="72"/>
      <c r="K42" s="72"/>
    </row>
    <row r="43" spans="2:11" ht="19.5" customHeight="1" x14ac:dyDescent="0.2">
      <c r="B43" s="72"/>
      <c r="C43" s="112" t="s">
        <v>3</v>
      </c>
      <c r="D43" s="119">
        <v>11</v>
      </c>
      <c r="E43" s="72"/>
      <c r="F43" s="72"/>
      <c r="G43" s="72"/>
      <c r="H43" s="72"/>
      <c r="I43" s="72"/>
      <c r="J43" s="72"/>
      <c r="K43" s="72"/>
    </row>
    <row r="44" spans="2:11" ht="19.5" customHeight="1" x14ac:dyDescent="0.2">
      <c r="B44" s="72"/>
      <c r="C44" s="112" t="s">
        <v>21</v>
      </c>
      <c r="D44" s="33">
        <v>12</v>
      </c>
      <c r="E44" s="72"/>
      <c r="F44" s="72"/>
      <c r="G44" s="72"/>
      <c r="H44" s="72"/>
      <c r="I44" s="72"/>
      <c r="J44" s="72"/>
      <c r="K44" s="72"/>
    </row>
    <row r="45" spans="2:11" ht="19.5" customHeight="1" x14ac:dyDescent="0.2">
      <c r="B45" s="72"/>
      <c r="C45" s="112" t="s">
        <v>21</v>
      </c>
      <c r="D45" s="100">
        <v>13</v>
      </c>
      <c r="E45" s="72"/>
      <c r="F45" s="72"/>
      <c r="G45" s="72"/>
      <c r="H45" s="72"/>
      <c r="I45" s="72"/>
      <c r="J45" s="72"/>
      <c r="K45" s="72"/>
    </row>
    <row r="46" spans="2:11" ht="19.5" customHeight="1" x14ac:dyDescent="0.2">
      <c r="B46" s="72"/>
      <c r="C46" s="112" t="s">
        <v>21</v>
      </c>
      <c r="D46" s="33">
        <v>14</v>
      </c>
      <c r="E46" s="72"/>
      <c r="F46" s="72"/>
      <c r="G46" s="72"/>
      <c r="H46" s="72"/>
      <c r="I46" s="72"/>
      <c r="J46" s="72"/>
      <c r="K46" s="72"/>
    </row>
    <row r="47" spans="2:11" ht="19.5" customHeight="1" x14ac:dyDescent="0.2">
      <c r="B47" s="72"/>
      <c r="C47" s="112" t="s">
        <v>21</v>
      </c>
      <c r="D47" s="100">
        <v>15</v>
      </c>
      <c r="E47" s="72"/>
      <c r="F47" s="72"/>
      <c r="G47" s="72"/>
      <c r="H47" s="72"/>
      <c r="I47" s="72"/>
      <c r="J47" s="72"/>
      <c r="K47" s="72"/>
    </row>
    <row r="48" spans="2:11" ht="19.5" customHeight="1" x14ac:dyDescent="0.2">
      <c r="B48" s="72"/>
      <c r="C48" s="112"/>
      <c r="D48" s="93"/>
      <c r="E48" s="72"/>
      <c r="F48" s="72"/>
      <c r="G48" s="72"/>
      <c r="H48" s="72"/>
      <c r="I48" s="72"/>
      <c r="J48" s="72"/>
      <c r="K48" s="72"/>
    </row>
    <row r="49" spans="3:4" ht="19.5" customHeight="1" x14ac:dyDescent="0.3">
      <c r="C49" s="102"/>
      <c r="D49" s="93"/>
    </row>
    <row r="50" spans="3:4" ht="19.5" customHeight="1" x14ac:dyDescent="0.3">
      <c r="C50" s="102"/>
      <c r="D50" s="93"/>
    </row>
    <row r="51" spans="3:4" ht="19.5" customHeight="1" x14ac:dyDescent="0.3">
      <c r="C51" s="102"/>
      <c r="D51" s="93"/>
    </row>
    <row r="52" spans="3:4" ht="19.5" customHeight="1" x14ac:dyDescent="0.3">
      <c r="C52" s="102"/>
      <c r="D52" s="93"/>
    </row>
    <row r="53" spans="3:4" ht="19.5" customHeight="1" x14ac:dyDescent="0.3">
      <c r="C53" s="102"/>
      <c r="D53" s="93"/>
    </row>
    <row r="54" spans="3:4" ht="19.5" customHeight="1" x14ac:dyDescent="0.3">
      <c r="C54" s="102"/>
      <c r="D54" s="93"/>
    </row>
    <row r="55" spans="3:4" ht="19.5" customHeight="1" x14ac:dyDescent="0.3">
      <c r="C55" s="102"/>
      <c r="D55" s="93"/>
    </row>
    <row r="56" spans="3:4" ht="19.5" customHeight="1" x14ac:dyDescent="0.3">
      <c r="C56" s="102"/>
      <c r="D56" s="93"/>
    </row>
    <row r="57" spans="3:4" ht="19.5" customHeight="1" x14ac:dyDescent="0.3">
      <c r="C57" s="102"/>
      <c r="D57" s="93"/>
    </row>
  </sheetData>
  <mergeCells count="4">
    <mergeCell ref="C2:I2"/>
    <mergeCell ref="E3:G3"/>
    <mergeCell ref="A8:A16"/>
    <mergeCell ref="A17:A28"/>
  </mergeCells>
  <pageMargins left="0.70866141732283472" right="0.70866141732283472" top="0" bottom="0" header="0.31496062992125984" footer="0.31496062992125984"/>
  <pageSetup paperSize="9" orientation="landscape" useFirstPageNumber="1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6">
    <pageSetUpPr autoPageBreaks="0" fitToPage="1"/>
  </sheetPr>
  <dimension ref="A1:CP84"/>
  <sheetViews>
    <sheetView showOutlineSymbols="0" defaultGridColor="0" topLeftCell="A19" colorId="21" workbookViewId="0">
      <selection activeCell="K27" sqref="K27"/>
    </sheetView>
  </sheetViews>
  <sheetFormatPr defaultColWidth="10.6640625" defaultRowHeight="12.75" customHeight="1" x14ac:dyDescent="0.2"/>
  <cols>
    <col min="1" max="2" width="7.83203125" customWidth="1"/>
    <col min="3" max="3" width="16.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4" width="10.16406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x14ac:dyDescent="0.2">
      <c r="B1" s="64">
        <v>6</v>
      </c>
      <c r="C1" s="64">
        <v>8</v>
      </c>
      <c r="D1" s="64">
        <v>8</v>
      </c>
      <c r="E1" s="64">
        <v>8</v>
      </c>
      <c r="F1" s="64">
        <v>10</v>
      </c>
      <c r="G1" s="64">
        <v>8</v>
      </c>
      <c r="H1" s="64">
        <v>5</v>
      </c>
      <c r="I1" s="64">
        <v>8</v>
      </c>
      <c r="J1" s="64">
        <v>5</v>
      </c>
      <c r="K1" s="64">
        <v>8</v>
      </c>
      <c r="L1" s="64">
        <v>5</v>
      </c>
      <c r="M1" s="64">
        <v>8</v>
      </c>
      <c r="N1" s="64">
        <v>8</v>
      </c>
      <c r="O1" s="64">
        <v>6</v>
      </c>
      <c r="P1" s="64">
        <v>6</v>
      </c>
      <c r="Q1" s="64">
        <v>14</v>
      </c>
      <c r="R1" s="64">
        <v>8</v>
      </c>
      <c r="S1" s="64">
        <v>6</v>
      </c>
      <c r="T1" s="64">
        <v>9</v>
      </c>
    </row>
    <row r="2" spans="1:94" ht="18" customHeight="1" x14ac:dyDescent="0.2">
      <c r="A2" s="12"/>
      <c r="B2" s="12"/>
      <c r="C2" s="12"/>
      <c r="D2" s="114" t="s">
        <v>34</v>
      </c>
      <c r="E2" s="114"/>
      <c r="F2" s="114"/>
      <c r="G2" s="114"/>
      <c r="H2" s="60"/>
      <c r="I2" s="60" t="s">
        <v>72</v>
      </c>
      <c r="J2" s="60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94" ht="12.75" customHeight="1" x14ac:dyDescent="0.25">
      <c r="B3" s="64"/>
      <c r="C3" s="64"/>
      <c r="D3" s="64"/>
      <c r="E3" s="64"/>
      <c r="F3" s="64"/>
      <c r="G3" s="2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94" ht="18.75" customHeight="1" x14ac:dyDescent="0.2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</row>
    <row r="5" spans="1:94" ht="19.5" customHeight="1" x14ac:dyDescent="0.25">
      <c r="B5" s="158" t="s">
        <v>5</v>
      </c>
      <c r="C5" s="158"/>
      <c r="D5" s="158"/>
      <c r="E5" s="163"/>
      <c r="F5" s="55">
        <v>1</v>
      </c>
      <c r="G5" s="159" t="s">
        <v>50</v>
      </c>
      <c r="H5" s="159"/>
      <c r="I5" s="159"/>
      <c r="J5" s="55">
        <v>9</v>
      </c>
      <c r="K5" s="164" t="s">
        <v>51</v>
      </c>
      <c r="L5" s="153"/>
      <c r="M5" s="153"/>
      <c r="N5" s="153"/>
      <c r="O5" s="154" t="s">
        <v>65</v>
      </c>
      <c r="P5" s="154"/>
      <c r="Q5" s="154"/>
      <c r="R5" s="154"/>
      <c r="S5" s="48"/>
      <c r="T5" s="157"/>
      <c r="U5" s="157"/>
      <c r="V5" s="157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</row>
    <row r="6" spans="1:94" ht="12.75" customHeight="1" x14ac:dyDescent="0.25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</row>
    <row r="7" spans="1:94" ht="18" customHeight="1" x14ac:dyDescent="0.25">
      <c r="B7" s="53">
        <v>1</v>
      </c>
      <c r="C7" s="160" t="s">
        <v>27</v>
      </c>
      <c r="D7" s="160"/>
      <c r="E7" s="36">
        <v>1</v>
      </c>
      <c r="F7" s="17" t="s">
        <v>0</v>
      </c>
      <c r="G7" s="20">
        <v>1</v>
      </c>
      <c r="H7" s="17" t="s">
        <v>40</v>
      </c>
      <c r="I7" s="21">
        <f>SUM(-G7,E7)</f>
        <v>0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</row>
    <row r="8" spans="1:94" ht="12.75" customHeight="1" x14ac:dyDescent="0.25">
      <c r="B8" s="23"/>
      <c r="C8" s="24"/>
      <c r="D8" s="24"/>
      <c r="E8" s="36"/>
      <c r="F8" s="17"/>
      <c r="G8" s="95"/>
      <c r="H8" s="17"/>
      <c r="I8" s="9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</row>
    <row r="9" spans="1:94" ht="17.25" customHeight="1" x14ac:dyDescent="0.25">
      <c r="B9" s="23">
        <v>2</v>
      </c>
      <c r="C9" s="153" t="s">
        <v>30</v>
      </c>
      <c r="D9" s="153"/>
      <c r="E9" s="94"/>
      <c r="F9" s="153" t="s">
        <v>49</v>
      </c>
      <c r="G9" s="153"/>
      <c r="H9" s="153"/>
      <c r="I9" s="153"/>
      <c r="J9" s="153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</row>
    <row r="10" spans="1:94" ht="12.75" customHeight="1" x14ac:dyDescent="0.25">
      <c r="B10" s="23"/>
      <c r="C10" s="24"/>
      <c r="D10" s="24"/>
      <c r="E10" s="36"/>
      <c r="F10" s="24"/>
      <c r="G10" s="106"/>
      <c r="H10" s="24"/>
      <c r="I10" s="10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</row>
    <row r="11" spans="1:94" ht="18" customHeight="1" x14ac:dyDescent="0.25">
      <c r="B11" s="67">
        <v>5</v>
      </c>
      <c r="C11" s="162" t="s">
        <v>1</v>
      </c>
      <c r="D11" s="162"/>
      <c r="E11" s="36">
        <v>1</v>
      </c>
      <c r="F11" s="43" t="s">
        <v>0</v>
      </c>
      <c r="G11" s="35">
        <v>1</v>
      </c>
      <c r="H11" s="17" t="s">
        <v>40</v>
      </c>
      <c r="I11" s="45">
        <v>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</row>
    <row r="12" spans="1:94" ht="12.75" customHeight="1" x14ac:dyDescent="0.25">
      <c r="B12" s="23"/>
      <c r="C12" s="24"/>
      <c r="D12" s="24"/>
      <c r="E12" s="36"/>
      <c r="F12" s="17"/>
      <c r="G12" s="36"/>
      <c r="H12" s="17"/>
      <c r="I12" s="3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</row>
    <row r="13" spans="1:94" ht="17.25" customHeight="1" x14ac:dyDescent="0.25">
      <c r="B13" s="23"/>
      <c r="C13" s="24"/>
      <c r="D13" s="24"/>
      <c r="E13" s="36"/>
      <c r="F13" s="17"/>
      <c r="G13" s="36"/>
      <c r="H13" s="17"/>
      <c r="I13" s="155" t="s">
        <v>52</v>
      </c>
      <c r="J13" s="155"/>
      <c r="K13" s="156" t="s">
        <v>52</v>
      </c>
      <c r="L13" s="156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</row>
    <row r="14" spans="1:94" ht="17.25" customHeight="1" x14ac:dyDescent="0.25">
      <c r="B14" s="23"/>
      <c r="C14" s="24"/>
      <c r="D14" s="24"/>
      <c r="E14" s="24"/>
      <c r="F14" s="24"/>
      <c r="G14" s="24"/>
      <c r="H14" s="10"/>
      <c r="I14" s="155" t="s">
        <v>13</v>
      </c>
      <c r="J14" s="155"/>
      <c r="K14" s="155" t="s">
        <v>32</v>
      </c>
      <c r="L14" s="155"/>
      <c r="M14" s="15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</row>
    <row r="15" spans="1:94" ht="17.25" customHeight="1" x14ac:dyDescent="0.25">
      <c r="B15" s="23"/>
      <c r="C15" s="24"/>
      <c r="D15" s="24"/>
      <c r="E15" s="24"/>
      <c r="F15" s="24"/>
      <c r="G15" s="24"/>
      <c r="H15" s="24"/>
      <c r="I15" s="17" t="s">
        <v>63</v>
      </c>
      <c r="J15" s="24"/>
      <c r="K15" s="156" t="s">
        <v>28</v>
      </c>
      <c r="L15" s="156"/>
      <c r="M15" s="24"/>
      <c r="N15" s="24"/>
      <c r="O15" s="24"/>
      <c r="P15" s="24"/>
      <c r="Q15" s="153" t="s">
        <v>9</v>
      </c>
      <c r="R15" s="153"/>
      <c r="S15" s="153"/>
      <c r="T15" s="24" t="s">
        <v>6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</row>
    <row r="16" spans="1:94" ht="17.25" customHeight="1" x14ac:dyDescent="0.25">
      <c r="B16" s="96">
        <v>1</v>
      </c>
      <c r="C16" s="56" t="s">
        <v>19</v>
      </c>
      <c r="D16" s="56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</row>
    <row r="17" spans="2:94" ht="17.25" customHeight="1" x14ac:dyDescent="0.25">
      <c r="B17" s="23"/>
      <c r="C17" s="30">
        <v>1</v>
      </c>
      <c r="D17" s="161" t="s">
        <v>67</v>
      </c>
      <c r="E17" s="161"/>
      <c r="F17" s="161"/>
      <c r="G17" s="36">
        <v>80</v>
      </c>
      <c r="H17" s="17" t="s">
        <v>80</v>
      </c>
      <c r="I17" s="79">
        <f>G11</f>
        <v>1</v>
      </c>
      <c r="J17" s="17" t="s">
        <v>80</v>
      </c>
      <c r="K17" s="36">
        <f>J5</f>
        <v>9</v>
      </c>
      <c r="L17" s="17" t="s">
        <v>0</v>
      </c>
      <c r="M17" s="23">
        <f>PRODUCT(G17,I17,K17)</f>
        <v>720</v>
      </c>
      <c r="N17" s="23"/>
      <c r="O17" s="24"/>
      <c r="P17" s="24"/>
      <c r="Q17" s="36">
        <f>M17</f>
        <v>720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</row>
    <row r="18" spans="2:94" ht="17.25" customHeight="1" x14ac:dyDescent="0.25">
      <c r="B18" s="23"/>
      <c r="C18" s="30">
        <v>2</v>
      </c>
      <c r="D18" s="160" t="s">
        <v>79</v>
      </c>
      <c r="E18" s="160"/>
      <c r="F18" s="160"/>
      <c r="G18" s="36">
        <v>80</v>
      </c>
      <c r="H18" s="17" t="s">
        <v>80</v>
      </c>
      <c r="I18" s="109">
        <f>I11</f>
        <v>0</v>
      </c>
      <c r="J18" s="17" t="s">
        <v>80</v>
      </c>
      <c r="K18" s="36">
        <f>J5</f>
        <v>9</v>
      </c>
      <c r="L18" s="17" t="s">
        <v>0</v>
      </c>
      <c r="M18" s="23">
        <f>PRODUCT(G18,I18,K18)</f>
        <v>0</v>
      </c>
      <c r="N18" s="23"/>
      <c r="O18" s="24"/>
      <c r="P18" s="24"/>
      <c r="Q18" s="36">
        <f>M18</f>
        <v>0</v>
      </c>
      <c r="R18" s="24"/>
      <c r="S18" s="24"/>
      <c r="T18" s="108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</row>
    <row r="19" spans="2:94" ht="17.25" customHeight="1" x14ac:dyDescent="0.25">
      <c r="B19" s="23"/>
      <c r="C19" s="30">
        <v>3</v>
      </c>
      <c r="D19" s="24" t="s">
        <v>46</v>
      </c>
      <c r="E19" s="24"/>
      <c r="F19" s="24"/>
      <c r="G19" s="36">
        <v>0</v>
      </c>
      <c r="H19" s="17" t="s">
        <v>80</v>
      </c>
      <c r="I19" s="82">
        <f>E11</f>
        <v>1</v>
      </c>
      <c r="J19" s="17" t="s">
        <v>80</v>
      </c>
      <c r="K19" s="36">
        <f>J5</f>
        <v>9</v>
      </c>
      <c r="L19" s="17" t="s">
        <v>0</v>
      </c>
      <c r="M19" s="23">
        <f>PRODUCT(G19,I19,K19)</f>
        <v>0</v>
      </c>
      <c r="N19" s="23"/>
      <c r="O19" s="24"/>
      <c r="P19" s="24"/>
      <c r="Q19" s="36">
        <f>M19</f>
        <v>0</v>
      </c>
      <c r="R19" s="24"/>
      <c r="S19" s="24"/>
      <c r="T19" s="108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</row>
    <row r="20" spans="2:94" ht="17.25" customHeight="1" x14ac:dyDescent="0.25">
      <c r="B20" s="128"/>
      <c r="C20" s="30">
        <v>4</v>
      </c>
      <c r="D20" s="129" t="s">
        <v>94</v>
      </c>
      <c r="E20" s="129"/>
      <c r="F20" s="129"/>
      <c r="G20" s="36"/>
      <c r="H20" s="131" t="s">
        <v>80</v>
      </c>
      <c r="I20" s="82"/>
      <c r="J20" s="131"/>
      <c r="K20" s="36"/>
      <c r="L20" s="131"/>
      <c r="M20" s="128"/>
      <c r="N20" s="128"/>
      <c r="O20" s="129"/>
      <c r="P20" s="129"/>
      <c r="Q20" s="36"/>
      <c r="R20" s="129"/>
      <c r="S20" s="129"/>
      <c r="T20" s="108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</row>
    <row r="21" spans="2:94" ht="17.25" customHeight="1" x14ac:dyDescent="0.25">
      <c r="B21" s="23"/>
      <c r="C21" s="30">
        <v>5</v>
      </c>
      <c r="D21" s="153" t="s">
        <v>78</v>
      </c>
      <c r="E21" s="153"/>
      <c r="F21" s="153"/>
      <c r="G21" s="36">
        <v>100</v>
      </c>
      <c r="H21" s="17" t="s">
        <v>80</v>
      </c>
      <c r="I21" s="36">
        <f>E11</f>
        <v>1</v>
      </c>
      <c r="J21" s="17" t="s">
        <v>80</v>
      </c>
      <c r="K21" s="36">
        <f>J5</f>
        <v>9</v>
      </c>
      <c r="L21" s="17" t="s">
        <v>0</v>
      </c>
      <c r="M21" s="23">
        <f>PRODUCT(G21,I21,K21)</f>
        <v>900</v>
      </c>
      <c r="N21" s="87">
        <v>338</v>
      </c>
      <c r="O21" s="118"/>
      <c r="P21" s="118"/>
      <c r="Q21" s="41">
        <f>PRODUCT(M21)*POWER(N21,-1)</f>
        <v>2.6627218934911241</v>
      </c>
      <c r="R21" s="24" t="s">
        <v>54</v>
      </c>
      <c r="S21" s="65">
        <v>3</v>
      </c>
      <c r="T21" s="108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</row>
    <row r="22" spans="2:94" ht="17.25" customHeight="1" x14ac:dyDescent="0.25">
      <c r="B22" s="23"/>
      <c r="C22" s="30">
        <v>6</v>
      </c>
      <c r="D22" s="153" t="s">
        <v>55</v>
      </c>
      <c r="E22" s="153"/>
      <c r="F22" s="153"/>
      <c r="G22" s="36">
        <v>2</v>
      </c>
      <c r="H22" s="17" t="s">
        <v>80</v>
      </c>
      <c r="I22" s="36">
        <f>E11</f>
        <v>1</v>
      </c>
      <c r="J22" s="17" t="s">
        <v>80</v>
      </c>
      <c r="K22" s="36">
        <f>J5</f>
        <v>9</v>
      </c>
      <c r="L22" s="17" t="s">
        <v>0</v>
      </c>
      <c r="M22" s="23">
        <f>PRODUCT(G22,I22,K22)</f>
        <v>18</v>
      </c>
      <c r="N22" s="17"/>
      <c r="O22" s="36"/>
      <c r="P22" s="17"/>
      <c r="Q22" s="36"/>
      <c r="R22" s="24"/>
      <c r="S22" s="24"/>
      <c r="T22" s="108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</row>
    <row r="23" spans="2:94" ht="17.25" customHeight="1" x14ac:dyDescent="0.25">
      <c r="B23" s="23"/>
      <c r="C23" s="30">
        <v>7</v>
      </c>
      <c r="D23" s="153" t="s">
        <v>71</v>
      </c>
      <c r="E23" s="153"/>
      <c r="F23" s="153"/>
      <c r="G23" s="36"/>
      <c r="H23" s="17"/>
      <c r="I23" s="36"/>
      <c r="J23" s="17"/>
      <c r="K23" s="36"/>
      <c r="L23" s="17"/>
      <c r="M23" s="23"/>
      <c r="N23" s="23"/>
      <c r="O23" s="24"/>
      <c r="P23" s="24"/>
      <c r="Q23" s="36"/>
      <c r="R23" s="24"/>
      <c r="S23" s="24"/>
      <c r="T23" s="108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</row>
    <row r="24" spans="2:94" ht="12.75" customHeight="1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36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</row>
    <row r="25" spans="2:94" ht="17.25" customHeight="1" x14ac:dyDescent="0.25">
      <c r="B25" s="53">
        <v>5</v>
      </c>
      <c r="C25" s="160" t="s">
        <v>47</v>
      </c>
      <c r="D25" s="160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36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</row>
    <row r="26" spans="2:94" ht="17.25" customHeight="1" x14ac:dyDescent="0.25">
      <c r="B26" s="23"/>
      <c r="C26" s="30">
        <v>1</v>
      </c>
      <c r="D26" s="161" t="s">
        <v>39</v>
      </c>
      <c r="E26" s="161"/>
      <c r="F26" s="161"/>
      <c r="G26" s="36">
        <v>90</v>
      </c>
      <c r="H26" s="17" t="s">
        <v>80</v>
      </c>
      <c r="I26" s="98">
        <f>G7</f>
        <v>1</v>
      </c>
      <c r="J26" s="17" t="s">
        <v>80</v>
      </c>
      <c r="K26" s="36">
        <f>J5</f>
        <v>9</v>
      </c>
      <c r="L26" s="17" t="s">
        <v>0</v>
      </c>
      <c r="M26" s="23">
        <f t="shared" ref="M26:M32" si="0">PRODUCT(G26,I26,K26)</f>
        <v>810</v>
      </c>
      <c r="N26" s="23"/>
      <c r="O26" s="24"/>
      <c r="P26" s="24"/>
      <c r="Q26" s="36">
        <f t="shared" ref="Q26:Q31" si="1">M26</f>
        <v>810</v>
      </c>
      <c r="R26" s="24"/>
      <c r="S26" s="24"/>
      <c r="T26" s="8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</row>
    <row r="27" spans="2:94" ht="17.25" customHeight="1" x14ac:dyDescent="0.25">
      <c r="B27" s="23"/>
      <c r="C27" s="30">
        <v>2</v>
      </c>
      <c r="D27" s="160" t="s">
        <v>75</v>
      </c>
      <c r="E27" s="160"/>
      <c r="F27" s="160"/>
      <c r="G27" s="36">
        <v>80</v>
      </c>
      <c r="H27" s="17" t="s">
        <v>80</v>
      </c>
      <c r="I27" s="18">
        <f>I7</f>
        <v>0</v>
      </c>
      <c r="J27" s="17" t="s">
        <v>80</v>
      </c>
      <c r="K27" s="36">
        <f>J5</f>
        <v>9</v>
      </c>
      <c r="L27" s="17" t="s">
        <v>0</v>
      </c>
      <c r="M27" s="23">
        <f t="shared" si="0"/>
        <v>0</v>
      </c>
      <c r="N27" s="23"/>
      <c r="O27" s="24"/>
      <c r="P27" s="24"/>
      <c r="Q27" s="36">
        <f t="shared" si="1"/>
        <v>0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</row>
    <row r="28" spans="2:94" ht="17.25" customHeight="1" x14ac:dyDescent="0.25">
      <c r="B28" s="23"/>
      <c r="C28" s="30">
        <v>3</v>
      </c>
      <c r="D28" s="24" t="s">
        <v>35</v>
      </c>
      <c r="E28" s="24"/>
      <c r="F28" s="24"/>
      <c r="G28" s="36">
        <v>25</v>
      </c>
      <c r="H28" s="17" t="s">
        <v>80</v>
      </c>
      <c r="I28" s="36">
        <f>E7</f>
        <v>1</v>
      </c>
      <c r="J28" s="17" t="s">
        <v>80</v>
      </c>
      <c r="K28" s="36">
        <f>J5</f>
        <v>9</v>
      </c>
      <c r="L28" s="17" t="s">
        <v>0</v>
      </c>
      <c r="M28" s="23">
        <f t="shared" si="0"/>
        <v>225</v>
      </c>
      <c r="N28" s="23"/>
      <c r="O28" s="24"/>
      <c r="P28" s="24"/>
      <c r="Q28" s="36">
        <f t="shared" si="1"/>
        <v>225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</row>
    <row r="29" spans="2:94" ht="17.25" customHeight="1" x14ac:dyDescent="0.25">
      <c r="B29" s="23"/>
      <c r="C29" s="30">
        <v>4</v>
      </c>
      <c r="D29" s="153" t="s">
        <v>41</v>
      </c>
      <c r="E29" s="153"/>
      <c r="F29" s="153"/>
      <c r="G29" s="36">
        <v>25</v>
      </c>
      <c r="H29" s="17" t="s">
        <v>80</v>
      </c>
      <c r="I29" s="36">
        <f>E7</f>
        <v>1</v>
      </c>
      <c r="J29" s="17" t="s">
        <v>80</v>
      </c>
      <c r="K29" s="36">
        <f>J5</f>
        <v>9</v>
      </c>
      <c r="L29" s="17" t="s">
        <v>0</v>
      </c>
      <c r="M29" s="23">
        <f t="shared" si="0"/>
        <v>225</v>
      </c>
      <c r="N29" s="23"/>
      <c r="O29" s="24"/>
      <c r="P29" s="24"/>
      <c r="Q29" s="36">
        <f t="shared" si="1"/>
        <v>225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</row>
    <row r="30" spans="2:94" ht="17.25" customHeight="1" x14ac:dyDescent="0.25">
      <c r="B30" s="23"/>
      <c r="C30" s="30">
        <v>5</v>
      </c>
      <c r="D30" s="153" t="s">
        <v>8</v>
      </c>
      <c r="E30" s="153"/>
      <c r="F30" s="153"/>
      <c r="G30" s="36">
        <v>25</v>
      </c>
      <c r="H30" s="17" t="s">
        <v>80</v>
      </c>
      <c r="I30" s="36">
        <f>E7</f>
        <v>1</v>
      </c>
      <c r="J30" s="17" t="s">
        <v>80</v>
      </c>
      <c r="K30" s="36">
        <f>J5</f>
        <v>9</v>
      </c>
      <c r="L30" s="17" t="s">
        <v>0</v>
      </c>
      <c r="M30" s="23">
        <f t="shared" si="0"/>
        <v>225</v>
      </c>
      <c r="N30" s="23"/>
      <c r="O30" s="24"/>
      <c r="P30" s="24"/>
      <c r="Q30" s="36">
        <f t="shared" si="1"/>
        <v>225</v>
      </c>
      <c r="R30" s="24"/>
      <c r="S30" s="24"/>
      <c r="T30" s="108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</row>
    <row r="31" spans="2:94" ht="17.25" customHeight="1" x14ac:dyDescent="0.25">
      <c r="B31" s="23"/>
      <c r="C31" s="30">
        <v>6</v>
      </c>
      <c r="D31" s="153" t="s">
        <v>70</v>
      </c>
      <c r="E31" s="153"/>
      <c r="F31" s="153"/>
      <c r="G31" s="36">
        <v>40</v>
      </c>
      <c r="H31" s="17" t="s">
        <v>80</v>
      </c>
      <c r="I31" s="36">
        <f>E7</f>
        <v>1</v>
      </c>
      <c r="J31" s="17" t="s">
        <v>80</v>
      </c>
      <c r="K31" s="36">
        <f>J5</f>
        <v>9</v>
      </c>
      <c r="L31" s="17" t="s">
        <v>0</v>
      </c>
      <c r="M31" s="23">
        <f t="shared" si="0"/>
        <v>360</v>
      </c>
      <c r="N31" s="24"/>
      <c r="O31" s="24"/>
      <c r="P31" s="24"/>
      <c r="Q31" s="36">
        <f t="shared" si="1"/>
        <v>360</v>
      </c>
      <c r="R31" s="24"/>
      <c r="S31" s="24"/>
      <c r="T31" s="108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</row>
    <row r="32" spans="2:94" ht="17.25" customHeight="1" x14ac:dyDescent="0.25">
      <c r="B32" s="23"/>
      <c r="C32" s="30">
        <v>7</v>
      </c>
      <c r="D32" s="153" t="s">
        <v>55</v>
      </c>
      <c r="E32" s="153"/>
      <c r="F32" s="153"/>
      <c r="G32" s="36">
        <v>2</v>
      </c>
      <c r="H32" s="17" t="s">
        <v>80</v>
      </c>
      <c r="I32" s="36">
        <f>E7</f>
        <v>1</v>
      </c>
      <c r="J32" s="17" t="s">
        <v>80</v>
      </c>
      <c r="K32" s="36">
        <f>J5</f>
        <v>9</v>
      </c>
      <c r="L32" s="17" t="s">
        <v>0</v>
      </c>
      <c r="M32" s="23">
        <f t="shared" si="0"/>
        <v>18</v>
      </c>
      <c r="N32" s="24"/>
      <c r="O32" s="24"/>
      <c r="P32" s="24"/>
      <c r="Q32" s="36">
        <f>PRODUCT(30,M32)</f>
        <v>540</v>
      </c>
      <c r="R32" s="24"/>
      <c r="S32" s="24"/>
      <c r="T32" s="83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</row>
    <row r="33" spans="2:94" ht="17.25" customHeight="1" x14ac:dyDescent="0.25">
      <c r="B33" s="23"/>
      <c r="C33" s="30">
        <v>8</v>
      </c>
      <c r="D33" s="153" t="s">
        <v>71</v>
      </c>
      <c r="E33" s="153"/>
      <c r="F33" s="15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36"/>
      <c r="R33" s="24"/>
      <c r="S33" s="24"/>
      <c r="T33" s="10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</row>
    <row r="34" spans="2:94" ht="12.75" customHeight="1" x14ac:dyDescent="0.25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36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</row>
    <row r="35" spans="2:94" ht="17.25" customHeight="1" x14ac:dyDescent="0.25">
      <c r="B35" s="23"/>
      <c r="C35" s="153" t="s">
        <v>2</v>
      </c>
      <c r="D35" s="153"/>
      <c r="E35" s="153"/>
      <c r="F35" s="153"/>
      <c r="G35" s="153"/>
      <c r="H35" s="153"/>
      <c r="I35" s="153"/>
      <c r="J35" s="153"/>
      <c r="K35" s="153"/>
      <c r="L35" s="24"/>
      <c r="M35" s="24"/>
      <c r="N35" s="24"/>
      <c r="O35" s="24"/>
      <c r="P35" s="24"/>
      <c r="Q35" s="36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</row>
    <row r="36" spans="2:94" ht="12.75" customHeight="1" x14ac:dyDescent="0.25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36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</row>
    <row r="37" spans="2:94" ht="17.25" customHeight="1" x14ac:dyDescent="0.25">
      <c r="B37" s="23"/>
      <c r="C37" s="30">
        <v>1</v>
      </c>
      <c r="D37" s="153" t="s">
        <v>73</v>
      </c>
      <c r="E37" s="153"/>
      <c r="F37" s="153"/>
      <c r="G37" s="36">
        <v>25</v>
      </c>
      <c r="H37" s="17" t="s">
        <v>80</v>
      </c>
      <c r="I37" s="41">
        <v>0.66</v>
      </c>
      <c r="J37" s="17" t="s">
        <v>80</v>
      </c>
      <c r="K37" s="36">
        <f>J5</f>
        <v>9</v>
      </c>
      <c r="L37" s="17" t="s">
        <v>0</v>
      </c>
      <c r="M37" s="23">
        <f>PRODUCT(G37,I37,K37)</f>
        <v>148.5</v>
      </c>
      <c r="P37" s="24"/>
      <c r="Q37" s="36">
        <f>M37</f>
        <v>148.5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</row>
    <row r="38" spans="2:94" ht="17.25" customHeight="1" x14ac:dyDescent="0.25">
      <c r="B38" s="23"/>
      <c r="C38" s="30">
        <v>2</v>
      </c>
      <c r="D38" s="24" t="s">
        <v>76</v>
      </c>
      <c r="E38" s="24"/>
      <c r="F38" s="24"/>
      <c r="G38" s="36">
        <v>10</v>
      </c>
      <c r="H38" s="17" t="s">
        <v>80</v>
      </c>
      <c r="I38" s="36">
        <v>0</v>
      </c>
      <c r="J38" s="17" t="s">
        <v>80</v>
      </c>
      <c r="K38" s="36">
        <f>J5</f>
        <v>9</v>
      </c>
      <c r="L38" s="17" t="s">
        <v>0</v>
      </c>
      <c r="M38" s="23">
        <f>PRODUCT(G38,I38,K38)</f>
        <v>0</v>
      </c>
      <c r="P38" s="24"/>
      <c r="Q38" s="36">
        <f>M38</f>
        <v>0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</row>
    <row r="39" spans="2:94" ht="17.25" customHeight="1" x14ac:dyDescent="0.25">
      <c r="B39" s="23"/>
      <c r="C39" s="30">
        <v>3</v>
      </c>
      <c r="D39" s="24" t="s">
        <v>84</v>
      </c>
      <c r="E39" s="24"/>
      <c r="F39" s="24"/>
      <c r="G39" s="36">
        <v>10</v>
      </c>
      <c r="H39" s="17" t="s">
        <v>80</v>
      </c>
      <c r="I39" s="36">
        <v>0</v>
      </c>
      <c r="J39" s="17" t="s">
        <v>80</v>
      </c>
      <c r="K39" s="36">
        <f>J5</f>
        <v>9</v>
      </c>
      <c r="L39" s="17" t="s">
        <v>0</v>
      </c>
      <c r="M39" s="23">
        <f>PRODUCT(G39,I39,K39)</f>
        <v>0</v>
      </c>
      <c r="P39" s="24"/>
      <c r="Q39" s="36">
        <f>M39</f>
        <v>0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</row>
    <row r="40" spans="2:94" ht="17.25" customHeight="1" x14ac:dyDescent="0.25">
      <c r="B40" s="23"/>
      <c r="C40" s="30">
        <v>4</v>
      </c>
      <c r="D40" s="153" t="s">
        <v>71</v>
      </c>
      <c r="E40" s="153"/>
      <c r="F40" s="153"/>
      <c r="G40" s="77">
        <v>0.16</v>
      </c>
      <c r="H40" s="17" t="s">
        <v>80</v>
      </c>
      <c r="I40" s="41">
        <v>0.66</v>
      </c>
      <c r="J40" s="17" t="s">
        <v>80</v>
      </c>
      <c r="K40" s="36">
        <f>J5</f>
        <v>9</v>
      </c>
      <c r="L40" s="17" t="s">
        <v>0</v>
      </c>
      <c r="M40" s="41">
        <f>PRODUCT(G40,I40,K40)</f>
        <v>0.95040000000000013</v>
      </c>
      <c r="N40" s="154"/>
      <c r="O40" s="154"/>
      <c r="P40" s="24"/>
      <c r="Q40" s="36">
        <f>M40</f>
        <v>0.95040000000000013</v>
      </c>
      <c r="R40" s="24" t="s">
        <v>22</v>
      </c>
      <c r="S40" s="24"/>
      <c r="T40" s="108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</row>
    <row r="41" spans="2:94" ht="17.25" customHeight="1" x14ac:dyDescent="0.25">
      <c r="B41" s="23"/>
      <c r="C41" s="30">
        <v>6</v>
      </c>
      <c r="D41" s="153" t="s">
        <v>33</v>
      </c>
      <c r="E41" s="153"/>
      <c r="F41" s="153"/>
      <c r="G41" s="24"/>
      <c r="H41" s="24"/>
      <c r="I41" s="24"/>
      <c r="J41" s="24"/>
      <c r="K41" s="24"/>
      <c r="L41" s="24"/>
      <c r="M41" s="24"/>
      <c r="N41" s="154"/>
      <c r="O41" s="154"/>
      <c r="P41" s="24"/>
      <c r="Q41" s="36">
        <v>1</v>
      </c>
      <c r="R41" s="24" t="s">
        <v>77</v>
      </c>
      <c r="S41" s="24"/>
      <c r="T41" s="108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</row>
    <row r="42" spans="2:94" ht="17.25" customHeight="1" x14ac:dyDescent="0.25">
      <c r="B42" s="23"/>
      <c r="C42" s="30">
        <v>7</v>
      </c>
      <c r="D42" s="153" t="s">
        <v>7</v>
      </c>
      <c r="E42" s="153"/>
      <c r="F42" s="153"/>
      <c r="G42" s="24"/>
      <c r="H42" s="24"/>
      <c r="I42" s="24"/>
      <c r="J42" s="24"/>
      <c r="K42" s="24"/>
      <c r="L42" s="24"/>
      <c r="M42" s="24"/>
      <c r="N42" s="7" t="s">
        <v>24</v>
      </c>
      <c r="O42" s="7"/>
      <c r="P42" s="24"/>
      <c r="Q42" s="36"/>
      <c r="R42" s="24"/>
      <c r="S42" s="24"/>
      <c r="T42" s="108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</row>
    <row r="43" spans="2:94" ht="17.25" customHeight="1" x14ac:dyDescent="0.25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36" t="e">
        <f>SUM(Q17,Q18,M21,Q17,S44,Q26,Q27,#REF!,Q29,Q30,Q31,Q32,Q37,Q19)+Q28+Q26</f>
        <v>#REF!</v>
      </c>
      <c r="R43" s="24"/>
      <c r="S43" s="24"/>
      <c r="T43" s="108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</row>
    <row r="44" spans="2:94" ht="12.75" customHeight="1" x14ac:dyDescent="0.25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36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</row>
    <row r="45" spans="2:94" ht="12.75" customHeight="1" x14ac:dyDescent="0.25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36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</row>
    <row r="46" spans="2:94" ht="19.5" customHeight="1" x14ac:dyDescent="0.25">
      <c r="B46" s="158"/>
      <c r="C46" s="158"/>
      <c r="D46" s="158"/>
      <c r="E46" s="158"/>
      <c r="F46" s="94"/>
      <c r="G46" s="159"/>
      <c r="H46" s="159"/>
      <c r="I46" s="159"/>
      <c r="J46" s="94"/>
      <c r="K46" s="153"/>
      <c r="L46" s="153"/>
      <c r="M46" s="153"/>
      <c r="N46" s="153"/>
      <c r="O46" s="154"/>
      <c r="P46" s="154"/>
      <c r="Q46" s="154"/>
      <c r="R46" s="154"/>
      <c r="S46" s="48"/>
      <c r="T46" s="157"/>
      <c r="U46" s="157"/>
      <c r="V46" s="157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</row>
    <row r="47" spans="2:94" ht="18" customHeight="1" x14ac:dyDescent="0.25">
      <c r="B47" s="128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24"/>
      <c r="U47" s="24"/>
      <c r="V47" s="24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2:94" ht="18" customHeight="1" x14ac:dyDescent="0.25">
      <c r="B48" s="128"/>
      <c r="C48" s="153"/>
      <c r="D48" s="153"/>
      <c r="E48" s="36"/>
      <c r="F48" s="131"/>
      <c r="G48" s="95"/>
      <c r="H48" s="131"/>
      <c r="I48" s="106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24"/>
      <c r="U48" s="24"/>
      <c r="V48" s="24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2:44" ht="18" customHeight="1" x14ac:dyDescent="0.25">
      <c r="B49" s="128"/>
      <c r="C49" s="129"/>
      <c r="D49" s="129"/>
      <c r="E49" s="36"/>
      <c r="F49" s="131"/>
      <c r="G49" s="95"/>
      <c r="H49" s="131"/>
      <c r="I49" s="95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24"/>
      <c r="U49" s="24"/>
      <c r="V49" s="24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2:44" ht="18" customHeight="1" x14ac:dyDescent="0.25">
      <c r="B50" s="128"/>
      <c r="C50" s="153"/>
      <c r="D50" s="153"/>
      <c r="E50" s="94"/>
      <c r="F50" s="153"/>
      <c r="G50" s="153"/>
      <c r="H50" s="153"/>
      <c r="I50" s="153"/>
      <c r="J50" s="153"/>
      <c r="K50" s="129"/>
      <c r="L50" s="129"/>
      <c r="M50" s="129"/>
      <c r="N50" s="129"/>
      <c r="O50" s="129"/>
      <c r="P50" s="129"/>
      <c r="Q50" s="129"/>
      <c r="R50" s="129"/>
      <c r="S50" s="129"/>
      <c r="T50" s="24"/>
      <c r="U50" s="24"/>
      <c r="V50" s="24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2:44" ht="18" customHeight="1" x14ac:dyDescent="0.25">
      <c r="B51" s="128"/>
      <c r="C51" s="129"/>
      <c r="D51" s="129"/>
      <c r="E51" s="36"/>
      <c r="F51" s="129"/>
      <c r="G51" s="106"/>
      <c r="H51" s="129"/>
      <c r="I51" s="106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24"/>
      <c r="U51" s="24"/>
      <c r="V51" s="24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2:44" ht="18" customHeight="1" x14ac:dyDescent="0.25">
      <c r="B52" s="128"/>
      <c r="C52" s="153"/>
      <c r="D52" s="153"/>
      <c r="E52" s="36"/>
      <c r="F52" s="131"/>
      <c r="G52" s="147"/>
      <c r="H52" s="131"/>
      <c r="I52" s="147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24"/>
      <c r="U52" s="24"/>
      <c r="V52" s="24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2:44" ht="18" customHeight="1" x14ac:dyDescent="0.25">
      <c r="B53" s="128"/>
      <c r="C53" s="129"/>
      <c r="D53" s="129"/>
      <c r="E53" s="36"/>
      <c r="F53" s="131"/>
      <c r="G53" s="36"/>
      <c r="H53" s="131"/>
      <c r="I53" s="36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2:44" ht="18" customHeight="1" x14ac:dyDescent="0.25">
      <c r="B54" s="128"/>
      <c r="C54" s="129"/>
      <c r="D54" s="129"/>
      <c r="E54" s="36"/>
      <c r="F54" s="131"/>
      <c r="G54" s="36"/>
      <c r="H54" s="131"/>
      <c r="I54" s="155"/>
      <c r="J54" s="155"/>
      <c r="K54" s="156"/>
      <c r="L54" s="156"/>
      <c r="M54" s="129"/>
      <c r="N54" s="129"/>
      <c r="O54" s="129"/>
      <c r="P54" s="129"/>
      <c r="Q54" s="129"/>
      <c r="R54" s="129"/>
      <c r="S54" s="129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2:44" ht="18" customHeight="1" x14ac:dyDescent="0.25">
      <c r="B55" s="128"/>
      <c r="C55" s="129"/>
      <c r="D55" s="129"/>
      <c r="E55" s="129"/>
      <c r="F55" s="129"/>
      <c r="G55" s="129"/>
      <c r="H55" s="10"/>
      <c r="I55" s="155"/>
      <c r="J55" s="155"/>
      <c r="K55" s="155"/>
      <c r="L55" s="155"/>
      <c r="M55" s="155"/>
      <c r="N55" s="129"/>
      <c r="O55" s="129"/>
      <c r="P55" s="129"/>
      <c r="Q55" s="129"/>
      <c r="R55" s="129"/>
      <c r="S55" s="129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2:44" ht="18" customHeight="1" x14ac:dyDescent="0.25">
      <c r="B56" s="128"/>
      <c r="C56" s="129"/>
      <c r="D56" s="129"/>
      <c r="E56" s="129"/>
      <c r="F56" s="129"/>
      <c r="G56" s="129"/>
      <c r="H56" s="129"/>
      <c r="I56" s="131"/>
      <c r="J56" s="129"/>
      <c r="K56" s="156"/>
      <c r="L56" s="156"/>
      <c r="M56" s="129"/>
      <c r="N56" s="129"/>
      <c r="O56" s="129"/>
      <c r="P56" s="129"/>
      <c r="Q56" s="153"/>
      <c r="R56" s="153"/>
      <c r="S56" s="153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2:44" ht="18" customHeight="1" x14ac:dyDescent="0.25">
      <c r="B57" s="128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</row>
    <row r="58" spans="2:44" ht="18" customHeight="1" x14ac:dyDescent="0.25">
      <c r="B58" s="128"/>
      <c r="C58" s="30"/>
      <c r="D58" s="153"/>
      <c r="E58" s="153"/>
      <c r="F58" s="153"/>
      <c r="G58" s="36"/>
      <c r="H58" s="131"/>
      <c r="I58" s="82"/>
      <c r="J58" s="131"/>
      <c r="K58" s="36"/>
      <c r="L58" s="131"/>
      <c r="M58" s="128"/>
      <c r="N58" s="128"/>
      <c r="O58" s="129"/>
      <c r="P58" s="129"/>
      <c r="Q58" s="36"/>
      <c r="R58" s="129"/>
      <c r="S58" s="129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2:44" ht="18" customHeight="1" x14ac:dyDescent="0.25">
      <c r="B59" s="128"/>
      <c r="C59" s="30"/>
      <c r="D59" s="153"/>
      <c r="E59" s="153"/>
      <c r="F59" s="153"/>
      <c r="G59" s="36"/>
      <c r="H59" s="131"/>
      <c r="I59" s="82"/>
      <c r="J59" s="131"/>
      <c r="K59" s="36"/>
      <c r="L59" s="131"/>
      <c r="M59" s="128"/>
      <c r="N59" s="128"/>
      <c r="O59" s="129"/>
      <c r="P59" s="129"/>
      <c r="Q59" s="36"/>
      <c r="R59" s="129"/>
      <c r="S59" s="129"/>
      <c r="T59" s="108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2:44" ht="18" customHeight="1" x14ac:dyDescent="0.25">
      <c r="B60" s="128"/>
      <c r="C60" s="30"/>
      <c r="D60" s="129"/>
      <c r="E60" s="129"/>
      <c r="F60" s="129"/>
      <c r="G60" s="36"/>
      <c r="H60" s="131"/>
      <c r="I60" s="82"/>
      <c r="J60" s="131"/>
      <c r="K60" s="36"/>
      <c r="L60" s="131"/>
      <c r="M60" s="128"/>
      <c r="N60" s="128"/>
      <c r="O60" s="129"/>
      <c r="P60" s="129"/>
      <c r="Q60" s="36"/>
      <c r="R60" s="129"/>
      <c r="S60" s="129"/>
      <c r="T60" s="108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2:44" ht="18" customHeight="1" x14ac:dyDescent="0.25">
      <c r="B61" s="128"/>
      <c r="C61" s="30"/>
      <c r="D61" s="153"/>
      <c r="E61" s="153"/>
      <c r="F61" s="153"/>
      <c r="G61" s="36"/>
      <c r="H61" s="131"/>
      <c r="I61" s="36"/>
      <c r="J61" s="131"/>
      <c r="K61" s="36"/>
      <c r="L61" s="131"/>
      <c r="M61" s="128"/>
      <c r="N61" s="87"/>
      <c r="O61" s="118"/>
      <c r="P61" s="118"/>
      <c r="Q61" s="41"/>
      <c r="R61" s="129"/>
      <c r="S61" s="130"/>
      <c r="T61" s="108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2:44" ht="18" customHeight="1" x14ac:dyDescent="0.25">
      <c r="B62" s="128"/>
      <c r="C62" s="30"/>
      <c r="D62" s="153"/>
      <c r="E62" s="153"/>
      <c r="F62" s="153"/>
      <c r="G62" s="36"/>
      <c r="H62" s="131"/>
      <c r="I62" s="36"/>
      <c r="J62" s="131"/>
      <c r="K62" s="36"/>
      <c r="L62" s="131"/>
      <c r="M62" s="128"/>
      <c r="N62" s="131"/>
      <c r="O62" s="36"/>
      <c r="P62" s="131"/>
      <c r="Q62" s="36"/>
      <c r="R62" s="129"/>
      <c r="S62" s="129"/>
      <c r="T62" s="108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spans="2:44" ht="18" customHeight="1" x14ac:dyDescent="0.25">
      <c r="B63" s="128"/>
      <c r="C63" s="30"/>
      <c r="D63" s="153"/>
      <c r="E63" s="153"/>
      <c r="F63" s="153"/>
      <c r="G63" s="36"/>
      <c r="H63" s="131"/>
      <c r="I63" s="36"/>
      <c r="J63" s="131"/>
      <c r="K63" s="36"/>
      <c r="L63" s="131"/>
      <c r="M63" s="128"/>
      <c r="N63" s="128"/>
      <c r="O63" s="129"/>
      <c r="P63" s="129"/>
      <c r="Q63" s="36"/>
      <c r="R63" s="129"/>
      <c r="S63" s="129"/>
      <c r="T63" s="108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2:44" ht="18" customHeight="1" x14ac:dyDescent="0.25">
      <c r="B64" s="128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36"/>
      <c r="R64" s="129"/>
      <c r="S64" s="129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2:44" ht="18" customHeight="1" x14ac:dyDescent="0.25">
      <c r="B65" s="128"/>
      <c r="C65" s="153"/>
      <c r="D65" s="153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36"/>
      <c r="R65" s="129"/>
      <c r="S65" s="129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spans="2:44" ht="18" customHeight="1" x14ac:dyDescent="0.25">
      <c r="B66" s="128"/>
      <c r="C66" s="30"/>
      <c r="D66" s="153"/>
      <c r="E66" s="153"/>
      <c r="F66" s="153"/>
      <c r="G66" s="36"/>
      <c r="H66" s="131"/>
      <c r="I66" s="36"/>
      <c r="J66" s="131"/>
      <c r="K66" s="36"/>
      <c r="L66" s="131"/>
      <c r="M66" s="128"/>
      <c r="N66" s="128"/>
      <c r="O66" s="129"/>
      <c r="P66" s="129"/>
      <c r="Q66" s="36"/>
      <c r="R66" s="129"/>
      <c r="S66" s="129"/>
      <c r="T66" s="8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2:44" ht="18" customHeight="1" x14ac:dyDescent="0.25">
      <c r="B67" s="128"/>
      <c r="C67" s="30"/>
      <c r="D67" s="153"/>
      <c r="E67" s="153"/>
      <c r="F67" s="153"/>
      <c r="G67" s="36"/>
      <c r="H67" s="131"/>
      <c r="I67" s="36"/>
      <c r="J67" s="131"/>
      <c r="K67" s="36"/>
      <c r="L67" s="131"/>
      <c r="M67" s="128"/>
      <c r="N67" s="128"/>
      <c r="O67" s="129"/>
      <c r="P67" s="129"/>
      <c r="Q67" s="36"/>
      <c r="R67" s="129"/>
      <c r="S67" s="129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2:44" ht="18" customHeight="1" x14ac:dyDescent="0.25">
      <c r="B68" s="128"/>
      <c r="C68" s="30"/>
      <c r="D68" s="129"/>
      <c r="E68" s="129"/>
      <c r="F68" s="129"/>
      <c r="G68" s="36"/>
      <c r="H68" s="131"/>
      <c r="I68" s="36"/>
      <c r="J68" s="131"/>
      <c r="K68" s="36"/>
      <c r="L68" s="131"/>
      <c r="M68" s="128"/>
      <c r="N68" s="128"/>
      <c r="O68" s="129"/>
      <c r="P68" s="129"/>
      <c r="Q68" s="36"/>
      <c r="R68" s="129"/>
      <c r="S68" s="129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2:44" ht="18" customHeight="1" x14ac:dyDescent="0.25">
      <c r="B69" s="128"/>
      <c r="C69" s="30"/>
      <c r="D69" s="153"/>
      <c r="E69" s="153"/>
      <c r="F69" s="153"/>
      <c r="G69" s="36"/>
      <c r="H69" s="131"/>
      <c r="I69" s="36"/>
      <c r="J69" s="131"/>
      <c r="K69" s="36"/>
      <c r="L69" s="131"/>
      <c r="M69" s="128"/>
      <c r="N69" s="128"/>
      <c r="O69" s="129"/>
      <c r="P69" s="129"/>
      <c r="Q69" s="36"/>
      <c r="R69" s="129"/>
      <c r="S69" s="129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</row>
    <row r="70" spans="2:44" ht="18" customHeight="1" x14ac:dyDescent="0.25">
      <c r="B70" s="128"/>
      <c r="C70" s="30"/>
      <c r="D70" s="153"/>
      <c r="E70" s="153"/>
      <c r="F70" s="153"/>
      <c r="G70" s="36"/>
      <c r="H70" s="131"/>
      <c r="I70" s="36"/>
      <c r="J70" s="131"/>
      <c r="K70" s="36"/>
      <c r="L70" s="131"/>
      <c r="M70" s="128"/>
      <c r="N70" s="128"/>
      <c r="O70" s="129"/>
      <c r="P70" s="129"/>
      <c r="Q70" s="36"/>
      <c r="R70" s="129"/>
      <c r="S70" s="129"/>
      <c r="T70" s="108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spans="2:44" ht="18" customHeight="1" x14ac:dyDescent="0.25">
      <c r="B71" s="128"/>
      <c r="C71" s="30"/>
      <c r="D71" s="153"/>
      <c r="E71" s="153"/>
      <c r="F71" s="153"/>
      <c r="G71" s="36"/>
      <c r="H71" s="131"/>
      <c r="I71" s="36"/>
      <c r="J71" s="131"/>
      <c r="K71" s="36"/>
      <c r="L71" s="131"/>
      <c r="M71" s="128"/>
      <c r="N71" s="129"/>
      <c r="O71" s="129"/>
      <c r="P71" s="129"/>
      <c r="Q71" s="36"/>
      <c r="R71" s="129"/>
      <c r="S71" s="129"/>
      <c r="T71" s="108"/>
      <c r="U71" s="24"/>
      <c r="V71" s="24"/>
    </row>
    <row r="72" spans="2:44" ht="18" customHeight="1" x14ac:dyDescent="0.25">
      <c r="B72" s="128"/>
      <c r="C72" s="30"/>
      <c r="D72" s="153"/>
      <c r="E72" s="153"/>
      <c r="F72" s="153"/>
      <c r="G72" s="36"/>
      <c r="H72" s="131"/>
      <c r="I72" s="36"/>
      <c r="J72" s="131"/>
      <c r="K72" s="36"/>
      <c r="L72" s="131"/>
      <c r="M72" s="128"/>
      <c r="N72" s="129"/>
      <c r="O72" s="129"/>
      <c r="P72" s="129"/>
      <c r="Q72" s="36"/>
      <c r="R72" s="129"/>
      <c r="S72" s="129"/>
      <c r="T72" s="83"/>
      <c r="U72" s="24"/>
      <c r="V72" s="24"/>
    </row>
    <row r="73" spans="2:44" ht="18" customHeight="1" x14ac:dyDescent="0.25">
      <c r="B73" s="23"/>
      <c r="C73" s="30"/>
      <c r="D73" s="153"/>
      <c r="E73" s="153"/>
      <c r="F73" s="15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36"/>
      <c r="R73" s="24"/>
      <c r="S73" s="24"/>
      <c r="T73" s="105"/>
      <c r="U73" s="24"/>
      <c r="V73" s="24"/>
    </row>
    <row r="74" spans="2:44" ht="18" customHeight="1" x14ac:dyDescent="0.25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36"/>
      <c r="R74" s="24"/>
      <c r="S74" s="24"/>
      <c r="T74" s="24"/>
      <c r="U74" s="24"/>
      <c r="V74" s="24"/>
    </row>
    <row r="75" spans="2:44" ht="18" customHeight="1" x14ac:dyDescent="0.25">
      <c r="B75" s="23"/>
      <c r="C75" s="153"/>
      <c r="D75" s="153"/>
      <c r="E75" s="153"/>
      <c r="F75" s="153"/>
      <c r="G75" s="153"/>
      <c r="H75" s="153"/>
      <c r="I75" s="153"/>
      <c r="J75" s="153"/>
      <c r="K75" s="153"/>
      <c r="L75" s="24"/>
      <c r="M75" s="24"/>
      <c r="N75" s="24"/>
      <c r="O75" s="24"/>
      <c r="P75" s="24"/>
      <c r="Q75" s="36"/>
      <c r="R75" s="24"/>
      <c r="S75" s="24"/>
      <c r="T75" s="24"/>
      <c r="U75" s="24"/>
      <c r="V75" s="24"/>
    </row>
    <row r="76" spans="2:44" ht="18" customHeight="1" x14ac:dyDescent="0.25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36"/>
      <c r="R76" s="24"/>
      <c r="S76" s="24"/>
      <c r="T76" s="24"/>
      <c r="U76" s="24"/>
      <c r="V76" s="24"/>
    </row>
    <row r="77" spans="2:44" ht="18" customHeight="1" x14ac:dyDescent="0.25">
      <c r="B77" s="23"/>
      <c r="C77" s="30"/>
      <c r="D77" s="153"/>
      <c r="E77" s="153"/>
      <c r="F77" s="153"/>
      <c r="G77" s="36"/>
      <c r="H77" s="17"/>
      <c r="I77" s="41"/>
      <c r="J77" s="17"/>
      <c r="K77" s="36"/>
      <c r="L77" s="17"/>
      <c r="M77" s="23"/>
      <c r="P77" s="24"/>
      <c r="Q77" s="36"/>
      <c r="R77" s="24"/>
      <c r="S77" s="24"/>
      <c r="T77" s="24"/>
      <c r="U77" s="24"/>
      <c r="V77" s="24"/>
    </row>
    <row r="78" spans="2:44" ht="18" customHeight="1" x14ac:dyDescent="0.25">
      <c r="B78" s="23"/>
      <c r="C78" s="30"/>
      <c r="D78" s="24"/>
      <c r="E78" s="24"/>
      <c r="F78" s="24"/>
      <c r="G78" s="36"/>
      <c r="H78" s="17"/>
      <c r="I78" s="36"/>
      <c r="J78" s="17"/>
      <c r="K78" s="36"/>
      <c r="L78" s="17"/>
      <c r="M78" s="23"/>
      <c r="P78" s="24"/>
      <c r="Q78" s="36"/>
      <c r="R78" s="24"/>
      <c r="S78" s="24"/>
      <c r="T78" s="24"/>
      <c r="U78" s="24"/>
      <c r="V78" s="24"/>
    </row>
    <row r="79" spans="2:44" ht="18" customHeight="1" x14ac:dyDescent="0.25">
      <c r="B79" s="23"/>
      <c r="C79" s="30"/>
      <c r="D79" s="24"/>
      <c r="E79" s="24"/>
      <c r="F79" s="24"/>
      <c r="G79" s="36"/>
      <c r="H79" s="17"/>
      <c r="I79" s="36"/>
      <c r="J79" s="17"/>
      <c r="K79" s="36"/>
      <c r="L79" s="17"/>
      <c r="M79" s="23"/>
      <c r="P79" s="24"/>
      <c r="Q79" s="36"/>
      <c r="R79" s="24"/>
      <c r="S79" s="24"/>
      <c r="T79" s="24"/>
      <c r="U79" s="24"/>
      <c r="V79" s="24"/>
    </row>
    <row r="80" spans="2:44" ht="18" customHeight="1" x14ac:dyDescent="0.25">
      <c r="B80" s="23"/>
      <c r="C80" s="30"/>
      <c r="D80" s="153"/>
      <c r="E80" s="153"/>
      <c r="F80" s="153"/>
      <c r="G80" s="77"/>
      <c r="H80" s="17"/>
      <c r="I80" s="41"/>
      <c r="J80" s="17"/>
      <c r="K80" s="36"/>
      <c r="L80" s="17"/>
      <c r="M80" s="41"/>
      <c r="N80" s="154"/>
      <c r="O80" s="154"/>
      <c r="P80" s="24"/>
      <c r="Q80" s="36"/>
      <c r="R80" s="24"/>
      <c r="S80" s="24"/>
      <c r="T80" s="108"/>
      <c r="U80" s="24"/>
      <c r="V80" s="24"/>
    </row>
    <row r="81" spans="2:22" ht="18" customHeight="1" x14ac:dyDescent="0.25">
      <c r="B81" s="23"/>
      <c r="C81" s="30"/>
      <c r="D81" s="153"/>
      <c r="E81" s="153"/>
      <c r="F81" s="153"/>
      <c r="G81" s="24"/>
      <c r="H81" s="24"/>
      <c r="I81" s="24"/>
      <c r="J81" s="24"/>
      <c r="K81" s="24"/>
      <c r="L81" s="24"/>
      <c r="M81" s="24"/>
      <c r="N81" s="154"/>
      <c r="O81" s="154"/>
      <c r="P81" s="24"/>
      <c r="Q81" s="36"/>
      <c r="R81" s="24"/>
      <c r="S81" s="24"/>
      <c r="T81" s="108"/>
      <c r="U81" s="24"/>
      <c r="V81" s="24"/>
    </row>
    <row r="82" spans="2:22" ht="18" customHeight="1" x14ac:dyDescent="0.25">
      <c r="B82" s="23"/>
      <c r="C82" s="30"/>
      <c r="D82" s="153"/>
      <c r="E82" s="153"/>
      <c r="F82" s="153"/>
      <c r="G82" s="24"/>
      <c r="H82" s="24"/>
      <c r="I82" s="24"/>
      <c r="J82" s="24"/>
      <c r="K82" s="24"/>
      <c r="L82" s="24"/>
      <c r="M82" s="24"/>
      <c r="N82" s="7"/>
      <c r="O82" s="7"/>
      <c r="P82" s="24"/>
      <c r="Q82" s="36"/>
      <c r="R82" s="24"/>
      <c r="S82" s="24"/>
      <c r="T82" s="108"/>
      <c r="U82" s="24"/>
      <c r="V82" s="24"/>
    </row>
    <row r="83" spans="2:22" ht="18" customHeight="1" x14ac:dyDescent="0.25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36"/>
      <c r="R83" s="24"/>
      <c r="S83" s="24"/>
      <c r="T83" s="108"/>
      <c r="U83" s="24"/>
      <c r="V83" s="24"/>
    </row>
    <row r="84" spans="2:22" ht="12.75" customHeight="1" x14ac:dyDescent="0.25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36"/>
      <c r="R84" s="24"/>
      <c r="S84" s="24"/>
      <c r="T84" s="24"/>
      <c r="U84" s="24"/>
      <c r="V84" s="24"/>
    </row>
  </sheetData>
  <mergeCells count="70">
    <mergeCell ref="D81:F81"/>
    <mergeCell ref="N81:O81"/>
    <mergeCell ref="D82:F82"/>
    <mergeCell ref="C75:K75"/>
    <mergeCell ref="D77:F77"/>
    <mergeCell ref="D80:F80"/>
    <mergeCell ref="N80:O80"/>
    <mergeCell ref="D70:F70"/>
    <mergeCell ref="D71:F71"/>
    <mergeCell ref="D72:F72"/>
    <mergeCell ref="D73:F73"/>
    <mergeCell ref="D61:F61"/>
    <mergeCell ref="D62:F62"/>
    <mergeCell ref="D63:F63"/>
    <mergeCell ref="C65:D65"/>
    <mergeCell ref="D66:F66"/>
    <mergeCell ref="D69:F69"/>
    <mergeCell ref="O46:R46"/>
    <mergeCell ref="C50:D50"/>
    <mergeCell ref="F50:J50"/>
    <mergeCell ref="C52:D52"/>
    <mergeCell ref="I54:J54"/>
    <mergeCell ref="D67:F67"/>
    <mergeCell ref="D42:F42"/>
    <mergeCell ref="B46:E46"/>
    <mergeCell ref="G46:I46"/>
    <mergeCell ref="K46:N46"/>
    <mergeCell ref="I55:J55"/>
    <mergeCell ref="K55:M55"/>
    <mergeCell ref="D59:F59"/>
    <mergeCell ref="D58:F58"/>
    <mergeCell ref="K56:L56"/>
    <mergeCell ref="I13:J13"/>
    <mergeCell ref="K13:L13"/>
    <mergeCell ref="I14:J14"/>
    <mergeCell ref="K14:M14"/>
    <mergeCell ref="K15:L15"/>
    <mergeCell ref="K54:L54"/>
    <mergeCell ref="D17:F17"/>
    <mergeCell ref="D18:F18"/>
    <mergeCell ref="D21:F21"/>
    <mergeCell ref="D22:F22"/>
    <mergeCell ref="D23:F23"/>
    <mergeCell ref="D27:F27"/>
    <mergeCell ref="D29:F29"/>
    <mergeCell ref="C48:D48"/>
    <mergeCell ref="T5:V5"/>
    <mergeCell ref="C25:D25"/>
    <mergeCell ref="D26:F26"/>
    <mergeCell ref="C11:D11"/>
    <mergeCell ref="Q56:S56"/>
    <mergeCell ref="T46:V46"/>
    <mergeCell ref="D40:F40"/>
    <mergeCell ref="N40:O40"/>
    <mergeCell ref="D41:F41"/>
    <mergeCell ref="N41:O41"/>
    <mergeCell ref="D30:F30"/>
    <mergeCell ref="D31:F31"/>
    <mergeCell ref="D37:F37"/>
    <mergeCell ref="D32:F32"/>
    <mergeCell ref="D33:F33"/>
    <mergeCell ref="C35:K35"/>
    <mergeCell ref="C7:D7"/>
    <mergeCell ref="Q15:S15"/>
    <mergeCell ref="C9:D9"/>
    <mergeCell ref="F9:J9"/>
    <mergeCell ref="B5:E5"/>
    <mergeCell ref="G5:I5"/>
    <mergeCell ref="K5:N5"/>
    <mergeCell ref="O5:R5"/>
  </mergeCells>
  <pageMargins left="0.3" right="0.28999999999999998" top="0.25" bottom="0.31" header="0.37" footer="0.31"/>
  <pageSetup paperSize="9" scale="91" orientation="landscape" useFirstPageNumber="1" horizontalDpi="0" verticalDpi="0"/>
  <headerFooter alignWithMargins="0"/>
  <colBreaks count="1" manualBreakCount="1">
    <brk id="2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autoPageBreaks="0" fitToPage="1"/>
  </sheetPr>
  <dimension ref="A2:M57"/>
  <sheetViews>
    <sheetView showOutlineSymbols="0" defaultGridColor="0" topLeftCell="A7" colorId="21" zoomScale="85" workbookViewId="0">
      <selection activeCell="D39" sqref="D39:D40"/>
    </sheetView>
  </sheetViews>
  <sheetFormatPr defaultColWidth="10.6640625" defaultRowHeight="12.75" customHeight="1" x14ac:dyDescent="0.2"/>
  <cols>
    <col min="2" max="2" width="19.83203125" customWidth="1"/>
    <col min="3" max="3" width="20.5" customWidth="1"/>
    <col min="4" max="4" width="20.6640625" customWidth="1"/>
    <col min="5" max="12" width="20.5" customWidth="1"/>
    <col min="13" max="19" width="17.1640625" customWidth="1"/>
  </cols>
  <sheetData>
    <row r="2" spans="1:13" ht="19.5" customHeight="1" x14ac:dyDescent="0.25">
      <c r="B2" s="7"/>
      <c r="C2" s="148" t="s">
        <v>48</v>
      </c>
      <c r="D2" s="149"/>
      <c r="E2" s="149"/>
      <c r="F2" s="149"/>
      <c r="G2" s="149"/>
      <c r="H2" s="149"/>
      <c r="I2" s="149"/>
      <c r="J2" s="7"/>
      <c r="K2" s="7"/>
      <c r="L2" s="24"/>
      <c r="M2" s="24"/>
    </row>
    <row r="3" spans="1:13" ht="19.5" customHeight="1" x14ac:dyDescent="0.25">
      <c r="B3" s="7"/>
      <c r="C3" s="7"/>
      <c r="D3" s="7"/>
      <c r="E3" s="150"/>
      <c r="F3" s="150"/>
      <c r="G3" s="150"/>
      <c r="H3" s="7"/>
      <c r="I3" s="7"/>
      <c r="J3" s="7"/>
      <c r="K3" s="7"/>
      <c r="L3" s="24"/>
      <c r="M3" s="24"/>
    </row>
    <row r="4" spans="1:13" ht="20.25" customHeight="1" x14ac:dyDescent="0.25">
      <c r="B4" s="72"/>
      <c r="C4" s="65" t="s">
        <v>52</v>
      </c>
      <c r="D4" s="72"/>
      <c r="E4" s="72"/>
      <c r="F4" s="72"/>
      <c r="G4" s="72"/>
      <c r="H4" s="72"/>
      <c r="I4" s="72"/>
      <c r="J4" s="72"/>
      <c r="K4" s="72"/>
      <c r="M4" s="24"/>
    </row>
    <row r="5" spans="1:13" ht="20.25" customHeight="1" x14ac:dyDescent="0.25">
      <c r="B5" s="7"/>
      <c r="C5" s="65" t="s">
        <v>69</v>
      </c>
      <c r="D5" s="121"/>
      <c r="E5" s="70" t="s">
        <v>56</v>
      </c>
      <c r="F5" s="42" t="s">
        <v>64</v>
      </c>
      <c r="G5" s="42" t="s">
        <v>59</v>
      </c>
      <c r="H5" s="42" t="s">
        <v>38</v>
      </c>
      <c r="I5" s="42" t="s">
        <v>82</v>
      </c>
      <c r="J5" s="42" t="s">
        <v>60</v>
      </c>
      <c r="K5" s="54" t="s">
        <v>12</v>
      </c>
      <c r="M5" s="24"/>
    </row>
    <row r="6" spans="1:13" ht="20.25" customHeight="1" x14ac:dyDescent="0.25">
      <c r="B6" s="7"/>
      <c r="C6" s="59" t="s">
        <v>44</v>
      </c>
      <c r="D6" s="121"/>
      <c r="E6" s="70">
        <v>7</v>
      </c>
      <c r="F6" s="42">
        <v>8</v>
      </c>
      <c r="G6" s="42">
        <v>9</v>
      </c>
      <c r="H6" s="42">
        <v>10</v>
      </c>
      <c r="I6" s="42">
        <v>11</v>
      </c>
      <c r="J6" s="42">
        <v>12</v>
      </c>
      <c r="K6" s="54">
        <v>13</v>
      </c>
      <c r="M6" s="24"/>
    </row>
    <row r="7" spans="1:13" ht="20.25" customHeight="1" x14ac:dyDescent="0.25">
      <c r="A7" s="88"/>
      <c r="B7" s="103"/>
      <c r="C7" s="103"/>
      <c r="D7" s="103"/>
      <c r="E7" s="7"/>
      <c r="F7" s="103"/>
      <c r="G7" s="103"/>
      <c r="H7" s="103"/>
      <c r="I7" s="103"/>
      <c r="J7" s="103"/>
      <c r="K7" s="103"/>
      <c r="L7" s="24"/>
      <c r="M7" s="24"/>
    </row>
    <row r="8" spans="1:13" ht="20.25" customHeight="1" x14ac:dyDescent="0.25">
      <c r="A8" s="152">
        <v>9</v>
      </c>
      <c r="B8" s="123" t="s">
        <v>56</v>
      </c>
      <c r="C8" s="120" t="s">
        <v>72</v>
      </c>
      <c r="D8" s="81"/>
      <c r="E8" s="44"/>
      <c r="F8" s="7"/>
      <c r="G8" s="7"/>
      <c r="H8" s="65"/>
      <c r="I8" s="65"/>
      <c r="J8" s="7"/>
      <c r="K8" s="7"/>
      <c r="M8" s="24"/>
    </row>
    <row r="9" spans="1:13" ht="20.25" customHeight="1" x14ac:dyDescent="0.2">
      <c r="A9" s="152"/>
      <c r="B9" s="113">
        <v>7</v>
      </c>
      <c r="C9" s="50">
        <v>12</v>
      </c>
      <c r="D9" s="72"/>
      <c r="E9" s="90" t="s">
        <v>74</v>
      </c>
      <c r="F9" s="90"/>
      <c r="G9" s="22"/>
      <c r="H9" s="22"/>
      <c r="I9" s="72"/>
      <c r="J9" s="72"/>
      <c r="K9" s="72"/>
    </row>
    <row r="10" spans="1:13" ht="20.25" customHeight="1" x14ac:dyDescent="0.2">
      <c r="A10" s="152"/>
      <c r="B10" s="113"/>
      <c r="C10" s="69">
        <v>35</v>
      </c>
      <c r="D10" s="78" t="s">
        <v>20</v>
      </c>
      <c r="E10" s="19" t="s">
        <v>61</v>
      </c>
      <c r="F10" s="90"/>
      <c r="G10" s="76"/>
      <c r="H10" s="22"/>
      <c r="I10" s="72"/>
      <c r="J10" s="72"/>
      <c r="K10" s="72"/>
    </row>
    <row r="11" spans="1:13" ht="20.25" customHeight="1" x14ac:dyDescent="0.2">
      <c r="A11" s="152"/>
      <c r="B11" s="6" t="s">
        <v>64</v>
      </c>
      <c r="C11" s="1">
        <v>49</v>
      </c>
      <c r="D11" s="73" t="s">
        <v>68</v>
      </c>
      <c r="E11" s="90"/>
      <c r="F11" s="52" t="s">
        <v>25</v>
      </c>
      <c r="G11" s="76"/>
      <c r="H11" s="22"/>
      <c r="I11" s="72"/>
      <c r="J11" s="72"/>
      <c r="K11" s="72"/>
    </row>
    <row r="12" spans="1:13" ht="20.25" customHeight="1" x14ac:dyDescent="0.2">
      <c r="A12" s="152"/>
      <c r="B12" s="32">
        <v>8</v>
      </c>
      <c r="C12" s="50">
        <v>67</v>
      </c>
      <c r="D12" s="22"/>
      <c r="E12" s="90"/>
      <c r="F12" s="90" t="s">
        <v>74</v>
      </c>
      <c r="G12" s="76"/>
      <c r="H12" s="22"/>
      <c r="I12" s="72"/>
      <c r="J12" s="72"/>
      <c r="K12" s="72"/>
    </row>
    <row r="13" spans="1:13" ht="20.25" customHeight="1" x14ac:dyDescent="0.2">
      <c r="A13" s="152"/>
      <c r="B13" s="38"/>
      <c r="C13" s="50">
        <v>12</v>
      </c>
      <c r="D13" s="92" t="s">
        <v>4</v>
      </c>
      <c r="E13" s="90"/>
      <c r="F13" s="19" t="s">
        <v>61</v>
      </c>
      <c r="G13" s="76"/>
      <c r="H13" s="22"/>
      <c r="I13" s="72"/>
      <c r="J13" s="72"/>
      <c r="K13" s="72"/>
    </row>
    <row r="14" spans="1:13" ht="20.25" customHeight="1" x14ac:dyDescent="0.2">
      <c r="A14" s="152"/>
      <c r="B14" s="6" t="s">
        <v>59</v>
      </c>
      <c r="C14" s="34">
        <v>35</v>
      </c>
      <c r="D14" s="5" t="s">
        <v>14</v>
      </c>
      <c r="E14" s="22"/>
      <c r="F14" s="22"/>
      <c r="G14" s="110" t="s">
        <v>25</v>
      </c>
      <c r="H14" s="90"/>
      <c r="I14" s="65"/>
      <c r="J14" s="65"/>
      <c r="K14" s="72"/>
    </row>
    <row r="15" spans="1:13" ht="20.25" customHeight="1" x14ac:dyDescent="0.2">
      <c r="A15" s="152"/>
      <c r="B15" s="32">
        <v>9</v>
      </c>
      <c r="C15" s="62">
        <v>49</v>
      </c>
      <c r="D15" s="72"/>
      <c r="E15" s="22"/>
      <c r="F15" s="22"/>
      <c r="G15" s="61" t="s">
        <v>74</v>
      </c>
      <c r="H15" s="90"/>
      <c r="I15" s="65"/>
      <c r="J15" s="65"/>
      <c r="K15" s="72"/>
    </row>
    <row r="16" spans="1:13" ht="20.25" customHeight="1" x14ac:dyDescent="0.2">
      <c r="A16" s="167"/>
      <c r="B16" s="58"/>
      <c r="C16" s="31">
        <v>67</v>
      </c>
      <c r="D16" s="78" t="s">
        <v>20</v>
      </c>
      <c r="E16" s="22"/>
      <c r="F16" s="22"/>
      <c r="G16" s="19" t="s">
        <v>61</v>
      </c>
      <c r="H16" s="122"/>
      <c r="I16" s="65"/>
      <c r="J16" s="65"/>
      <c r="K16" s="72"/>
    </row>
    <row r="17" spans="1:11" ht="20.25" customHeight="1" x14ac:dyDescent="0.2">
      <c r="A17" s="152">
        <v>8</v>
      </c>
      <c r="B17" s="32" t="s">
        <v>38</v>
      </c>
      <c r="C17" s="16">
        <v>35</v>
      </c>
      <c r="D17" s="73" t="s">
        <v>68</v>
      </c>
      <c r="E17" s="22"/>
      <c r="F17" s="22"/>
      <c r="G17" s="110"/>
      <c r="H17" s="110" t="s">
        <v>25</v>
      </c>
      <c r="I17" s="65"/>
      <c r="J17" s="65"/>
      <c r="K17" s="72"/>
    </row>
    <row r="18" spans="1:11" ht="20.25" customHeight="1" x14ac:dyDescent="0.2">
      <c r="A18" s="152"/>
      <c r="B18" s="32">
        <v>10</v>
      </c>
      <c r="C18" s="16">
        <v>18</v>
      </c>
      <c r="D18" s="22"/>
      <c r="E18" s="72"/>
      <c r="F18" s="72"/>
      <c r="G18" s="65"/>
      <c r="H18" s="90" t="s">
        <v>74</v>
      </c>
      <c r="I18" s="65"/>
      <c r="J18" s="65"/>
      <c r="K18" s="72"/>
    </row>
    <row r="19" spans="1:11" ht="20.25" customHeight="1" x14ac:dyDescent="0.2">
      <c r="A19" s="152"/>
      <c r="B19" s="38"/>
      <c r="C19" s="26">
        <v>49</v>
      </c>
      <c r="D19" s="92" t="s">
        <v>4</v>
      </c>
      <c r="E19" s="22"/>
      <c r="F19" s="22"/>
      <c r="G19" s="90"/>
      <c r="H19" s="14" t="s">
        <v>61</v>
      </c>
      <c r="I19" s="122"/>
      <c r="J19" s="65"/>
      <c r="K19" s="72"/>
    </row>
    <row r="20" spans="1:11" ht="20.25" customHeight="1" x14ac:dyDescent="0.2">
      <c r="A20" s="152"/>
      <c r="B20" s="6" t="s">
        <v>82</v>
      </c>
      <c r="C20" s="50">
        <v>67</v>
      </c>
      <c r="D20" s="5" t="s">
        <v>14</v>
      </c>
      <c r="E20" s="22"/>
      <c r="F20" s="22"/>
      <c r="G20" s="90"/>
      <c r="H20" s="110"/>
      <c r="I20" s="110" t="s">
        <v>25</v>
      </c>
      <c r="J20" s="65"/>
      <c r="K20" s="72"/>
    </row>
    <row r="21" spans="1:11" ht="20.25" customHeight="1" x14ac:dyDescent="0.2">
      <c r="A21" s="152"/>
      <c r="B21" s="32">
        <v>11</v>
      </c>
      <c r="C21" s="50">
        <v>18</v>
      </c>
      <c r="D21" s="72"/>
      <c r="E21" s="22"/>
      <c r="F21" s="22"/>
      <c r="G21" s="90"/>
      <c r="H21" s="90"/>
      <c r="I21" s="90" t="s">
        <v>74</v>
      </c>
      <c r="J21" s="65"/>
      <c r="K21" s="72"/>
    </row>
    <row r="22" spans="1:11" ht="20.25" customHeight="1" x14ac:dyDescent="0.2">
      <c r="A22" s="152"/>
      <c r="B22" s="38"/>
      <c r="C22" s="69">
        <v>35</v>
      </c>
      <c r="D22" s="78" t="s">
        <v>20</v>
      </c>
      <c r="E22" s="22"/>
      <c r="F22" s="22"/>
      <c r="G22" s="90"/>
      <c r="H22" s="90"/>
      <c r="I22" s="19" t="s">
        <v>61</v>
      </c>
      <c r="J22" s="65"/>
      <c r="K22" s="72"/>
    </row>
    <row r="23" spans="1:11" ht="19.5" customHeight="1" x14ac:dyDescent="0.2">
      <c r="A23" s="152"/>
      <c r="B23" s="6" t="s">
        <v>60</v>
      </c>
      <c r="C23" s="62">
        <v>49</v>
      </c>
      <c r="D23" s="73" t="s">
        <v>68</v>
      </c>
      <c r="E23" s="72"/>
      <c r="F23" s="72"/>
      <c r="G23" s="72"/>
      <c r="H23" s="72"/>
      <c r="I23" s="72"/>
      <c r="J23" s="52" t="s">
        <v>25</v>
      </c>
      <c r="K23" s="72"/>
    </row>
    <row r="24" spans="1:11" ht="19.5" customHeight="1" x14ac:dyDescent="0.2">
      <c r="A24" s="152"/>
      <c r="B24" s="32">
        <v>12</v>
      </c>
      <c r="C24" s="50">
        <v>67</v>
      </c>
      <c r="D24" s="22"/>
      <c r="E24" s="72"/>
      <c r="F24" s="72"/>
      <c r="G24" s="72"/>
      <c r="H24" s="72"/>
      <c r="I24" s="72"/>
      <c r="J24" s="90" t="s">
        <v>74</v>
      </c>
      <c r="K24" s="72"/>
    </row>
    <row r="25" spans="1:11" ht="19.5" customHeight="1" x14ac:dyDescent="0.2">
      <c r="A25" s="152"/>
      <c r="B25" s="38"/>
      <c r="C25" s="111">
        <v>18</v>
      </c>
      <c r="D25" s="92" t="s">
        <v>4</v>
      </c>
      <c r="E25" s="72"/>
      <c r="F25" s="72"/>
      <c r="G25" s="72"/>
      <c r="H25" s="72"/>
      <c r="I25" s="72"/>
      <c r="J25" s="19" t="s">
        <v>61</v>
      </c>
      <c r="K25" s="72"/>
    </row>
    <row r="26" spans="1:11" ht="19.5" customHeight="1" x14ac:dyDescent="0.2">
      <c r="A26" s="152"/>
      <c r="B26" s="123" t="s">
        <v>12</v>
      </c>
      <c r="C26" s="80">
        <v>67</v>
      </c>
      <c r="D26" s="5" t="s">
        <v>14</v>
      </c>
      <c r="E26" s="72"/>
      <c r="F26" s="72"/>
      <c r="G26" s="72"/>
      <c r="H26" s="72"/>
      <c r="I26" s="72"/>
      <c r="J26" s="72"/>
      <c r="K26" s="110" t="s">
        <v>25</v>
      </c>
    </row>
    <row r="27" spans="1:11" ht="19.5" customHeight="1" x14ac:dyDescent="0.2">
      <c r="A27" s="152"/>
      <c r="B27" s="113">
        <v>13</v>
      </c>
      <c r="C27" s="4">
        <v>49</v>
      </c>
      <c r="D27" s="72"/>
      <c r="E27" s="72"/>
      <c r="F27" s="72"/>
      <c r="G27" s="72"/>
      <c r="H27" s="72"/>
      <c r="I27" s="72"/>
      <c r="J27" s="72"/>
      <c r="K27" s="9" t="s">
        <v>74</v>
      </c>
    </row>
    <row r="28" spans="1:11" ht="19.5" customHeight="1" x14ac:dyDescent="0.2">
      <c r="A28" s="165"/>
      <c r="B28" s="75"/>
      <c r="C28" s="49"/>
      <c r="D28" s="78" t="s">
        <v>20</v>
      </c>
      <c r="E28" s="72"/>
      <c r="F28" s="72"/>
      <c r="G28" s="72"/>
      <c r="H28" s="72"/>
      <c r="I28" s="72"/>
      <c r="J28" s="72"/>
      <c r="K28" s="19"/>
    </row>
    <row r="29" spans="1:11" ht="19.5" customHeight="1" x14ac:dyDescent="0.2">
      <c r="B29" s="72"/>
      <c r="C29" s="72"/>
      <c r="D29" s="72"/>
      <c r="E29" s="72"/>
      <c r="F29" s="72"/>
      <c r="G29" s="72"/>
      <c r="H29" s="72"/>
      <c r="I29" s="72"/>
      <c r="J29" s="72"/>
      <c r="K29" s="72"/>
    </row>
    <row r="30" spans="1:11" ht="19.5" customHeight="1" x14ac:dyDescent="0.2">
      <c r="B30" s="72"/>
      <c r="C30" s="72"/>
      <c r="D30" s="72"/>
      <c r="E30" s="72"/>
      <c r="F30" s="72"/>
      <c r="H30" s="72"/>
      <c r="I30" s="72"/>
      <c r="J30" s="72"/>
      <c r="K30" s="72"/>
    </row>
    <row r="31" spans="1:11" ht="19.5" customHeight="1" x14ac:dyDescent="0.2">
      <c r="B31" s="72"/>
      <c r="C31" s="117" t="s">
        <v>21</v>
      </c>
      <c r="D31" s="91">
        <v>1</v>
      </c>
      <c r="E31" s="72"/>
      <c r="F31" s="104" t="s">
        <v>31</v>
      </c>
      <c r="G31" s="8">
        <v>7</v>
      </c>
      <c r="H31" s="72"/>
      <c r="I31" s="72"/>
      <c r="J31" s="72"/>
      <c r="K31" s="72"/>
    </row>
    <row r="32" spans="1:11" ht="19.5" customHeight="1" x14ac:dyDescent="0.2">
      <c r="B32" s="72"/>
      <c r="C32" s="117" t="s">
        <v>11</v>
      </c>
      <c r="D32" s="89">
        <v>2</v>
      </c>
      <c r="E32" s="72"/>
      <c r="F32" s="104"/>
      <c r="G32" s="8"/>
      <c r="H32" s="72"/>
      <c r="I32" s="72"/>
      <c r="J32" s="72"/>
      <c r="K32" s="72"/>
    </row>
    <row r="33" spans="2:11" ht="19.5" customHeight="1" x14ac:dyDescent="0.2">
      <c r="B33" s="72"/>
      <c r="C33" s="117" t="s">
        <v>10</v>
      </c>
      <c r="D33" s="91">
        <v>8</v>
      </c>
      <c r="E33" s="72"/>
      <c r="F33" s="104"/>
      <c r="G33" s="8"/>
      <c r="H33" s="72"/>
      <c r="I33" s="72"/>
      <c r="J33" s="72"/>
      <c r="K33" s="72"/>
    </row>
    <row r="34" spans="2:11" ht="19.5" customHeight="1" x14ac:dyDescent="0.2">
      <c r="B34" s="72"/>
      <c r="C34" s="117"/>
      <c r="D34" s="89"/>
      <c r="E34" s="72"/>
      <c r="F34" s="104"/>
      <c r="G34" s="8"/>
      <c r="H34" s="72"/>
      <c r="I34" s="72"/>
      <c r="J34" s="72"/>
      <c r="K34" s="72"/>
    </row>
    <row r="35" spans="2:11" ht="19.5" customHeight="1" x14ac:dyDescent="0.2">
      <c r="B35" s="72"/>
      <c r="C35" s="117" t="s">
        <v>58</v>
      </c>
      <c r="D35" s="91">
        <v>3</v>
      </c>
      <c r="E35" s="72"/>
      <c r="F35" s="104" t="s">
        <v>18</v>
      </c>
      <c r="G35" s="8">
        <v>6</v>
      </c>
      <c r="H35" s="72"/>
      <c r="I35" s="72"/>
      <c r="J35" s="72"/>
      <c r="K35" s="72"/>
    </row>
    <row r="36" spans="2:11" ht="19.5" customHeight="1" x14ac:dyDescent="0.2">
      <c r="B36" s="72"/>
      <c r="C36" s="107" t="s">
        <v>62</v>
      </c>
      <c r="D36" s="89">
        <v>5</v>
      </c>
      <c r="E36" s="72"/>
      <c r="F36" s="104" t="s">
        <v>26</v>
      </c>
      <c r="G36" s="8">
        <v>6</v>
      </c>
      <c r="H36" s="72"/>
      <c r="I36" s="72"/>
      <c r="J36" s="72"/>
      <c r="K36" s="72"/>
    </row>
    <row r="37" spans="2:11" ht="19.5" customHeight="1" x14ac:dyDescent="0.2">
      <c r="B37" s="72"/>
      <c r="C37" s="117" t="s">
        <v>42</v>
      </c>
      <c r="D37" s="91">
        <v>4</v>
      </c>
      <c r="E37" s="72"/>
      <c r="F37" s="72"/>
      <c r="G37" s="72"/>
      <c r="H37" s="72"/>
      <c r="I37" s="72"/>
      <c r="J37" s="72"/>
      <c r="K37" s="72"/>
    </row>
    <row r="38" spans="2:11" ht="19.5" customHeight="1" x14ac:dyDescent="0.2">
      <c r="B38" s="72"/>
      <c r="C38" s="117" t="s">
        <v>16</v>
      </c>
      <c r="D38" s="125">
        <v>9</v>
      </c>
      <c r="E38" s="72"/>
      <c r="F38" s="72"/>
      <c r="G38" s="72"/>
      <c r="H38" s="72"/>
      <c r="I38" s="72"/>
      <c r="J38" s="72"/>
      <c r="K38" s="72"/>
    </row>
    <row r="39" spans="2:11" ht="19.5" customHeight="1" x14ac:dyDescent="0.2">
      <c r="B39" s="72"/>
      <c r="C39" s="117" t="s">
        <v>43</v>
      </c>
      <c r="D39" s="91">
        <v>6</v>
      </c>
      <c r="E39" s="72"/>
      <c r="F39" s="72"/>
      <c r="G39" s="72"/>
      <c r="H39" s="72"/>
      <c r="I39" s="72"/>
      <c r="J39" s="72"/>
      <c r="K39" s="72"/>
    </row>
    <row r="40" spans="2:11" ht="19.5" customHeight="1" x14ac:dyDescent="0.2">
      <c r="B40" s="72"/>
      <c r="C40" s="117" t="s">
        <v>81</v>
      </c>
      <c r="D40" s="125">
        <v>7</v>
      </c>
      <c r="E40" s="72"/>
      <c r="F40" s="72"/>
      <c r="G40" s="72"/>
      <c r="H40" s="72"/>
      <c r="I40" s="72"/>
      <c r="J40" s="72"/>
      <c r="K40" s="72"/>
    </row>
    <row r="41" spans="2:11" ht="19.5" customHeight="1" x14ac:dyDescent="0.2">
      <c r="B41" s="72"/>
      <c r="E41" s="72"/>
      <c r="F41" s="72"/>
      <c r="G41" s="72"/>
      <c r="H41" s="72"/>
      <c r="I41" s="72"/>
      <c r="J41" s="72"/>
      <c r="K41" s="72"/>
    </row>
    <row r="42" spans="2:11" ht="19.5" customHeight="1" x14ac:dyDescent="0.2">
      <c r="B42" s="72"/>
      <c r="C42" s="112" t="s">
        <v>53</v>
      </c>
      <c r="D42" s="33">
        <v>10</v>
      </c>
      <c r="E42" s="72"/>
      <c r="F42" s="72"/>
      <c r="G42" s="72"/>
      <c r="H42" s="72"/>
      <c r="I42" s="72"/>
      <c r="J42" s="72"/>
      <c r="K42" s="72"/>
    </row>
    <row r="43" spans="2:11" ht="19.5" customHeight="1" x14ac:dyDescent="0.2">
      <c r="B43" s="72"/>
      <c r="C43" s="112" t="s">
        <v>3</v>
      </c>
      <c r="D43" s="119">
        <v>11</v>
      </c>
      <c r="E43" s="72"/>
      <c r="F43" s="72"/>
      <c r="G43" s="72"/>
      <c r="H43" s="72"/>
      <c r="I43" s="72"/>
      <c r="J43" s="72"/>
      <c r="K43" s="72"/>
    </row>
    <row r="44" spans="2:11" ht="19.5" customHeight="1" x14ac:dyDescent="0.2">
      <c r="B44" s="72"/>
      <c r="C44" s="112" t="s">
        <v>21</v>
      </c>
      <c r="D44" s="33">
        <v>12</v>
      </c>
      <c r="E44" s="72"/>
      <c r="F44" s="72"/>
      <c r="G44" s="72"/>
      <c r="H44" s="72"/>
      <c r="I44" s="72"/>
      <c r="J44" s="72"/>
      <c r="K44" s="72"/>
    </row>
    <row r="45" spans="2:11" ht="19.5" customHeight="1" x14ac:dyDescent="0.2">
      <c r="B45" s="72"/>
      <c r="C45" s="112" t="s">
        <v>21</v>
      </c>
      <c r="D45" s="100">
        <v>13</v>
      </c>
      <c r="E45" s="72"/>
      <c r="F45" s="72"/>
      <c r="G45" s="72"/>
      <c r="H45" s="72"/>
      <c r="I45" s="72"/>
      <c r="J45" s="72"/>
      <c r="K45" s="72"/>
    </row>
    <row r="46" spans="2:11" ht="19.5" customHeight="1" x14ac:dyDescent="0.2">
      <c r="B46" s="72"/>
      <c r="C46" s="112" t="s">
        <v>21</v>
      </c>
      <c r="D46" s="33">
        <v>14</v>
      </c>
      <c r="E46" s="72"/>
      <c r="F46" s="72"/>
      <c r="G46" s="72"/>
      <c r="H46" s="72"/>
      <c r="I46" s="72"/>
      <c r="J46" s="72"/>
      <c r="K46" s="72"/>
    </row>
    <row r="47" spans="2:11" ht="19.5" customHeight="1" x14ac:dyDescent="0.2">
      <c r="B47" s="72"/>
      <c r="C47" s="112" t="s">
        <v>21</v>
      </c>
      <c r="D47" s="100">
        <v>15</v>
      </c>
      <c r="E47" s="72"/>
      <c r="F47" s="72"/>
      <c r="G47" s="72"/>
      <c r="H47" s="72"/>
      <c r="I47" s="72"/>
      <c r="J47" s="72"/>
      <c r="K47" s="72"/>
    </row>
    <row r="48" spans="2:11" ht="19.5" customHeight="1" x14ac:dyDescent="0.2">
      <c r="B48" s="72"/>
      <c r="C48" s="112"/>
      <c r="D48" s="93"/>
      <c r="E48" s="72"/>
      <c r="F48" s="72"/>
      <c r="G48" s="72"/>
      <c r="H48" s="72"/>
      <c r="I48" s="72"/>
      <c r="J48" s="72"/>
      <c r="K48" s="72"/>
    </row>
    <row r="49" spans="3:4" ht="19.5" customHeight="1" x14ac:dyDescent="0.3">
      <c r="C49" s="102"/>
      <c r="D49" s="93"/>
    </row>
    <row r="50" spans="3:4" ht="19.5" customHeight="1" x14ac:dyDescent="0.3">
      <c r="C50" s="102"/>
      <c r="D50" s="93"/>
    </row>
    <row r="51" spans="3:4" ht="19.5" customHeight="1" x14ac:dyDescent="0.3">
      <c r="C51" s="102"/>
      <c r="D51" s="93"/>
    </row>
    <row r="52" spans="3:4" ht="19.5" customHeight="1" x14ac:dyDescent="0.3">
      <c r="C52" s="102"/>
      <c r="D52" s="93"/>
    </row>
    <row r="53" spans="3:4" ht="19.5" customHeight="1" x14ac:dyDescent="0.3">
      <c r="C53" s="102"/>
      <c r="D53" s="93"/>
    </row>
    <row r="54" spans="3:4" ht="19.5" customHeight="1" x14ac:dyDescent="0.3">
      <c r="C54" s="102"/>
      <c r="D54" s="93"/>
    </row>
    <row r="55" spans="3:4" ht="19.5" customHeight="1" x14ac:dyDescent="0.3">
      <c r="C55" s="102"/>
      <c r="D55" s="93"/>
    </row>
    <row r="56" spans="3:4" ht="19.5" customHeight="1" x14ac:dyDescent="0.3">
      <c r="C56" s="102"/>
      <c r="D56" s="93"/>
    </row>
    <row r="57" spans="3:4" ht="19.5" customHeight="1" x14ac:dyDescent="0.3">
      <c r="C57" s="102"/>
      <c r="D57" s="93"/>
    </row>
  </sheetData>
  <mergeCells count="4">
    <mergeCell ref="C2:I2"/>
    <mergeCell ref="E3:G3"/>
    <mergeCell ref="A8:A16"/>
    <mergeCell ref="A17:A28"/>
  </mergeCells>
  <pageMargins left="0.70866141732283472" right="0.70866141732283472" top="0" bottom="0" header="0.31496062992125984" footer="0.31496062992125984"/>
  <pageSetup paperSize="9" orientation="landscape" useFirstPageNumber="1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8">
    <pageSetUpPr autoPageBreaks="0" fitToPage="1"/>
  </sheetPr>
  <dimension ref="A1:CP59"/>
  <sheetViews>
    <sheetView showOutlineSymbols="0" defaultGridColor="0" topLeftCell="A31" colorId="21" workbookViewId="0">
      <selection activeCell="B46" sqref="B46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4" width="10.16406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x14ac:dyDescent="0.2">
      <c r="B1" s="64">
        <v>6</v>
      </c>
      <c r="C1" s="64">
        <v>8</v>
      </c>
      <c r="D1" s="64">
        <v>8</v>
      </c>
      <c r="E1" s="64">
        <v>8</v>
      </c>
      <c r="F1" s="64">
        <v>10</v>
      </c>
      <c r="G1" s="64">
        <v>8</v>
      </c>
      <c r="H1" s="64">
        <v>5</v>
      </c>
      <c r="I1" s="64">
        <v>8</v>
      </c>
      <c r="J1" s="64">
        <v>5</v>
      </c>
      <c r="K1" s="64">
        <v>8</v>
      </c>
      <c r="L1" s="64">
        <v>5</v>
      </c>
      <c r="M1" s="64">
        <v>8</v>
      </c>
      <c r="N1" s="64">
        <v>8</v>
      </c>
      <c r="O1" s="64">
        <v>6</v>
      </c>
      <c r="P1" s="64">
        <v>6</v>
      </c>
      <c r="Q1" s="64">
        <v>14</v>
      </c>
      <c r="R1" s="64">
        <v>8</v>
      </c>
      <c r="S1" s="64">
        <v>6</v>
      </c>
      <c r="T1" s="64">
        <v>9</v>
      </c>
    </row>
    <row r="2" spans="1:94" ht="18" customHeight="1" x14ac:dyDescent="0.2">
      <c r="A2" s="12"/>
      <c r="B2" s="12"/>
      <c r="C2" s="12"/>
      <c r="D2" s="114" t="s">
        <v>95</v>
      </c>
      <c r="E2" s="114"/>
      <c r="F2" s="114"/>
      <c r="G2" s="114"/>
      <c r="H2" s="60"/>
      <c r="I2" s="60" t="s">
        <v>72</v>
      </c>
      <c r="J2" s="60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94" ht="12.75" customHeight="1" x14ac:dyDescent="0.25">
      <c r="B3" s="64"/>
      <c r="C3" s="64"/>
      <c r="D3" s="64"/>
      <c r="E3" s="64"/>
      <c r="F3" s="64"/>
      <c r="G3" s="2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94" ht="17.25" customHeight="1" x14ac:dyDescent="0.2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R4" s="24"/>
      <c r="S4" s="24"/>
      <c r="T4" s="10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</row>
    <row r="5" spans="1:94" ht="18" customHeight="1" x14ac:dyDescent="0.25">
      <c r="B5" s="158" t="s">
        <v>5</v>
      </c>
      <c r="C5" s="158"/>
      <c r="D5" s="158"/>
      <c r="E5" s="163"/>
      <c r="F5" s="55">
        <v>1</v>
      </c>
      <c r="G5" s="159" t="s">
        <v>50</v>
      </c>
      <c r="H5" s="159"/>
      <c r="I5" s="159"/>
      <c r="J5" s="55">
        <v>8</v>
      </c>
      <c r="K5" s="164" t="s">
        <v>51</v>
      </c>
      <c r="L5" s="153"/>
      <c r="M5" s="153"/>
      <c r="N5" s="153"/>
      <c r="O5" s="154" t="s">
        <v>65</v>
      </c>
      <c r="P5" s="154"/>
      <c r="Q5" s="154"/>
      <c r="R5" s="154"/>
      <c r="S5" s="48"/>
      <c r="T5" s="157"/>
      <c r="U5" s="157"/>
      <c r="V5" s="157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</row>
    <row r="6" spans="1:94" ht="18" customHeight="1" x14ac:dyDescent="0.25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</row>
    <row r="7" spans="1:94" ht="18" customHeight="1" x14ac:dyDescent="0.25">
      <c r="B7" s="53">
        <v>1</v>
      </c>
      <c r="C7" s="160" t="s">
        <v>27</v>
      </c>
      <c r="D7" s="160"/>
      <c r="E7" s="36">
        <v>1</v>
      </c>
      <c r="F7" s="17" t="s">
        <v>0</v>
      </c>
      <c r="G7" s="20">
        <v>0</v>
      </c>
      <c r="H7" s="17" t="s">
        <v>40</v>
      </c>
      <c r="I7" s="21">
        <f>SUM(-G7,E7)</f>
        <v>1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</row>
    <row r="8" spans="1:94" ht="18" customHeight="1" x14ac:dyDescent="0.25">
      <c r="B8" s="23"/>
      <c r="C8" s="24"/>
      <c r="D8" s="24"/>
      <c r="E8" s="36"/>
      <c r="F8" s="17"/>
      <c r="G8" s="95"/>
      <c r="H8" s="17"/>
      <c r="I8" s="9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</row>
    <row r="9" spans="1:94" ht="18" customHeight="1" x14ac:dyDescent="0.25">
      <c r="B9" s="23">
        <v>2</v>
      </c>
      <c r="C9" s="153" t="s">
        <v>30</v>
      </c>
      <c r="D9" s="153"/>
      <c r="E9" s="94"/>
      <c r="F9" s="153" t="s">
        <v>49</v>
      </c>
      <c r="G9" s="153"/>
      <c r="H9" s="153"/>
      <c r="I9" s="153"/>
      <c r="J9" s="153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spans="1:94" ht="18" customHeight="1" x14ac:dyDescent="0.25">
      <c r="B10" s="23"/>
      <c r="C10" s="24"/>
      <c r="D10" s="24"/>
      <c r="E10" s="36"/>
      <c r="F10" s="24"/>
      <c r="G10" s="106"/>
      <c r="H10" s="24"/>
      <c r="I10" s="10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94" ht="18" customHeight="1" x14ac:dyDescent="0.25">
      <c r="B11" s="124">
        <v>3</v>
      </c>
      <c r="C11" s="166" t="s">
        <v>29</v>
      </c>
      <c r="D11" s="166"/>
      <c r="E11" s="36">
        <v>1</v>
      </c>
      <c r="F11" s="17" t="s">
        <v>0</v>
      </c>
      <c r="G11" s="25">
        <v>0</v>
      </c>
      <c r="H11" s="17" t="s">
        <v>40</v>
      </c>
      <c r="I11" s="71">
        <f>SUM(-G11,E11)</f>
        <v>1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94" ht="18" customHeight="1" x14ac:dyDescent="0.25">
      <c r="B12" s="23"/>
      <c r="C12" s="24"/>
      <c r="D12" s="24"/>
      <c r="E12" s="36"/>
      <c r="F12" s="17"/>
      <c r="G12" s="106"/>
      <c r="H12" s="17"/>
      <c r="I12" s="10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94" ht="18" customHeight="1" x14ac:dyDescent="0.25">
      <c r="B13" s="23">
        <v>4</v>
      </c>
      <c r="C13" s="153" t="s">
        <v>30</v>
      </c>
      <c r="D13" s="153"/>
      <c r="E13" s="94"/>
      <c r="F13" s="153" t="s">
        <v>49</v>
      </c>
      <c r="G13" s="153"/>
      <c r="H13" s="153"/>
      <c r="I13" s="153"/>
      <c r="J13" s="153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1:94" ht="18" customHeight="1" x14ac:dyDescent="0.25">
      <c r="B14" s="23"/>
      <c r="C14" s="24"/>
      <c r="D14" s="24"/>
      <c r="E14" s="36"/>
      <c r="F14" s="24"/>
      <c r="G14" s="106"/>
      <c r="H14" s="24"/>
      <c r="I14" s="10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94" ht="18" customHeight="1" x14ac:dyDescent="0.25">
      <c r="B15" s="67">
        <v>5</v>
      </c>
      <c r="C15" s="162" t="s">
        <v>1</v>
      </c>
      <c r="D15" s="162"/>
      <c r="E15" s="36">
        <v>1</v>
      </c>
      <c r="F15" s="43" t="s">
        <v>0</v>
      </c>
      <c r="G15" s="35">
        <v>0</v>
      </c>
      <c r="H15" s="17" t="s">
        <v>40</v>
      </c>
      <c r="I15" s="45">
        <f>SUM(-G15,E15)</f>
        <v>1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94" ht="18" customHeight="1" x14ac:dyDescent="0.25">
      <c r="B16" s="23"/>
      <c r="C16" s="24"/>
      <c r="D16" s="24"/>
      <c r="E16" s="36"/>
      <c r="F16" s="17"/>
      <c r="G16" s="36"/>
      <c r="H16" s="17"/>
      <c r="I16" s="3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2:44" ht="18" customHeight="1" x14ac:dyDescent="0.25">
      <c r="B17" s="23"/>
      <c r="C17" s="24"/>
      <c r="D17" s="24"/>
      <c r="E17" s="36"/>
      <c r="F17" s="17"/>
      <c r="G17" s="36"/>
      <c r="H17" s="17"/>
      <c r="I17" s="155" t="s">
        <v>52</v>
      </c>
      <c r="J17" s="155"/>
      <c r="K17" s="156" t="s">
        <v>52</v>
      </c>
      <c r="L17" s="15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2:44" ht="18" customHeight="1" x14ac:dyDescent="0.25">
      <c r="B18" s="23"/>
      <c r="C18" s="24"/>
      <c r="D18" s="24"/>
      <c r="E18" s="24"/>
      <c r="F18" s="24"/>
      <c r="G18" s="24"/>
      <c r="H18" s="10"/>
      <c r="I18" s="155" t="s">
        <v>13</v>
      </c>
      <c r="J18" s="155"/>
      <c r="K18" s="155" t="s">
        <v>32</v>
      </c>
      <c r="L18" s="155"/>
      <c r="M18" s="155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2:44" ht="18" customHeight="1" x14ac:dyDescent="0.25">
      <c r="B19" s="23"/>
      <c r="C19" s="24"/>
      <c r="D19" s="24"/>
      <c r="E19" s="24"/>
      <c r="F19" s="24"/>
      <c r="G19" s="24"/>
      <c r="H19" s="24"/>
      <c r="I19" s="17" t="s">
        <v>63</v>
      </c>
      <c r="J19" s="24"/>
      <c r="K19" s="156" t="s">
        <v>28</v>
      </c>
      <c r="L19" s="156"/>
      <c r="M19" s="24"/>
      <c r="N19" s="24"/>
      <c r="O19" s="24"/>
      <c r="P19" s="24"/>
      <c r="Q19" s="153" t="s">
        <v>9</v>
      </c>
      <c r="R19" s="153"/>
      <c r="S19" s="153"/>
      <c r="T19" s="24" t="s">
        <v>6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2:44" ht="18" customHeight="1" x14ac:dyDescent="0.25">
      <c r="B20" s="137"/>
      <c r="C20" s="133"/>
      <c r="D20" s="133"/>
      <c r="E20" s="133"/>
      <c r="F20" s="133"/>
      <c r="G20" s="133"/>
      <c r="H20" s="133"/>
      <c r="I20" s="136"/>
      <c r="J20" s="133"/>
      <c r="K20" s="136"/>
      <c r="L20" s="136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</row>
    <row r="21" spans="2:44" ht="18" customHeight="1" x14ac:dyDescent="0.25">
      <c r="B21" s="53">
        <v>1</v>
      </c>
      <c r="C21" s="160" t="s">
        <v>47</v>
      </c>
      <c r="D21" s="160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36"/>
      <c r="R21" s="24"/>
      <c r="S21" s="24"/>
      <c r="T21" s="24"/>
      <c r="U21" s="24"/>
      <c r="V21" s="24"/>
    </row>
    <row r="22" spans="2:44" ht="18" customHeight="1" x14ac:dyDescent="0.25">
      <c r="B22" s="23"/>
      <c r="C22" s="30">
        <v>1</v>
      </c>
      <c r="D22" s="161" t="s">
        <v>39</v>
      </c>
      <c r="E22" s="161"/>
      <c r="F22" s="161"/>
      <c r="G22" s="36">
        <v>90</v>
      </c>
      <c r="H22" s="17" t="s">
        <v>80</v>
      </c>
      <c r="I22" s="98">
        <f>G7</f>
        <v>0</v>
      </c>
      <c r="J22" s="17" t="s">
        <v>80</v>
      </c>
      <c r="K22" s="36">
        <f>J5</f>
        <v>8</v>
      </c>
      <c r="L22" s="17" t="s">
        <v>0</v>
      </c>
      <c r="M22" s="23">
        <f t="shared" ref="M22:M28" si="0">PRODUCT(G22,I22,K22)</f>
        <v>0</v>
      </c>
      <c r="N22" s="23"/>
      <c r="O22" s="24"/>
      <c r="P22" s="24"/>
      <c r="Q22" s="36">
        <f t="shared" ref="Q22:Q27" si="1">M22</f>
        <v>0</v>
      </c>
      <c r="R22" s="24"/>
      <c r="S22" s="24"/>
      <c r="T22" s="84"/>
      <c r="U22" s="24"/>
      <c r="V22" s="24"/>
    </row>
    <row r="23" spans="2:44" ht="18" customHeight="1" x14ac:dyDescent="0.25">
      <c r="B23" s="23"/>
      <c r="C23" s="30">
        <v>2</v>
      </c>
      <c r="D23" s="160" t="s">
        <v>75</v>
      </c>
      <c r="E23" s="160"/>
      <c r="F23" s="160"/>
      <c r="G23" s="36">
        <v>80</v>
      </c>
      <c r="H23" s="17" t="s">
        <v>80</v>
      </c>
      <c r="I23" s="18">
        <f>I7</f>
        <v>1</v>
      </c>
      <c r="J23" s="17" t="s">
        <v>80</v>
      </c>
      <c r="K23" s="36">
        <f>J5</f>
        <v>8</v>
      </c>
      <c r="L23" s="17" t="s">
        <v>0</v>
      </c>
      <c r="M23" s="23">
        <f t="shared" si="0"/>
        <v>640</v>
      </c>
      <c r="N23" s="23"/>
      <c r="O23" s="24"/>
      <c r="P23" s="24"/>
      <c r="Q23" s="36">
        <f t="shared" si="1"/>
        <v>640</v>
      </c>
      <c r="R23" s="24"/>
      <c r="S23" s="24"/>
      <c r="T23" s="24"/>
      <c r="U23" s="24"/>
      <c r="V23" s="24"/>
    </row>
    <row r="24" spans="2:44" ht="18" customHeight="1" x14ac:dyDescent="0.25">
      <c r="B24" s="23"/>
      <c r="C24" s="30">
        <v>3</v>
      </c>
      <c r="D24" s="24" t="s">
        <v>35</v>
      </c>
      <c r="E24" s="24"/>
      <c r="F24" s="24"/>
      <c r="G24" s="36">
        <v>25</v>
      </c>
      <c r="H24" s="17" t="s">
        <v>80</v>
      </c>
      <c r="I24" s="36">
        <f>E7</f>
        <v>1</v>
      </c>
      <c r="J24" s="17" t="s">
        <v>80</v>
      </c>
      <c r="K24" s="36">
        <f>J5</f>
        <v>8</v>
      </c>
      <c r="L24" s="17" t="s">
        <v>0</v>
      </c>
      <c r="M24" s="23">
        <f t="shared" si="0"/>
        <v>200</v>
      </c>
      <c r="N24" s="23"/>
      <c r="O24" s="24"/>
      <c r="P24" s="24"/>
      <c r="Q24" s="36">
        <f t="shared" si="1"/>
        <v>200</v>
      </c>
      <c r="R24" s="24"/>
      <c r="S24" s="24"/>
      <c r="T24" s="24"/>
      <c r="U24" s="24"/>
      <c r="V24" s="24"/>
    </row>
    <row r="25" spans="2:44" ht="18" customHeight="1" x14ac:dyDescent="0.25">
      <c r="B25" s="23"/>
      <c r="C25" s="30">
        <v>4</v>
      </c>
      <c r="D25" s="153" t="s">
        <v>41</v>
      </c>
      <c r="E25" s="153"/>
      <c r="F25" s="153"/>
      <c r="G25" s="36">
        <v>25</v>
      </c>
      <c r="H25" s="17" t="s">
        <v>80</v>
      </c>
      <c r="I25" s="36">
        <f>E7</f>
        <v>1</v>
      </c>
      <c r="J25" s="17" t="s">
        <v>80</v>
      </c>
      <c r="K25" s="36">
        <f>J5</f>
        <v>8</v>
      </c>
      <c r="L25" s="17" t="s">
        <v>0</v>
      </c>
      <c r="M25" s="23">
        <f t="shared" si="0"/>
        <v>200</v>
      </c>
      <c r="N25" s="23"/>
      <c r="O25" s="24"/>
      <c r="P25" s="24"/>
      <c r="Q25" s="36">
        <f t="shared" si="1"/>
        <v>200</v>
      </c>
      <c r="R25" s="24"/>
      <c r="S25" s="24"/>
      <c r="T25" s="24"/>
      <c r="U25" s="24"/>
      <c r="V25" s="24"/>
    </row>
    <row r="26" spans="2:44" ht="18" customHeight="1" x14ac:dyDescent="0.25">
      <c r="B26" s="23"/>
      <c r="C26" s="30">
        <v>5</v>
      </c>
      <c r="D26" s="153" t="s">
        <v>8</v>
      </c>
      <c r="E26" s="153"/>
      <c r="F26" s="153"/>
      <c r="G26" s="36">
        <v>25</v>
      </c>
      <c r="H26" s="17" t="s">
        <v>80</v>
      </c>
      <c r="I26" s="36">
        <f>E7</f>
        <v>1</v>
      </c>
      <c r="J26" s="17" t="s">
        <v>80</v>
      </c>
      <c r="K26" s="36">
        <f>J5</f>
        <v>8</v>
      </c>
      <c r="L26" s="17" t="s">
        <v>0</v>
      </c>
      <c r="M26" s="23">
        <f t="shared" si="0"/>
        <v>200</v>
      </c>
      <c r="N26" s="23"/>
      <c r="O26" s="24"/>
      <c r="P26" s="24"/>
      <c r="Q26" s="36">
        <f t="shared" si="1"/>
        <v>200</v>
      </c>
      <c r="R26" s="24"/>
      <c r="S26" s="24"/>
      <c r="T26" s="108"/>
      <c r="U26" s="24"/>
      <c r="V26" s="24"/>
    </row>
    <row r="27" spans="2:44" ht="18" customHeight="1" x14ac:dyDescent="0.25">
      <c r="B27" s="23"/>
      <c r="C27" s="30">
        <v>6</v>
      </c>
      <c r="D27" s="153" t="s">
        <v>70</v>
      </c>
      <c r="E27" s="153"/>
      <c r="F27" s="153"/>
      <c r="G27" s="36">
        <v>40</v>
      </c>
      <c r="H27" s="17" t="s">
        <v>80</v>
      </c>
      <c r="I27" s="36">
        <f>E7</f>
        <v>1</v>
      </c>
      <c r="J27" s="17" t="s">
        <v>80</v>
      </c>
      <c r="K27" s="36">
        <f>J5</f>
        <v>8</v>
      </c>
      <c r="L27" s="17" t="s">
        <v>0</v>
      </c>
      <c r="M27" s="23">
        <f t="shared" si="0"/>
        <v>320</v>
      </c>
      <c r="N27" s="24"/>
      <c r="O27" s="24"/>
      <c r="P27" s="24"/>
      <c r="Q27" s="36">
        <f t="shared" si="1"/>
        <v>320</v>
      </c>
      <c r="R27" s="24"/>
      <c r="S27" s="24"/>
      <c r="T27" s="108"/>
      <c r="U27" s="24"/>
      <c r="V27" s="24"/>
    </row>
    <row r="28" spans="2:44" ht="18" customHeight="1" x14ac:dyDescent="0.25">
      <c r="B28" s="23"/>
      <c r="C28" s="30">
        <v>7</v>
      </c>
      <c r="D28" s="153" t="s">
        <v>55</v>
      </c>
      <c r="E28" s="153"/>
      <c r="F28" s="153"/>
      <c r="G28" s="36">
        <v>2</v>
      </c>
      <c r="H28" s="17" t="s">
        <v>80</v>
      </c>
      <c r="I28" s="36">
        <f>E7</f>
        <v>1</v>
      </c>
      <c r="J28" s="17" t="s">
        <v>80</v>
      </c>
      <c r="K28" s="36">
        <f>J5</f>
        <v>8</v>
      </c>
      <c r="L28" s="17" t="s">
        <v>0</v>
      </c>
      <c r="M28" s="23">
        <f t="shared" si="0"/>
        <v>16</v>
      </c>
      <c r="N28" s="24"/>
      <c r="O28" s="24"/>
      <c r="P28" s="24"/>
      <c r="Q28" s="36">
        <f>PRODUCT(30,M28)</f>
        <v>480</v>
      </c>
      <c r="R28" s="24"/>
      <c r="S28" s="24"/>
      <c r="T28" s="83"/>
      <c r="U28" s="24"/>
      <c r="V28" s="24"/>
    </row>
    <row r="29" spans="2:44" ht="18" customHeight="1" x14ac:dyDescent="0.25">
      <c r="B29" s="23"/>
      <c r="C29" s="30">
        <v>8</v>
      </c>
      <c r="D29" s="153" t="s">
        <v>71</v>
      </c>
      <c r="E29" s="153"/>
      <c r="F29" s="15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6"/>
      <c r="R29" s="24"/>
      <c r="S29" s="24"/>
      <c r="T29" s="105"/>
      <c r="U29" s="24"/>
      <c r="V29" s="24"/>
    </row>
    <row r="30" spans="2:44" ht="18" customHeight="1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36"/>
      <c r="R30" s="24"/>
      <c r="S30" s="24"/>
      <c r="T30" s="108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2:44" ht="18" customHeight="1" x14ac:dyDescent="0.25">
      <c r="B31" s="23">
        <v>2</v>
      </c>
      <c r="C31" s="153" t="s">
        <v>30</v>
      </c>
      <c r="D31" s="153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36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</row>
    <row r="32" spans="2:44" ht="18" customHeight="1" x14ac:dyDescent="0.25">
      <c r="B32" s="23"/>
      <c r="C32" s="115"/>
      <c r="D32" s="24"/>
      <c r="E32" s="24"/>
      <c r="F32" s="24"/>
      <c r="G32" s="36"/>
      <c r="H32" s="17"/>
      <c r="I32" s="94"/>
      <c r="J32" s="17"/>
      <c r="K32" s="94"/>
      <c r="L32" s="17"/>
      <c r="M32" s="23"/>
      <c r="N32" s="17"/>
      <c r="O32" s="36"/>
      <c r="P32" s="17"/>
      <c r="Q32" s="36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spans="2:44" ht="18" customHeight="1" x14ac:dyDescent="0.25">
      <c r="B33" s="124">
        <v>3</v>
      </c>
      <c r="C33" s="166" t="s">
        <v>29</v>
      </c>
      <c r="D33" s="166"/>
      <c r="E33" s="24"/>
      <c r="F33" s="153" t="s">
        <v>15</v>
      </c>
      <c r="G33" s="153"/>
      <c r="H33" s="153"/>
      <c r="I33" s="153"/>
      <c r="J33" s="153"/>
      <c r="K33" s="24"/>
      <c r="L33" s="24"/>
      <c r="M33" s="24"/>
      <c r="N33" s="24"/>
      <c r="O33" s="24"/>
      <c r="P33" s="24"/>
      <c r="Q33" s="36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</row>
    <row r="34" spans="2:44" ht="18" customHeight="1" x14ac:dyDescent="0.25">
      <c r="B34" s="23"/>
      <c r="C34" s="30">
        <v>1</v>
      </c>
      <c r="D34" s="153" t="s">
        <v>37</v>
      </c>
      <c r="E34" s="153"/>
      <c r="F34" s="153"/>
      <c r="G34" s="36">
        <v>50</v>
      </c>
      <c r="H34" s="17" t="s">
        <v>80</v>
      </c>
      <c r="I34" s="36">
        <f>E11</f>
        <v>1</v>
      </c>
      <c r="J34" s="17" t="s">
        <v>80</v>
      </c>
      <c r="K34" s="36">
        <f>J5</f>
        <v>8</v>
      </c>
      <c r="L34" s="17" t="s">
        <v>0</v>
      </c>
      <c r="M34" s="23">
        <f>PRODUCT(G34,I34,K34)</f>
        <v>400</v>
      </c>
      <c r="N34" s="24"/>
      <c r="O34" s="24"/>
      <c r="P34" s="24"/>
      <c r="Q34" s="36">
        <f>M34</f>
        <v>400</v>
      </c>
      <c r="R34" s="24"/>
      <c r="S34" s="24"/>
      <c r="T34" s="8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2:44" ht="18" customHeight="1" x14ac:dyDescent="0.25">
      <c r="B35" s="23"/>
      <c r="C35" s="30">
        <v>2</v>
      </c>
      <c r="D35" s="11" t="s">
        <v>85</v>
      </c>
      <c r="E35" s="11"/>
      <c r="F35" s="24"/>
      <c r="G35" s="51">
        <v>0.5</v>
      </c>
      <c r="H35" s="17" t="s">
        <v>80</v>
      </c>
      <c r="I35" s="36">
        <f>G11</f>
        <v>0</v>
      </c>
      <c r="J35" s="17" t="s">
        <v>80</v>
      </c>
      <c r="K35" s="36">
        <f>J5</f>
        <v>8</v>
      </c>
      <c r="L35" s="17" t="s">
        <v>0</v>
      </c>
      <c r="M35" s="23">
        <f>PRODUCT(G35,I35,K35)</f>
        <v>0</v>
      </c>
      <c r="N35" s="24"/>
      <c r="O35" s="24"/>
      <c r="P35" s="24"/>
      <c r="Q35" s="36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2:44" ht="18" customHeight="1" x14ac:dyDescent="0.25">
      <c r="B36" s="23"/>
      <c r="C36" s="30">
        <v>3</v>
      </c>
      <c r="D36" s="101" t="s">
        <v>66</v>
      </c>
      <c r="E36" s="101"/>
      <c r="F36" s="24"/>
      <c r="G36" s="51">
        <v>0.5</v>
      </c>
      <c r="H36" s="17" t="s">
        <v>80</v>
      </c>
      <c r="I36" s="36">
        <f>I11</f>
        <v>1</v>
      </c>
      <c r="J36" s="17" t="s">
        <v>80</v>
      </c>
      <c r="K36" s="36">
        <f>J5</f>
        <v>8</v>
      </c>
      <c r="L36" s="17" t="s">
        <v>0</v>
      </c>
      <c r="M36" s="23">
        <f>PRODUCT(G36,I36,K36)</f>
        <v>4</v>
      </c>
      <c r="N36" s="24"/>
      <c r="O36" s="24"/>
      <c r="P36" s="24"/>
      <c r="Q36" s="36"/>
      <c r="R36" s="24"/>
      <c r="S36" s="24"/>
      <c r="T36" s="24"/>
      <c r="U36" s="24"/>
      <c r="V36" s="24"/>
    </row>
    <row r="37" spans="2:44" ht="18" customHeight="1" x14ac:dyDescent="0.25">
      <c r="B37" s="23"/>
      <c r="C37" s="30">
        <v>4</v>
      </c>
      <c r="D37" s="153" t="s">
        <v>45</v>
      </c>
      <c r="E37" s="153"/>
      <c r="F37" s="153"/>
      <c r="G37" s="36">
        <v>2</v>
      </c>
      <c r="H37" s="17" t="s">
        <v>80</v>
      </c>
      <c r="I37" s="36">
        <f>E11</f>
        <v>1</v>
      </c>
      <c r="J37" s="17" t="s">
        <v>80</v>
      </c>
      <c r="K37" s="36">
        <f>J5</f>
        <v>8</v>
      </c>
      <c r="L37" s="17" t="s">
        <v>0</v>
      </c>
      <c r="M37" s="23">
        <f>PRODUCT(G37,I37,K37)</f>
        <v>16</v>
      </c>
      <c r="N37" s="24"/>
      <c r="O37" s="24"/>
      <c r="P37" s="24"/>
      <c r="Q37" s="36">
        <f>PRODUCT(20,M37)</f>
        <v>320</v>
      </c>
      <c r="R37" s="24"/>
      <c r="S37" s="24"/>
      <c r="T37" s="24"/>
      <c r="U37" s="24"/>
      <c r="V37" s="24"/>
    </row>
    <row r="38" spans="2:44" ht="18" customHeight="1" x14ac:dyDescent="0.25">
      <c r="B38" s="23"/>
      <c r="C38" s="30">
        <v>5</v>
      </c>
      <c r="D38" s="153" t="s">
        <v>17</v>
      </c>
      <c r="E38" s="153"/>
      <c r="F38" s="153"/>
      <c r="G38" s="41">
        <v>0.25</v>
      </c>
      <c r="H38" s="17" t="s">
        <v>80</v>
      </c>
      <c r="I38" s="36">
        <f>E11</f>
        <v>1</v>
      </c>
      <c r="J38" s="17" t="s">
        <v>80</v>
      </c>
      <c r="K38" s="36">
        <f>J5</f>
        <v>8</v>
      </c>
      <c r="L38" s="17" t="s">
        <v>0</v>
      </c>
      <c r="M38" s="51">
        <f>PRODUCT(G38,I38,K38)</f>
        <v>2</v>
      </c>
      <c r="N38" s="17"/>
      <c r="O38" s="24"/>
      <c r="P38" s="24"/>
      <c r="Q38" s="36">
        <f>M38</f>
        <v>2</v>
      </c>
      <c r="R38" s="24" t="s">
        <v>22</v>
      </c>
      <c r="S38" s="24"/>
      <c r="T38" s="40"/>
      <c r="U38" s="24"/>
      <c r="V38" s="24"/>
    </row>
    <row r="39" spans="2:44" ht="18" customHeight="1" x14ac:dyDescent="0.25">
      <c r="B39" s="23"/>
      <c r="C39" s="30">
        <v>6</v>
      </c>
      <c r="D39" s="153" t="s">
        <v>71</v>
      </c>
      <c r="E39" s="153"/>
      <c r="F39" s="15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36"/>
      <c r="R39" s="24"/>
      <c r="S39" s="24"/>
      <c r="T39" s="105"/>
      <c r="U39" s="24"/>
      <c r="V39" s="24"/>
    </row>
    <row r="40" spans="2:44" ht="18" customHeight="1" x14ac:dyDescent="0.25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36"/>
      <c r="R40" s="24"/>
      <c r="S40" s="24"/>
      <c r="T40" s="24"/>
      <c r="U40" s="24"/>
      <c r="V40" s="24"/>
    </row>
    <row r="41" spans="2:44" ht="18" customHeight="1" x14ac:dyDescent="0.25">
      <c r="B41" s="23">
        <v>4</v>
      </c>
      <c r="C41" s="153" t="s">
        <v>30</v>
      </c>
      <c r="D41" s="15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36"/>
      <c r="R41" s="24"/>
      <c r="S41" s="24"/>
      <c r="T41" s="24"/>
      <c r="U41" s="24"/>
      <c r="V41" s="24"/>
    </row>
    <row r="42" spans="2:44" ht="18" customHeight="1" x14ac:dyDescent="0.25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36"/>
      <c r="R42" s="24"/>
      <c r="S42" s="24"/>
      <c r="T42" s="24"/>
      <c r="U42" s="24"/>
      <c r="V42" s="24"/>
    </row>
    <row r="43" spans="2:44" ht="18" customHeight="1" x14ac:dyDescent="0.25">
      <c r="B43" s="96">
        <v>5</v>
      </c>
      <c r="C43" s="56" t="s">
        <v>19</v>
      </c>
      <c r="D43" s="56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2:44" ht="18" customHeight="1" x14ac:dyDescent="0.25">
      <c r="B44" s="23"/>
      <c r="C44" s="30">
        <v>1</v>
      </c>
      <c r="D44" s="161" t="s">
        <v>67</v>
      </c>
      <c r="E44" s="161"/>
      <c r="F44" s="161"/>
      <c r="G44" s="36">
        <v>80</v>
      </c>
      <c r="H44" s="17" t="s">
        <v>80</v>
      </c>
      <c r="I44" s="79">
        <f>G15</f>
        <v>0</v>
      </c>
      <c r="J44" s="17" t="s">
        <v>80</v>
      </c>
      <c r="K44" s="36">
        <f>J5</f>
        <v>8</v>
      </c>
      <c r="L44" s="17" t="s">
        <v>0</v>
      </c>
      <c r="M44" s="23">
        <f>PRODUCT(G44,I44,K44)</f>
        <v>0</v>
      </c>
      <c r="N44" s="23"/>
      <c r="O44" s="24"/>
      <c r="P44" s="24"/>
      <c r="Q44" s="36">
        <f>M44</f>
        <v>0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2:44" ht="18" customHeight="1" x14ac:dyDescent="0.25">
      <c r="B45" s="23"/>
      <c r="C45" s="30">
        <v>2</v>
      </c>
      <c r="D45" s="160" t="s">
        <v>79</v>
      </c>
      <c r="E45" s="160"/>
      <c r="F45" s="160"/>
      <c r="G45" s="36">
        <v>80</v>
      </c>
      <c r="H45" s="17" t="s">
        <v>80</v>
      </c>
      <c r="I45" s="109">
        <f>I15</f>
        <v>1</v>
      </c>
      <c r="J45" s="17" t="s">
        <v>80</v>
      </c>
      <c r="K45" s="36">
        <f>J5</f>
        <v>8</v>
      </c>
      <c r="L45" s="17" t="s">
        <v>0</v>
      </c>
      <c r="M45" s="23">
        <f>PRODUCT(G45,I45,K45)</f>
        <v>640</v>
      </c>
      <c r="N45" s="23"/>
      <c r="O45" s="24"/>
      <c r="P45" s="24"/>
      <c r="Q45" s="36">
        <f>M45</f>
        <v>640</v>
      </c>
      <c r="R45" s="24"/>
      <c r="S45" s="24"/>
      <c r="T45" s="108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2:44" ht="18" customHeight="1" x14ac:dyDescent="0.25">
      <c r="B46" s="23"/>
      <c r="C46" s="30">
        <v>3</v>
      </c>
      <c r="D46" s="24" t="s">
        <v>46</v>
      </c>
      <c r="E46" s="24"/>
      <c r="F46" s="24"/>
      <c r="G46" s="36">
        <v>0</v>
      </c>
      <c r="H46" s="17" t="s">
        <v>80</v>
      </c>
      <c r="I46" s="82">
        <f>E15</f>
        <v>1</v>
      </c>
      <c r="J46" s="17" t="s">
        <v>80</v>
      </c>
      <c r="K46" s="36">
        <f>J5</f>
        <v>8</v>
      </c>
      <c r="L46" s="17" t="s">
        <v>0</v>
      </c>
      <c r="M46" s="23">
        <f>PRODUCT(G46,I46,K46)</f>
        <v>0</v>
      </c>
      <c r="N46" s="23"/>
      <c r="O46" s="24"/>
      <c r="P46" s="24"/>
      <c r="Q46" s="36">
        <f>M46</f>
        <v>0</v>
      </c>
      <c r="R46" s="24"/>
      <c r="S46" s="24"/>
      <c r="T46" s="108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2:44" ht="18" customHeight="1" x14ac:dyDescent="0.25">
      <c r="B47" s="23"/>
      <c r="C47" s="30">
        <v>4</v>
      </c>
      <c r="D47" s="153" t="s">
        <v>78</v>
      </c>
      <c r="E47" s="153"/>
      <c r="F47" s="153"/>
      <c r="G47" s="36">
        <v>100</v>
      </c>
      <c r="H47" s="17" t="s">
        <v>80</v>
      </c>
      <c r="I47" s="36">
        <f>E15</f>
        <v>1</v>
      </c>
      <c r="J47" s="17" t="s">
        <v>80</v>
      </c>
      <c r="K47" s="36">
        <f>J5</f>
        <v>8</v>
      </c>
      <c r="L47" s="17" t="s">
        <v>0</v>
      </c>
      <c r="M47" s="23">
        <f>PRODUCT(G47,I47,K47)</f>
        <v>800</v>
      </c>
      <c r="N47" s="87">
        <v>338</v>
      </c>
      <c r="O47" s="118"/>
      <c r="P47" s="118"/>
      <c r="Q47" s="41">
        <f>PRODUCT(M47)*POWER(N47,-1)</f>
        <v>2.3668639053254439</v>
      </c>
      <c r="R47" s="24" t="s">
        <v>54</v>
      </c>
      <c r="S47" s="65">
        <v>3</v>
      </c>
      <c r="T47" s="108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2:44" ht="18" customHeight="1" x14ac:dyDescent="0.25">
      <c r="B48" s="23"/>
      <c r="C48" s="30">
        <v>5</v>
      </c>
      <c r="D48" s="153" t="s">
        <v>55</v>
      </c>
      <c r="E48" s="153"/>
      <c r="F48" s="153"/>
      <c r="G48" s="36">
        <v>2</v>
      </c>
      <c r="H48" s="17" t="s">
        <v>80</v>
      </c>
      <c r="I48" s="36">
        <f>E15</f>
        <v>1</v>
      </c>
      <c r="J48" s="17" t="s">
        <v>80</v>
      </c>
      <c r="K48" s="36">
        <f>J5</f>
        <v>8</v>
      </c>
      <c r="L48" s="17" t="s">
        <v>0</v>
      </c>
      <c r="M48" s="23">
        <f>PRODUCT(G48,I48,K48)</f>
        <v>16</v>
      </c>
      <c r="N48" s="17"/>
      <c r="O48" s="36"/>
      <c r="P48" s="17"/>
      <c r="Q48" s="36"/>
      <c r="R48" s="24"/>
      <c r="S48" s="24"/>
      <c r="T48" s="108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2:44" ht="18" customHeight="1" x14ac:dyDescent="0.25">
      <c r="B49" s="23"/>
      <c r="C49" s="30">
        <v>6</v>
      </c>
      <c r="D49" s="153" t="s">
        <v>71</v>
      </c>
      <c r="E49" s="153"/>
      <c r="F49" s="153"/>
      <c r="G49" s="36"/>
      <c r="H49" s="17"/>
      <c r="I49" s="36"/>
      <c r="J49" s="17"/>
      <c r="K49" s="36"/>
      <c r="L49" s="17"/>
      <c r="M49" s="23"/>
      <c r="N49" s="23"/>
      <c r="O49" s="24"/>
      <c r="P49" s="24"/>
      <c r="Q49" s="36"/>
      <c r="R49" s="24"/>
      <c r="S49" s="24"/>
      <c r="T49" s="108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2:44" ht="18" customHeight="1" x14ac:dyDescent="0.25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36"/>
      <c r="R50" s="24"/>
      <c r="S50" s="24"/>
      <c r="T50" s="24"/>
      <c r="U50" s="24"/>
      <c r="V50" s="24"/>
    </row>
    <row r="51" spans="2:44" ht="18" customHeight="1" x14ac:dyDescent="0.25">
      <c r="B51" s="23"/>
      <c r="C51" s="153" t="s">
        <v>2</v>
      </c>
      <c r="D51" s="153"/>
      <c r="E51" s="153"/>
      <c r="F51" s="153"/>
      <c r="G51" s="153"/>
      <c r="H51" s="153"/>
      <c r="I51" s="153"/>
      <c r="J51" s="153"/>
      <c r="K51" s="153"/>
      <c r="L51" s="24"/>
      <c r="M51" s="24"/>
      <c r="N51" s="24"/>
      <c r="O51" s="24"/>
      <c r="P51" s="24"/>
      <c r="Q51" s="36"/>
      <c r="R51" s="24"/>
      <c r="S51" s="24"/>
      <c r="T51" s="24"/>
      <c r="U51" s="24"/>
      <c r="V51" s="24"/>
    </row>
    <row r="52" spans="2:44" ht="18" customHeight="1" x14ac:dyDescent="0.25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36"/>
      <c r="R52" s="24"/>
      <c r="S52" s="24"/>
      <c r="T52" s="24"/>
      <c r="U52" s="24"/>
      <c r="V52" s="24"/>
    </row>
    <row r="53" spans="2:44" ht="18" customHeight="1" x14ac:dyDescent="0.25">
      <c r="B53" s="23"/>
      <c r="C53" s="30">
        <v>1</v>
      </c>
      <c r="D53" s="153" t="s">
        <v>73</v>
      </c>
      <c r="E53" s="153"/>
      <c r="F53" s="153"/>
      <c r="G53" s="36">
        <v>25</v>
      </c>
      <c r="H53" s="17" t="s">
        <v>80</v>
      </c>
      <c r="I53" s="41">
        <v>0.66</v>
      </c>
      <c r="J53" s="17" t="s">
        <v>80</v>
      </c>
      <c r="K53" s="36">
        <f>J5</f>
        <v>8</v>
      </c>
      <c r="L53" s="17" t="s">
        <v>0</v>
      </c>
      <c r="M53" s="23">
        <f>PRODUCT(G53,I53,K53)</f>
        <v>132</v>
      </c>
      <c r="P53" s="24"/>
      <c r="Q53" s="36">
        <f>M53</f>
        <v>132</v>
      </c>
      <c r="R53" s="24"/>
      <c r="S53" s="24"/>
      <c r="T53" s="24"/>
      <c r="U53" s="24"/>
      <c r="V53" s="24"/>
    </row>
    <row r="54" spans="2:44" ht="18" customHeight="1" x14ac:dyDescent="0.25">
      <c r="B54" s="23"/>
      <c r="C54" s="85">
        <v>2</v>
      </c>
      <c r="D54" s="126" t="s">
        <v>23</v>
      </c>
      <c r="E54" s="24"/>
      <c r="F54" s="24"/>
      <c r="G54" s="36"/>
      <c r="H54" s="17"/>
      <c r="I54" s="41"/>
      <c r="J54" s="17"/>
      <c r="K54" s="36"/>
      <c r="L54" s="17"/>
      <c r="M54" s="29" t="s">
        <v>83</v>
      </c>
      <c r="P54" s="24"/>
      <c r="Q54" s="36"/>
      <c r="R54" s="24"/>
      <c r="S54" s="24"/>
      <c r="T54" s="86"/>
      <c r="U54" s="24"/>
      <c r="V54" s="24"/>
    </row>
    <row r="55" spans="2:44" ht="18" customHeight="1" x14ac:dyDescent="0.25">
      <c r="B55" s="23"/>
      <c r="C55" s="30">
        <v>3</v>
      </c>
      <c r="D55" s="153" t="s">
        <v>71</v>
      </c>
      <c r="E55" s="153"/>
      <c r="F55" s="153"/>
      <c r="G55" s="77">
        <v>0.16</v>
      </c>
      <c r="H55" s="17" t="s">
        <v>80</v>
      </c>
      <c r="I55" s="77">
        <v>1</v>
      </c>
      <c r="J55" s="17" t="s">
        <v>80</v>
      </c>
      <c r="K55" s="36">
        <f>J5</f>
        <v>8</v>
      </c>
      <c r="L55" s="17" t="s">
        <v>0</v>
      </c>
      <c r="M55" s="41">
        <f>PRODUCT(G55,I55,K55)</f>
        <v>1.28</v>
      </c>
      <c r="N55" s="154"/>
      <c r="O55" s="154"/>
      <c r="P55" s="24"/>
      <c r="Q55" s="36">
        <f>M55</f>
        <v>1.28</v>
      </c>
      <c r="R55" s="24" t="s">
        <v>22</v>
      </c>
      <c r="S55" s="24"/>
      <c r="T55" s="108"/>
      <c r="U55" s="24"/>
      <c r="V55" s="24"/>
    </row>
    <row r="56" spans="2:44" ht="18" customHeight="1" x14ac:dyDescent="0.25">
      <c r="B56" s="23"/>
      <c r="C56" s="85">
        <v>4</v>
      </c>
      <c r="D56" s="153" t="s">
        <v>33</v>
      </c>
      <c r="E56" s="153"/>
      <c r="F56" s="153"/>
      <c r="G56" s="24"/>
      <c r="H56" s="24"/>
      <c r="I56" s="24"/>
      <c r="J56" s="24"/>
      <c r="K56" s="24"/>
      <c r="L56" s="24"/>
      <c r="M56" s="24"/>
      <c r="N56" s="154"/>
      <c r="O56" s="154"/>
      <c r="P56" s="24"/>
      <c r="Q56" s="36">
        <v>1</v>
      </c>
      <c r="R56" s="24" t="s">
        <v>77</v>
      </c>
      <c r="S56" s="24"/>
      <c r="T56" s="108"/>
      <c r="U56" s="24"/>
      <c r="V56" s="24"/>
    </row>
    <row r="57" spans="2:44" ht="18" customHeight="1" x14ac:dyDescent="0.25">
      <c r="B57" s="23"/>
      <c r="C57" s="30">
        <v>5</v>
      </c>
      <c r="D57" s="153" t="s">
        <v>7</v>
      </c>
      <c r="E57" s="153"/>
      <c r="F57" s="153"/>
      <c r="G57" s="24"/>
      <c r="H57" s="24"/>
      <c r="I57" s="24"/>
      <c r="J57" s="24"/>
      <c r="K57" s="24"/>
      <c r="L57" s="24"/>
      <c r="M57" s="24"/>
      <c r="N57" s="7" t="s">
        <v>24</v>
      </c>
      <c r="O57" s="7"/>
      <c r="P57" s="24"/>
      <c r="Q57" s="36"/>
      <c r="R57" s="24"/>
      <c r="S57" s="24"/>
      <c r="T57" s="108"/>
      <c r="U57" s="24"/>
      <c r="V57" s="24"/>
    </row>
    <row r="58" spans="2:44" ht="18" customHeight="1" x14ac:dyDescent="0.25">
      <c r="B58" s="23"/>
      <c r="C58" s="85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36" t="e">
        <f>SUM(Q44,Q45,M47,Q44,Q34,Q37,Q22,Q23,#REF!,Q25,Q26,Q27,Q28,Q53,Q46)+Q24</f>
        <v>#REF!</v>
      </c>
      <c r="R58" s="24"/>
      <c r="S58" s="24"/>
      <c r="T58" s="108"/>
      <c r="U58" s="24"/>
      <c r="V58" s="24"/>
    </row>
    <row r="59" spans="2:44" ht="18" customHeight="1" x14ac:dyDescent="0.2"/>
  </sheetData>
  <mergeCells count="46">
    <mergeCell ref="D57:F57"/>
    <mergeCell ref="D53:F53"/>
    <mergeCell ref="D55:F55"/>
    <mergeCell ref="N55:O55"/>
    <mergeCell ref="D56:F56"/>
    <mergeCell ref="N56:O56"/>
    <mergeCell ref="C51:K51"/>
    <mergeCell ref="D39:F39"/>
    <mergeCell ref="C41:D41"/>
    <mergeCell ref="C21:D21"/>
    <mergeCell ref="D22:F22"/>
    <mergeCell ref="D23:F23"/>
    <mergeCell ref="D25:F25"/>
    <mergeCell ref="D26:F26"/>
    <mergeCell ref="D27:F27"/>
    <mergeCell ref="D28:F28"/>
    <mergeCell ref="D29:F29"/>
    <mergeCell ref="D38:F38"/>
    <mergeCell ref="Q19:S19"/>
    <mergeCell ref="D44:F44"/>
    <mergeCell ref="D45:F45"/>
    <mergeCell ref="D47:F47"/>
    <mergeCell ref="D48:F48"/>
    <mergeCell ref="D49:F49"/>
    <mergeCell ref="K19:L19"/>
    <mergeCell ref="C31:D31"/>
    <mergeCell ref="C33:D33"/>
    <mergeCell ref="F33:J33"/>
    <mergeCell ref="D34:F34"/>
    <mergeCell ref="D37:F37"/>
    <mergeCell ref="C15:D15"/>
    <mergeCell ref="I17:J17"/>
    <mergeCell ref="K17:L17"/>
    <mergeCell ref="I18:J18"/>
    <mergeCell ref="K18:M18"/>
    <mergeCell ref="C7:D7"/>
    <mergeCell ref="C9:D9"/>
    <mergeCell ref="F9:J9"/>
    <mergeCell ref="C11:D11"/>
    <mergeCell ref="C13:D13"/>
    <mergeCell ref="F13:J13"/>
    <mergeCell ref="T5:V5"/>
    <mergeCell ref="B5:E5"/>
    <mergeCell ref="G5:I5"/>
    <mergeCell ref="K5:N5"/>
    <mergeCell ref="O5:R5"/>
  </mergeCells>
  <pageMargins left="0.3" right="0.28999999999999998" top="0.25" bottom="0.31" header="0.37" footer="0.31"/>
  <pageSetup paperSize="9" scale="91" orientation="landscape" useFirstPageNumber="1" horizontalDpi="0" verticalDpi="0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9">
    <pageSetUpPr autoPageBreaks="0" fitToPage="1"/>
  </sheetPr>
  <dimension ref="A2:M57"/>
  <sheetViews>
    <sheetView showOutlineSymbols="0" defaultGridColor="0" topLeftCell="A4" colorId="21" zoomScale="85" workbookViewId="0">
      <selection activeCell="D39" sqref="D39:D40"/>
    </sheetView>
  </sheetViews>
  <sheetFormatPr defaultColWidth="10.6640625" defaultRowHeight="12.75" customHeight="1" x14ac:dyDescent="0.2"/>
  <cols>
    <col min="2" max="2" width="19.83203125" customWidth="1"/>
    <col min="3" max="3" width="20.5" customWidth="1"/>
    <col min="4" max="4" width="20.6640625" customWidth="1"/>
    <col min="5" max="12" width="20.5" customWidth="1"/>
    <col min="13" max="19" width="17.1640625" customWidth="1"/>
  </cols>
  <sheetData>
    <row r="2" spans="1:13" ht="19.5" customHeight="1" x14ac:dyDescent="0.25">
      <c r="B2" s="7"/>
      <c r="C2" s="148" t="s">
        <v>48</v>
      </c>
      <c r="D2" s="149"/>
      <c r="E2" s="149"/>
      <c r="F2" s="149"/>
      <c r="G2" s="149"/>
      <c r="H2" s="149"/>
      <c r="I2" s="149"/>
      <c r="J2" s="7"/>
      <c r="K2" s="7"/>
      <c r="L2" s="24"/>
      <c r="M2" s="24"/>
    </row>
    <row r="3" spans="1:13" ht="19.5" customHeight="1" x14ac:dyDescent="0.25">
      <c r="B3" s="7"/>
      <c r="C3" s="7"/>
      <c r="D3" s="7"/>
      <c r="E3" s="150"/>
      <c r="F3" s="150"/>
      <c r="G3" s="150"/>
      <c r="H3" s="7"/>
      <c r="I3" s="7"/>
      <c r="J3" s="7"/>
      <c r="K3" s="7"/>
      <c r="L3" s="24"/>
      <c r="M3" s="24"/>
    </row>
    <row r="4" spans="1:13" ht="20.25" customHeight="1" x14ac:dyDescent="0.25">
      <c r="B4" s="72"/>
      <c r="C4" s="65" t="s">
        <v>52</v>
      </c>
      <c r="D4" s="72"/>
      <c r="E4" s="72"/>
      <c r="F4" s="72"/>
      <c r="G4" s="72"/>
      <c r="H4" s="72"/>
      <c r="I4" s="72"/>
      <c r="J4" s="72"/>
      <c r="K4" s="72"/>
      <c r="M4" s="24"/>
    </row>
    <row r="5" spans="1:13" ht="20.25" customHeight="1" x14ac:dyDescent="0.25">
      <c r="B5" s="7"/>
      <c r="C5" s="65" t="s">
        <v>69</v>
      </c>
      <c r="D5" s="121"/>
      <c r="E5" s="70" t="s">
        <v>56</v>
      </c>
      <c r="F5" s="42" t="s">
        <v>64</v>
      </c>
      <c r="G5" s="42" t="s">
        <v>59</v>
      </c>
      <c r="H5" s="42" t="s">
        <v>38</v>
      </c>
      <c r="I5" s="42" t="s">
        <v>82</v>
      </c>
      <c r="J5" s="42" t="s">
        <v>60</v>
      </c>
      <c r="K5" s="54" t="s">
        <v>12</v>
      </c>
      <c r="M5" s="24"/>
    </row>
    <row r="6" spans="1:13" ht="20.25" customHeight="1" x14ac:dyDescent="0.25">
      <c r="B6" s="7"/>
      <c r="C6" s="59" t="s">
        <v>44</v>
      </c>
      <c r="D6" s="121"/>
      <c r="E6" s="70">
        <v>7</v>
      </c>
      <c r="F6" s="42">
        <v>8</v>
      </c>
      <c r="G6" s="42">
        <v>9</v>
      </c>
      <c r="H6" s="42">
        <v>10</v>
      </c>
      <c r="I6" s="42">
        <v>11</v>
      </c>
      <c r="J6" s="42">
        <v>12</v>
      </c>
      <c r="K6" s="54">
        <v>13</v>
      </c>
      <c r="M6" s="24"/>
    </row>
    <row r="7" spans="1:13" ht="20.25" customHeight="1" x14ac:dyDescent="0.25">
      <c r="A7" s="88"/>
      <c r="B7" s="103"/>
      <c r="C7" s="103"/>
      <c r="D7" s="103"/>
      <c r="E7" s="7"/>
      <c r="F7" s="103"/>
      <c r="G7" s="103"/>
      <c r="H7" s="103"/>
      <c r="I7" s="103"/>
      <c r="J7" s="103"/>
      <c r="K7" s="103"/>
      <c r="L7" s="24"/>
      <c r="M7" s="24"/>
    </row>
    <row r="8" spans="1:13" ht="20.25" customHeight="1" x14ac:dyDescent="0.25">
      <c r="A8" s="152">
        <v>9</v>
      </c>
      <c r="B8" s="123" t="s">
        <v>56</v>
      </c>
      <c r="C8" s="120" t="s">
        <v>72</v>
      </c>
      <c r="D8" s="81"/>
      <c r="E8" s="44"/>
      <c r="F8" s="7"/>
      <c r="G8" s="7"/>
      <c r="H8" s="65"/>
      <c r="I8" s="65"/>
      <c r="J8" s="7"/>
      <c r="K8" s="7"/>
      <c r="M8" s="24"/>
    </row>
    <row r="9" spans="1:13" ht="20.25" customHeight="1" x14ac:dyDescent="0.2">
      <c r="A9" s="152"/>
      <c r="B9" s="113">
        <v>7</v>
      </c>
      <c r="C9" s="50">
        <v>12</v>
      </c>
      <c r="D9" s="72"/>
      <c r="E9" s="90" t="s">
        <v>74</v>
      </c>
      <c r="F9" s="90"/>
      <c r="G9" s="22"/>
      <c r="H9" s="22"/>
      <c r="I9" s="72"/>
      <c r="J9" s="72"/>
      <c r="K9" s="72"/>
    </row>
    <row r="10" spans="1:13" ht="20.25" customHeight="1" x14ac:dyDescent="0.2">
      <c r="A10" s="152"/>
      <c r="B10" s="113"/>
      <c r="C10" s="69">
        <v>35</v>
      </c>
      <c r="D10" s="78" t="s">
        <v>20</v>
      </c>
      <c r="E10" s="19" t="s">
        <v>61</v>
      </c>
      <c r="F10" s="90"/>
      <c r="G10" s="76"/>
      <c r="H10" s="22"/>
      <c r="I10" s="72"/>
      <c r="J10" s="72"/>
      <c r="K10" s="72"/>
    </row>
    <row r="11" spans="1:13" ht="20.25" customHeight="1" x14ac:dyDescent="0.2">
      <c r="A11" s="152"/>
      <c r="B11" s="6" t="s">
        <v>64</v>
      </c>
      <c r="C11" s="50">
        <v>49</v>
      </c>
      <c r="D11" s="73" t="s">
        <v>68</v>
      </c>
      <c r="E11" s="90"/>
      <c r="F11" s="110" t="s">
        <v>25</v>
      </c>
      <c r="G11" s="76"/>
      <c r="H11" s="22"/>
      <c r="I11" s="72"/>
      <c r="J11" s="72"/>
      <c r="K11" s="72"/>
    </row>
    <row r="12" spans="1:13" ht="20.25" customHeight="1" x14ac:dyDescent="0.2">
      <c r="A12" s="152"/>
      <c r="B12" s="32">
        <v>8</v>
      </c>
      <c r="C12" s="1">
        <v>67</v>
      </c>
      <c r="D12" s="22"/>
      <c r="E12" s="90"/>
      <c r="F12" s="61" t="s">
        <v>74</v>
      </c>
      <c r="G12" s="76"/>
      <c r="H12" s="22"/>
      <c r="I12" s="72"/>
      <c r="J12" s="72"/>
      <c r="K12" s="72"/>
    </row>
    <row r="13" spans="1:13" ht="20.25" customHeight="1" x14ac:dyDescent="0.2">
      <c r="A13" s="152"/>
      <c r="B13" s="38"/>
      <c r="C13" s="50">
        <v>12</v>
      </c>
      <c r="D13" s="92" t="s">
        <v>4</v>
      </c>
      <c r="E13" s="90"/>
      <c r="F13" s="19" t="s">
        <v>61</v>
      </c>
      <c r="G13" s="76"/>
      <c r="H13" s="22"/>
      <c r="I13" s="72"/>
      <c r="J13" s="72"/>
      <c r="K13" s="72"/>
    </row>
    <row r="14" spans="1:13" ht="20.25" customHeight="1" x14ac:dyDescent="0.2">
      <c r="A14" s="152"/>
      <c r="B14" s="6" t="s">
        <v>59</v>
      </c>
      <c r="C14" s="34">
        <v>35</v>
      </c>
      <c r="D14" s="5" t="s">
        <v>14</v>
      </c>
      <c r="E14" s="22"/>
      <c r="F14" s="22"/>
      <c r="G14" s="110" t="s">
        <v>25</v>
      </c>
      <c r="H14" s="90"/>
      <c r="I14" s="65"/>
      <c r="J14" s="65"/>
      <c r="K14" s="72"/>
    </row>
    <row r="15" spans="1:13" ht="20.25" customHeight="1" x14ac:dyDescent="0.2">
      <c r="A15" s="152"/>
      <c r="B15" s="32">
        <v>9</v>
      </c>
      <c r="C15" s="50">
        <v>49</v>
      </c>
      <c r="D15" s="72"/>
      <c r="E15" s="22"/>
      <c r="F15" s="22"/>
      <c r="G15" s="90" t="s">
        <v>74</v>
      </c>
      <c r="H15" s="90"/>
      <c r="I15" s="65"/>
      <c r="J15" s="65"/>
      <c r="K15" s="72"/>
    </row>
    <row r="16" spans="1:13" ht="20.25" customHeight="1" x14ac:dyDescent="0.2">
      <c r="A16" s="167"/>
      <c r="B16" s="58"/>
      <c r="C16" s="66">
        <v>67</v>
      </c>
      <c r="D16" s="78" t="s">
        <v>20</v>
      </c>
      <c r="E16" s="22"/>
      <c r="F16" s="22"/>
      <c r="G16" s="14" t="s">
        <v>61</v>
      </c>
      <c r="H16" s="122"/>
      <c r="I16" s="65"/>
      <c r="J16" s="65"/>
      <c r="K16" s="72"/>
    </row>
    <row r="17" spans="1:11" ht="20.25" customHeight="1" x14ac:dyDescent="0.2">
      <c r="A17" s="152">
        <v>8</v>
      </c>
      <c r="B17" s="32" t="s">
        <v>38</v>
      </c>
      <c r="C17" s="16">
        <v>35</v>
      </c>
      <c r="D17" s="73" t="s">
        <v>68</v>
      </c>
      <c r="E17" s="22"/>
      <c r="F17" s="22"/>
      <c r="G17" s="110"/>
      <c r="H17" s="110" t="s">
        <v>25</v>
      </c>
      <c r="I17" s="65"/>
      <c r="J17" s="65"/>
      <c r="K17" s="72"/>
    </row>
    <row r="18" spans="1:11" ht="20.25" customHeight="1" x14ac:dyDescent="0.2">
      <c r="A18" s="152"/>
      <c r="B18" s="32">
        <v>10</v>
      </c>
      <c r="C18" s="16">
        <v>18</v>
      </c>
      <c r="D18" s="22"/>
      <c r="E18" s="72"/>
      <c r="F18" s="72"/>
      <c r="G18" s="65"/>
      <c r="H18" s="90" t="s">
        <v>74</v>
      </c>
      <c r="I18" s="65"/>
      <c r="J18" s="65"/>
      <c r="K18" s="72"/>
    </row>
    <row r="19" spans="1:11" ht="20.25" customHeight="1" x14ac:dyDescent="0.2">
      <c r="A19" s="152"/>
      <c r="B19" s="38"/>
      <c r="C19" s="69">
        <v>49</v>
      </c>
      <c r="D19" s="92" t="s">
        <v>4</v>
      </c>
      <c r="E19" s="22"/>
      <c r="F19" s="22"/>
      <c r="G19" s="90"/>
      <c r="H19" s="19" t="s">
        <v>61</v>
      </c>
      <c r="I19" s="122"/>
      <c r="J19" s="65"/>
      <c r="K19" s="72"/>
    </row>
    <row r="20" spans="1:11" ht="20.25" customHeight="1" x14ac:dyDescent="0.2">
      <c r="A20" s="152"/>
      <c r="B20" s="6" t="s">
        <v>82</v>
      </c>
      <c r="C20" s="62">
        <v>67</v>
      </c>
      <c r="D20" s="5" t="s">
        <v>14</v>
      </c>
      <c r="E20" s="22"/>
      <c r="F20" s="22"/>
      <c r="G20" s="90"/>
      <c r="H20" s="110"/>
      <c r="I20" s="52" t="s">
        <v>25</v>
      </c>
      <c r="J20" s="65"/>
      <c r="K20" s="72"/>
    </row>
    <row r="21" spans="1:11" ht="20.25" customHeight="1" x14ac:dyDescent="0.2">
      <c r="A21" s="152"/>
      <c r="B21" s="32">
        <v>11</v>
      </c>
      <c r="C21" s="50">
        <v>18</v>
      </c>
      <c r="D21" s="72"/>
      <c r="E21" s="22"/>
      <c r="F21" s="22"/>
      <c r="G21" s="90"/>
      <c r="H21" s="90"/>
      <c r="I21" s="90" t="s">
        <v>74</v>
      </c>
      <c r="J21" s="65"/>
      <c r="K21" s="72"/>
    </row>
    <row r="22" spans="1:11" ht="20.25" customHeight="1" x14ac:dyDescent="0.2">
      <c r="A22" s="152"/>
      <c r="B22" s="38"/>
      <c r="C22" s="69">
        <v>35</v>
      </c>
      <c r="D22" s="78" t="s">
        <v>20</v>
      </c>
      <c r="E22" s="22"/>
      <c r="F22" s="22"/>
      <c r="G22" s="90"/>
      <c r="H22" s="90"/>
      <c r="I22" s="19" t="s">
        <v>61</v>
      </c>
      <c r="J22" s="65"/>
      <c r="K22" s="72"/>
    </row>
    <row r="23" spans="1:11" ht="19.5" customHeight="1" x14ac:dyDescent="0.2">
      <c r="A23" s="152"/>
      <c r="B23" s="6" t="s">
        <v>60</v>
      </c>
      <c r="C23" s="50">
        <v>49</v>
      </c>
      <c r="D23" s="73" t="s">
        <v>68</v>
      </c>
      <c r="E23" s="72"/>
      <c r="F23" s="72"/>
      <c r="G23" s="72"/>
      <c r="H23" s="72"/>
      <c r="I23" s="72"/>
      <c r="J23" s="110" t="s">
        <v>25</v>
      </c>
      <c r="K23" s="72"/>
    </row>
    <row r="24" spans="1:11" ht="19.5" customHeight="1" x14ac:dyDescent="0.2">
      <c r="A24" s="152"/>
      <c r="B24" s="32">
        <v>12</v>
      </c>
      <c r="C24" s="62">
        <v>67</v>
      </c>
      <c r="D24" s="22"/>
      <c r="E24" s="72"/>
      <c r="F24" s="72"/>
      <c r="G24" s="72"/>
      <c r="H24" s="72"/>
      <c r="I24" s="72"/>
      <c r="J24" s="61" t="s">
        <v>74</v>
      </c>
      <c r="K24" s="72"/>
    </row>
    <row r="25" spans="1:11" ht="19.5" customHeight="1" x14ac:dyDescent="0.2">
      <c r="A25" s="152"/>
      <c r="B25" s="38"/>
      <c r="C25" s="111">
        <v>18</v>
      </c>
      <c r="D25" s="92" t="s">
        <v>4</v>
      </c>
      <c r="E25" s="72"/>
      <c r="F25" s="72"/>
      <c r="G25" s="72"/>
      <c r="H25" s="72"/>
      <c r="I25" s="72"/>
      <c r="J25" s="19" t="s">
        <v>61</v>
      </c>
      <c r="K25" s="72"/>
    </row>
    <row r="26" spans="1:11" ht="19.5" customHeight="1" x14ac:dyDescent="0.2">
      <c r="A26" s="152"/>
      <c r="B26" s="123" t="s">
        <v>12</v>
      </c>
      <c r="C26" s="74">
        <v>67</v>
      </c>
      <c r="D26" s="5" t="s">
        <v>14</v>
      </c>
      <c r="E26" s="72"/>
      <c r="F26" s="72"/>
      <c r="G26" s="72"/>
      <c r="H26" s="72"/>
      <c r="I26" s="72"/>
      <c r="J26" s="72"/>
      <c r="K26" s="3" t="s">
        <v>25</v>
      </c>
    </row>
    <row r="27" spans="1:11" ht="19.5" customHeight="1" x14ac:dyDescent="0.2">
      <c r="A27" s="152"/>
      <c r="B27" s="113">
        <v>13</v>
      </c>
      <c r="C27" s="47">
        <v>49</v>
      </c>
      <c r="D27" s="72"/>
      <c r="E27" s="72"/>
      <c r="F27" s="72"/>
      <c r="G27" s="72"/>
      <c r="H27" s="72"/>
      <c r="I27" s="72"/>
      <c r="J27" s="72"/>
      <c r="K27" s="90" t="s">
        <v>74</v>
      </c>
    </row>
    <row r="28" spans="1:11" ht="19.5" customHeight="1" x14ac:dyDescent="0.2">
      <c r="A28" s="165"/>
      <c r="B28" s="75"/>
      <c r="C28" s="49"/>
      <c r="D28" s="78" t="s">
        <v>20</v>
      </c>
      <c r="E28" s="72"/>
      <c r="F28" s="72"/>
      <c r="G28" s="72"/>
      <c r="H28" s="72"/>
      <c r="I28" s="72"/>
      <c r="J28" s="72"/>
      <c r="K28" s="19"/>
    </row>
    <row r="29" spans="1:11" ht="19.5" customHeight="1" x14ac:dyDescent="0.2">
      <c r="B29" s="72"/>
      <c r="C29" s="72"/>
      <c r="D29" s="72"/>
      <c r="E29" s="72"/>
      <c r="F29" s="72"/>
      <c r="G29" s="72"/>
      <c r="H29" s="72"/>
      <c r="I29" s="72"/>
      <c r="J29" s="72"/>
      <c r="K29" s="72"/>
    </row>
    <row r="30" spans="1:11" ht="19.5" customHeight="1" x14ac:dyDescent="0.2">
      <c r="B30" s="72"/>
      <c r="C30" s="72"/>
      <c r="D30" s="72"/>
      <c r="E30" s="72"/>
      <c r="F30" s="72"/>
      <c r="H30" s="72"/>
      <c r="I30" s="72"/>
      <c r="J30" s="72"/>
      <c r="K30" s="72"/>
    </row>
    <row r="31" spans="1:11" ht="19.5" customHeight="1" x14ac:dyDescent="0.2">
      <c r="B31" s="72"/>
      <c r="C31" s="117" t="s">
        <v>21</v>
      </c>
      <c r="D31" s="91">
        <v>1</v>
      </c>
      <c r="E31" s="72"/>
      <c r="F31" s="104" t="s">
        <v>31</v>
      </c>
      <c r="G31" s="8">
        <v>7</v>
      </c>
      <c r="H31" s="72"/>
      <c r="I31" s="72"/>
      <c r="J31" s="72"/>
      <c r="K31" s="72"/>
    </row>
    <row r="32" spans="1:11" ht="19.5" customHeight="1" x14ac:dyDescent="0.2">
      <c r="B32" s="72"/>
      <c r="C32" s="117" t="s">
        <v>11</v>
      </c>
      <c r="D32" s="89">
        <v>2</v>
      </c>
      <c r="E32" s="72"/>
      <c r="F32" s="104"/>
      <c r="G32" s="8"/>
      <c r="H32" s="72"/>
      <c r="I32" s="72"/>
      <c r="J32" s="72"/>
      <c r="K32" s="72"/>
    </row>
    <row r="33" spans="2:11" ht="19.5" customHeight="1" x14ac:dyDescent="0.2">
      <c r="B33" s="72"/>
      <c r="C33" s="117" t="s">
        <v>10</v>
      </c>
      <c r="D33" s="91">
        <v>8</v>
      </c>
      <c r="E33" s="72"/>
      <c r="F33" s="104"/>
      <c r="G33" s="8"/>
      <c r="H33" s="72"/>
      <c r="I33" s="72"/>
      <c r="J33" s="72"/>
      <c r="K33" s="72"/>
    </row>
    <row r="34" spans="2:11" ht="19.5" customHeight="1" x14ac:dyDescent="0.2">
      <c r="B34" s="72"/>
      <c r="C34" s="117"/>
      <c r="D34" s="89"/>
      <c r="E34" s="72"/>
      <c r="F34" s="104"/>
      <c r="G34" s="8"/>
      <c r="H34" s="72"/>
      <c r="I34" s="72"/>
      <c r="J34" s="72"/>
      <c r="K34" s="72"/>
    </row>
    <row r="35" spans="2:11" ht="19.5" customHeight="1" x14ac:dyDescent="0.2">
      <c r="B35" s="72"/>
      <c r="C35" s="117" t="s">
        <v>58</v>
      </c>
      <c r="D35" s="91">
        <v>3</v>
      </c>
      <c r="E35" s="72"/>
      <c r="F35" s="104" t="s">
        <v>18</v>
      </c>
      <c r="G35" s="8">
        <v>6</v>
      </c>
      <c r="H35" s="72"/>
      <c r="I35" s="72"/>
      <c r="J35" s="72"/>
      <c r="K35" s="72"/>
    </row>
    <row r="36" spans="2:11" ht="19.5" customHeight="1" x14ac:dyDescent="0.2">
      <c r="B36" s="72"/>
      <c r="C36" s="107" t="s">
        <v>62</v>
      </c>
      <c r="D36" s="89">
        <v>5</v>
      </c>
      <c r="E36" s="72"/>
      <c r="F36" s="104" t="s">
        <v>26</v>
      </c>
      <c r="G36" s="8">
        <v>6</v>
      </c>
      <c r="H36" s="72"/>
      <c r="I36" s="72"/>
      <c r="J36" s="72"/>
      <c r="K36" s="72"/>
    </row>
    <row r="37" spans="2:11" ht="19.5" customHeight="1" x14ac:dyDescent="0.2">
      <c r="B37" s="72"/>
      <c r="C37" s="117" t="s">
        <v>42</v>
      </c>
      <c r="D37" s="91">
        <v>4</v>
      </c>
      <c r="E37" s="72"/>
      <c r="F37" s="72"/>
      <c r="G37" s="72"/>
      <c r="H37" s="72"/>
      <c r="I37" s="72"/>
      <c r="J37" s="72"/>
      <c r="K37" s="72"/>
    </row>
    <row r="38" spans="2:11" ht="19.5" customHeight="1" x14ac:dyDescent="0.2">
      <c r="B38" s="72"/>
      <c r="C38" s="117" t="s">
        <v>16</v>
      </c>
      <c r="D38" s="125">
        <v>9</v>
      </c>
      <c r="E38" s="72"/>
      <c r="F38" s="72"/>
      <c r="G38" s="72"/>
      <c r="H38" s="72"/>
      <c r="I38" s="72"/>
      <c r="J38" s="72"/>
      <c r="K38" s="72"/>
    </row>
    <row r="39" spans="2:11" ht="19.5" customHeight="1" x14ac:dyDescent="0.2">
      <c r="B39" s="72"/>
      <c r="C39" s="117" t="s">
        <v>43</v>
      </c>
      <c r="D39" s="91">
        <v>6</v>
      </c>
      <c r="E39" s="72"/>
      <c r="F39" s="72"/>
      <c r="G39" s="72"/>
      <c r="H39" s="72"/>
      <c r="I39" s="72"/>
      <c r="J39" s="72"/>
      <c r="K39" s="72"/>
    </row>
    <row r="40" spans="2:11" ht="19.5" customHeight="1" x14ac:dyDescent="0.2">
      <c r="B40" s="72"/>
      <c r="C40" s="117" t="s">
        <v>81</v>
      </c>
      <c r="D40" s="125">
        <v>7</v>
      </c>
      <c r="E40" s="72"/>
      <c r="F40" s="72"/>
      <c r="G40" s="72"/>
      <c r="H40" s="72"/>
      <c r="I40" s="72"/>
      <c r="J40" s="72"/>
      <c r="K40" s="72"/>
    </row>
    <row r="41" spans="2:11" ht="19.5" customHeight="1" x14ac:dyDescent="0.2">
      <c r="B41" s="72"/>
      <c r="E41" s="72"/>
      <c r="F41" s="72"/>
      <c r="G41" s="72"/>
      <c r="H41" s="72"/>
      <c r="I41" s="72"/>
      <c r="J41" s="72"/>
      <c r="K41" s="72"/>
    </row>
    <row r="42" spans="2:11" ht="19.5" customHeight="1" x14ac:dyDescent="0.2">
      <c r="B42" s="72"/>
      <c r="C42" s="112" t="s">
        <v>53</v>
      </c>
      <c r="D42" s="33">
        <v>10</v>
      </c>
      <c r="E42" s="72"/>
      <c r="F42" s="72"/>
      <c r="G42" s="72"/>
      <c r="H42" s="72"/>
      <c r="I42" s="72"/>
      <c r="J42" s="72"/>
      <c r="K42" s="72"/>
    </row>
    <row r="43" spans="2:11" ht="19.5" customHeight="1" x14ac:dyDescent="0.2">
      <c r="B43" s="72"/>
      <c r="C43" s="112" t="s">
        <v>3</v>
      </c>
      <c r="D43" s="119">
        <v>11</v>
      </c>
      <c r="E43" s="72"/>
      <c r="F43" s="72"/>
      <c r="G43" s="72"/>
      <c r="H43" s="72"/>
      <c r="I43" s="72"/>
      <c r="J43" s="72"/>
      <c r="K43" s="72"/>
    </row>
    <row r="44" spans="2:11" ht="19.5" customHeight="1" x14ac:dyDescent="0.2">
      <c r="B44" s="72"/>
      <c r="C44" s="112" t="s">
        <v>21</v>
      </c>
      <c r="D44" s="33">
        <v>12</v>
      </c>
      <c r="E44" s="72"/>
      <c r="F44" s="72"/>
      <c r="G44" s="72"/>
      <c r="H44" s="72"/>
      <c r="I44" s="72"/>
      <c r="J44" s="72"/>
      <c r="K44" s="72"/>
    </row>
    <row r="45" spans="2:11" ht="19.5" customHeight="1" x14ac:dyDescent="0.2">
      <c r="B45" s="72"/>
      <c r="C45" s="112" t="s">
        <v>21</v>
      </c>
      <c r="D45" s="100">
        <v>13</v>
      </c>
      <c r="E45" s="72"/>
      <c r="F45" s="72"/>
      <c r="G45" s="72"/>
      <c r="H45" s="72"/>
      <c r="I45" s="72"/>
      <c r="J45" s="72"/>
      <c r="K45" s="72"/>
    </row>
    <row r="46" spans="2:11" ht="19.5" customHeight="1" x14ac:dyDescent="0.2">
      <c r="B46" s="72"/>
      <c r="C46" s="112" t="s">
        <v>21</v>
      </c>
      <c r="D46" s="33">
        <v>14</v>
      </c>
      <c r="E46" s="72"/>
      <c r="F46" s="72"/>
      <c r="G46" s="72"/>
      <c r="H46" s="72"/>
      <c r="I46" s="72"/>
      <c r="J46" s="72"/>
      <c r="K46" s="72"/>
    </row>
    <row r="47" spans="2:11" ht="19.5" customHeight="1" x14ac:dyDescent="0.2">
      <c r="B47" s="72"/>
      <c r="C47" s="112" t="s">
        <v>21</v>
      </c>
      <c r="D47" s="100">
        <v>15</v>
      </c>
      <c r="E47" s="72"/>
      <c r="F47" s="72"/>
      <c r="G47" s="72"/>
      <c r="H47" s="72"/>
      <c r="I47" s="72"/>
      <c r="J47" s="72"/>
      <c r="K47" s="72"/>
    </row>
    <row r="48" spans="2:11" ht="19.5" customHeight="1" x14ac:dyDescent="0.2">
      <c r="B48" s="72"/>
      <c r="C48" s="112"/>
      <c r="D48" s="93"/>
      <c r="E48" s="72"/>
      <c r="F48" s="72"/>
      <c r="G48" s="72"/>
      <c r="H48" s="72"/>
      <c r="I48" s="72"/>
      <c r="J48" s="72"/>
      <c r="K48" s="72"/>
    </row>
    <row r="49" spans="3:4" ht="19.5" customHeight="1" x14ac:dyDescent="0.3">
      <c r="C49" s="102"/>
      <c r="D49" s="93"/>
    </row>
    <row r="50" spans="3:4" ht="19.5" customHeight="1" x14ac:dyDescent="0.3">
      <c r="C50" s="102"/>
      <c r="D50" s="93"/>
    </row>
    <row r="51" spans="3:4" ht="19.5" customHeight="1" x14ac:dyDescent="0.3">
      <c r="C51" s="102"/>
      <c r="D51" s="93"/>
    </row>
    <row r="52" spans="3:4" ht="19.5" customHeight="1" x14ac:dyDescent="0.3">
      <c r="C52" s="102"/>
      <c r="D52" s="93"/>
    </row>
    <row r="53" spans="3:4" ht="19.5" customHeight="1" x14ac:dyDescent="0.3">
      <c r="C53" s="102"/>
      <c r="D53" s="93"/>
    </row>
    <row r="54" spans="3:4" ht="19.5" customHeight="1" x14ac:dyDescent="0.3">
      <c r="C54" s="102"/>
      <c r="D54" s="93"/>
    </row>
    <row r="55" spans="3:4" ht="19.5" customHeight="1" x14ac:dyDescent="0.3">
      <c r="C55" s="102"/>
      <c r="D55" s="93"/>
    </row>
    <row r="56" spans="3:4" ht="19.5" customHeight="1" x14ac:dyDescent="0.3">
      <c r="C56" s="102"/>
      <c r="D56" s="93"/>
    </row>
    <row r="57" spans="3:4" ht="19.5" customHeight="1" x14ac:dyDescent="0.3">
      <c r="C57" s="102"/>
      <c r="D57" s="93"/>
    </row>
  </sheetData>
  <mergeCells count="4">
    <mergeCell ref="C2:I2"/>
    <mergeCell ref="E3:G3"/>
    <mergeCell ref="A8:A16"/>
    <mergeCell ref="A17:A28"/>
  </mergeCells>
  <pageMargins left="0.70866141732283472" right="0.70866141732283472" top="0" bottom="0" header="0.31496062992125984" footer="0.31496062992125984"/>
  <pageSetup paperSize="9" orientation="landscape" useFirstPageNumber="1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График</vt:lpstr>
      <vt:lpstr>Шаблон</vt:lpstr>
      <vt:lpstr>Андреев-Рагулин</vt:lpstr>
      <vt:lpstr>Андреев12</vt:lpstr>
      <vt:lpstr>Панин А-Стульников</vt:lpstr>
      <vt:lpstr>Панин35</vt:lpstr>
      <vt:lpstr>Боря-Дима</vt:lpstr>
      <vt:lpstr>Боря49</vt:lpstr>
      <vt:lpstr>Панин С-Аня</vt:lpstr>
      <vt:lpstr>Панин67</vt:lpstr>
      <vt:lpstr>Андреев-Марина</vt:lpstr>
      <vt:lpstr>Андреев18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Степан Панин</cp:lastModifiedBy>
  <dcterms:created xsi:type="dcterms:W3CDTF">2024-04-13T14:44:22Z</dcterms:created>
  <dcterms:modified xsi:type="dcterms:W3CDTF">2024-04-15T12:48:24Z</dcterms:modified>
</cp:coreProperties>
</file>