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10A4F9AA-1C1A-4302-9E4D-93206F7CE8AB}" xr6:coauthVersionLast="37" xr6:coauthVersionMax="37" xr10:uidLastSave="{00000000-0000-0000-0000-000000000000}"/>
  <bookViews>
    <workbookView xWindow="-120" yWindow="-120" windowWidth="29040" windowHeight="15840" tabRatio="721" activeTab="9" xr2:uid="{00000000-000D-0000-FFFF-FFFF00000000}"/>
  </bookViews>
  <sheets>
    <sheet name="График" sheetId="1" r:id="rId1"/>
    <sheet name="График (2)" sheetId="9" r:id="rId2"/>
    <sheet name="Андреев В" sheetId="10" r:id="rId3"/>
    <sheet name="Андреев Дом" sheetId="11" r:id="rId4"/>
    <sheet name="Волкова А" sheetId="3" r:id="rId5"/>
    <sheet name="Громов Б" sheetId="4" r:id="rId6"/>
    <sheet name="Ковалев Б" sheetId="5" r:id="rId7"/>
    <sheet name="Панин А" sheetId="6" r:id="rId8"/>
    <sheet name="Панин С" sheetId="7" r:id="rId9"/>
    <sheet name="Рагулин С" sheetId="8" r:id="rId10"/>
  </sheets>
  <definedNames>
    <definedName name="_xlnm.Print_Area" localSheetId="0">График!$A$1:$N$34</definedName>
    <definedName name="_xlnm.Print_Area" localSheetId="1">'График (2)'!$A$1:$N$34</definedName>
  </definedNames>
  <calcPr calcId="179021"/>
</workbook>
</file>

<file path=xl/calcChain.xml><?xml version="1.0" encoding="utf-8"?>
<calcChain xmlns="http://schemas.openxmlformats.org/spreadsheetml/2006/main">
  <c r="R2" i="8" l="1"/>
  <c r="R2" i="7"/>
  <c r="R2" i="6"/>
  <c r="R2" i="5"/>
  <c r="R2" i="4"/>
  <c r="R2" i="3"/>
  <c r="R2" i="11"/>
  <c r="R2" i="10"/>
  <c r="K66" i="11"/>
  <c r="M66" i="11" s="1"/>
  <c r="Q66" i="11" s="1"/>
  <c r="M63" i="11"/>
  <c r="Q63" i="11" s="1"/>
  <c r="K63" i="11"/>
  <c r="K61" i="11"/>
  <c r="M61" i="11" s="1"/>
  <c r="Q61" i="11" s="1"/>
  <c r="K55" i="11"/>
  <c r="K54" i="11"/>
  <c r="K53" i="11"/>
  <c r="K52" i="11"/>
  <c r="I52" i="11"/>
  <c r="M52" i="11" s="1"/>
  <c r="Q52" i="11" s="1"/>
  <c r="K51" i="11"/>
  <c r="I51" i="11"/>
  <c r="M51" i="11" s="1"/>
  <c r="Q51" i="11" s="1"/>
  <c r="M50" i="11"/>
  <c r="Q50" i="11" s="1"/>
  <c r="K50" i="11"/>
  <c r="I50" i="11"/>
  <c r="K49" i="11"/>
  <c r="I49" i="11"/>
  <c r="M49" i="11" s="1"/>
  <c r="Q49" i="11" s="1"/>
  <c r="K43" i="11"/>
  <c r="K42" i="11"/>
  <c r="K41" i="11"/>
  <c r="I41" i="11"/>
  <c r="M41" i="11" s="1"/>
  <c r="K40" i="11"/>
  <c r="I40" i="11"/>
  <c r="M40" i="11" s="1"/>
  <c r="K39" i="11"/>
  <c r="I39" i="11"/>
  <c r="M39" i="11" s="1"/>
  <c r="K38" i="11"/>
  <c r="I38" i="11"/>
  <c r="M38" i="11" s="1"/>
  <c r="Q38" i="11" s="1"/>
  <c r="K32" i="11"/>
  <c r="I32" i="11"/>
  <c r="M32" i="11" s="1"/>
  <c r="K31" i="11"/>
  <c r="K30" i="11"/>
  <c r="I30" i="11"/>
  <c r="M30" i="11" s="1"/>
  <c r="Q30" i="11" s="1"/>
  <c r="K29" i="11"/>
  <c r="M28" i="11"/>
  <c r="Q28" i="11" s="1"/>
  <c r="K28" i="11"/>
  <c r="I28" i="11"/>
  <c r="K27" i="11"/>
  <c r="I27" i="11"/>
  <c r="M27" i="11" s="1"/>
  <c r="Q27" i="11" s="1"/>
  <c r="M20" i="11"/>
  <c r="I29" i="11" s="1"/>
  <c r="M29" i="11" s="1"/>
  <c r="Q29" i="11" s="1"/>
  <c r="E20" i="11"/>
  <c r="I31" i="11" s="1"/>
  <c r="M31" i="11" s="1"/>
  <c r="Q31" i="11" s="1"/>
  <c r="S31" i="11" s="1"/>
  <c r="E14" i="11"/>
  <c r="I43" i="11" s="1"/>
  <c r="M43" i="11" s="1"/>
  <c r="Q43" i="11" s="1"/>
  <c r="E8" i="11"/>
  <c r="I55" i="11" s="1"/>
  <c r="M55" i="11" s="1"/>
  <c r="Q55" i="11" s="1"/>
  <c r="K66" i="10"/>
  <c r="M66" i="10" s="1"/>
  <c r="Q66" i="10" s="1"/>
  <c r="K63" i="10"/>
  <c r="M63" i="10" s="1"/>
  <c r="Q63" i="10" s="1"/>
  <c r="Q61" i="10"/>
  <c r="M61" i="10"/>
  <c r="K61" i="10"/>
  <c r="K55" i="10"/>
  <c r="M54" i="10"/>
  <c r="Q54" i="10" s="1"/>
  <c r="K54" i="10"/>
  <c r="I54" i="10"/>
  <c r="K53" i="10"/>
  <c r="K52" i="10"/>
  <c r="I52" i="10"/>
  <c r="M52" i="10" s="1"/>
  <c r="Q52" i="10" s="1"/>
  <c r="K51" i="10"/>
  <c r="I51" i="10"/>
  <c r="M51" i="10" s="1"/>
  <c r="Q51" i="10" s="1"/>
  <c r="K50" i="10"/>
  <c r="I50" i="10"/>
  <c r="M50" i="10" s="1"/>
  <c r="Q50" i="10" s="1"/>
  <c r="K49" i="10"/>
  <c r="I49" i="10"/>
  <c r="M49" i="10" s="1"/>
  <c r="Q49" i="10" s="1"/>
  <c r="K43" i="10"/>
  <c r="K42" i="10"/>
  <c r="K41" i="10"/>
  <c r="I41" i="10"/>
  <c r="M41" i="10" s="1"/>
  <c r="K40" i="10"/>
  <c r="I40" i="10"/>
  <c r="M40" i="10" s="1"/>
  <c r="M39" i="10"/>
  <c r="K39" i="10"/>
  <c r="I39" i="10"/>
  <c r="K38" i="10"/>
  <c r="I38" i="10"/>
  <c r="M38" i="10" s="1"/>
  <c r="Q38" i="10" s="1"/>
  <c r="K32" i="10"/>
  <c r="I32" i="10"/>
  <c r="M32" i="10" s="1"/>
  <c r="K31" i="10"/>
  <c r="I31" i="10"/>
  <c r="M31" i="10" s="1"/>
  <c r="Q31" i="10" s="1"/>
  <c r="S31" i="10" s="1"/>
  <c r="K30" i="10"/>
  <c r="I30" i="10"/>
  <c r="M30" i="10" s="1"/>
  <c r="Q30" i="10" s="1"/>
  <c r="K29" i="10"/>
  <c r="K28" i="10"/>
  <c r="I28" i="10"/>
  <c r="M28" i="10" s="1"/>
  <c r="Q28" i="10" s="1"/>
  <c r="K27" i="10"/>
  <c r="I27" i="10"/>
  <c r="M27" i="10" s="1"/>
  <c r="Q27" i="10" s="1"/>
  <c r="E22" i="10"/>
  <c r="M20" i="10"/>
  <c r="I29" i="10" s="1"/>
  <c r="M29" i="10" s="1"/>
  <c r="Q29" i="10" s="1"/>
  <c r="E20" i="10"/>
  <c r="E14" i="10"/>
  <c r="I43" i="10" s="1"/>
  <c r="M43" i="10" s="1"/>
  <c r="Q43" i="10" s="1"/>
  <c r="E8" i="10"/>
  <c r="I55" i="10" s="1"/>
  <c r="M55" i="10" s="1"/>
  <c r="Q55" i="10" s="1"/>
  <c r="R6" i="9"/>
  <c r="Q6" i="9"/>
  <c r="K66" i="8"/>
  <c r="M66" i="8" s="1"/>
  <c r="Q66" i="8" s="1"/>
  <c r="K63" i="8"/>
  <c r="M63" i="8" s="1"/>
  <c r="Q63" i="8" s="1"/>
  <c r="K61" i="8"/>
  <c r="M61" i="8" s="1"/>
  <c r="Q61" i="8" s="1"/>
  <c r="K55" i="8"/>
  <c r="K54" i="8"/>
  <c r="K53" i="8"/>
  <c r="K52" i="8"/>
  <c r="K51" i="8"/>
  <c r="K50" i="8"/>
  <c r="I50" i="8"/>
  <c r="M50" i="8" s="1"/>
  <c r="Q50" i="8" s="1"/>
  <c r="K49" i="8"/>
  <c r="M49" i="8" s="1"/>
  <c r="Q49" i="8" s="1"/>
  <c r="I49" i="8"/>
  <c r="K43" i="8"/>
  <c r="I43" i="8"/>
  <c r="M43" i="8" s="1"/>
  <c r="Q43" i="8" s="1"/>
  <c r="K42" i="8"/>
  <c r="K41" i="8"/>
  <c r="I41" i="8"/>
  <c r="M41" i="8" s="1"/>
  <c r="K40" i="8"/>
  <c r="I40" i="8"/>
  <c r="M40" i="8" s="1"/>
  <c r="K39" i="8"/>
  <c r="M39" i="8" s="1"/>
  <c r="I39" i="8"/>
  <c r="K38" i="8"/>
  <c r="K32" i="8"/>
  <c r="K31" i="8"/>
  <c r="M30" i="8"/>
  <c r="Q30" i="8" s="1"/>
  <c r="K30" i="8"/>
  <c r="I30" i="8"/>
  <c r="K29" i="8"/>
  <c r="K28" i="8"/>
  <c r="M28" i="8" s="1"/>
  <c r="Q28" i="8" s="1"/>
  <c r="I28" i="8"/>
  <c r="M27" i="8"/>
  <c r="Q27" i="8" s="1"/>
  <c r="K27" i="8"/>
  <c r="I27" i="8"/>
  <c r="M20" i="8"/>
  <c r="I29" i="8" s="1"/>
  <c r="M29" i="8" s="1"/>
  <c r="Q29" i="8" s="1"/>
  <c r="E20" i="8"/>
  <c r="I31" i="8" s="1"/>
  <c r="M31" i="8" s="1"/>
  <c r="Q31" i="8" s="1"/>
  <c r="S31" i="8" s="1"/>
  <c r="E14" i="8"/>
  <c r="I42" i="8" s="1"/>
  <c r="M42" i="8" s="1"/>
  <c r="Q42" i="8" s="1"/>
  <c r="E8" i="8"/>
  <c r="I55" i="8" s="1"/>
  <c r="M55" i="8" s="1"/>
  <c r="Q55" i="8" s="1"/>
  <c r="K66" i="7"/>
  <c r="M66" i="7" s="1"/>
  <c r="Q66" i="7" s="1"/>
  <c r="K63" i="7"/>
  <c r="M63" i="7" s="1"/>
  <c r="Q63" i="7" s="1"/>
  <c r="K61" i="7"/>
  <c r="M61" i="7" s="1"/>
  <c r="Q61" i="7" s="1"/>
  <c r="K55" i="7"/>
  <c r="K54" i="7"/>
  <c r="K53" i="7"/>
  <c r="I53" i="7"/>
  <c r="M53" i="7" s="1"/>
  <c r="Q53" i="7" s="1"/>
  <c r="K52" i="7"/>
  <c r="K51" i="7"/>
  <c r="K50" i="7"/>
  <c r="M50" i="7" s="1"/>
  <c r="Q50" i="7" s="1"/>
  <c r="I50" i="7"/>
  <c r="K49" i="7"/>
  <c r="I49" i="7"/>
  <c r="M49" i="7" s="1"/>
  <c r="Q49" i="7" s="1"/>
  <c r="K43" i="7"/>
  <c r="K42" i="7"/>
  <c r="K41" i="7"/>
  <c r="I41" i="7"/>
  <c r="M41" i="7" s="1"/>
  <c r="M40" i="7"/>
  <c r="K40" i="7"/>
  <c r="I40" i="7"/>
  <c r="K39" i="7"/>
  <c r="M39" i="7" s="1"/>
  <c r="I39" i="7"/>
  <c r="K38" i="7"/>
  <c r="K32" i="7"/>
  <c r="K31" i="7"/>
  <c r="M30" i="7"/>
  <c r="Q30" i="7" s="1"/>
  <c r="K30" i="7"/>
  <c r="I30" i="7"/>
  <c r="K29" i="7"/>
  <c r="M28" i="7"/>
  <c r="Q28" i="7" s="1"/>
  <c r="K28" i="7"/>
  <c r="I28" i="7"/>
  <c r="M27" i="7"/>
  <c r="Q27" i="7" s="1"/>
  <c r="K27" i="7"/>
  <c r="I27" i="7"/>
  <c r="M20" i="7"/>
  <c r="I29" i="7" s="1"/>
  <c r="M29" i="7" s="1"/>
  <c r="Q29" i="7" s="1"/>
  <c r="E20" i="7"/>
  <c r="I32" i="7" s="1"/>
  <c r="M32" i="7" s="1"/>
  <c r="E14" i="7"/>
  <c r="I42" i="7" s="1"/>
  <c r="M42" i="7" s="1"/>
  <c r="Q42" i="7" s="1"/>
  <c r="E8" i="7"/>
  <c r="I55" i="7" s="1"/>
  <c r="M55" i="7" s="1"/>
  <c r="Q55" i="7" s="1"/>
  <c r="K66" i="6"/>
  <c r="M66" i="6" s="1"/>
  <c r="Q66" i="6" s="1"/>
  <c r="M63" i="6"/>
  <c r="Q63" i="6" s="1"/>
  <c r="K63" i="6"/>
  <c r="M61" i="6"/>
  <c r="Q61" i="6" s="1"/>
  <c r="K61" i="6"/>
  <c r="K55" i="6"/>
  <c r="K54" i="6"/>
  <c r="K53" i="6"/>
  <c r="K52" i="6"/>
  <c r="I52" i="6"/>
  <c r="M52" i="6" s="1"/>
  <c r="Q52" i="6" s="1"/>
  <c r="K51" i="6"/>
  <c r="I51" i="6"/>
  <c r="M51" i="6" s="1"/>
  <c r="Q51" i="6" s="1"/>
  <c r="K50" i="6"/>
  <c r="M50" i="6" s="1"/>
  <c r="Q50" i="6" s="1"/>
  <c r="I50" i="6"/>
  <c r="K49" i="6"/>
  <c r="I49" i="6"/>
  <c r="M49" i="6" s="1"/>
  <c r="Q49" i="6" s="1"/>
  <c r="K43" i="6"/>
  <c r="K42" i="6"/>
  <c r="I42" i="6"/>
  <c r="M42" i="6" s="1"/>
  <c r="Q42" i="6" s="1"/>
  <c r="M41" i="6"/>
  <c r="K41" i="6"/>
  <c r="I41" i="6"/>
  <c r="K40" i="6"/>
  <c r="I40" i="6"/>
  <c r="M40" i="6" s="1"/>
  <c r="M39" i="6"/>
  <c r="K39" i="6"/>
  <c r="I39" i="6"/>
  <c r="K38" i="6"/>
  <c r="K32" i="6"/>
  <c r="I32" i="6"/>
  <c r="M32" i="6" s="1"/>
  <c r="M31" i="6"/>
  <c r="Q31" i="6" s="1"/>
  <c r="S31" i="6" s="1"/>
  <c r="K31" i="6"/>
  <c r="I31" i="6"/>
  <c r="K30" i="6"/>
  <c r="M30" i="6" s="1"/>
  <c r="Q30" i="6" s="1"/>
  <c r="I30" i="6"/>
  <c r="K29" i="6"/>
  <c r="K28" i="6"/>
  <c r="M28" i="6" s="1"/>
  <c r="Q28" i="6" s="1"/>
  <c r="I28" i="6"/>
  <c r="K27" i="6"/>
  <c r="I27" i="6"/>
  <c r="M27" i="6" s="1"/>
  <c r="Q27" i="6" s="1"/>
  <c r="E22" i="6"/>
  <c r="M20" i="6"/>
  <c r="I29" i="6" s="1"/>
  <c r="M29" i="6" s="1"/>
  <c r="Q29" i="6" s="1"/>
  <c r="E20" i="6"/>
  <c r="E14" i="6"/>
  <c r="I38" i="6" s="1"/>
  <c r="M38" i="6" s="1"/>
  <c r="Q38" i="6" s="1"/>
  <c r="E8" i="6"/>
  <c r="I54" i="6" s="1"/>
  <c r="M54" i="6" s="1"/>
  <c r="Q54" i="6" s="1"/>
  <c r="K66" i="5"/>
  <c r="M66" i="5" s="1"/>
  <c r="Q66" i="5" s="1"/>
  <c r="K63" i="5"/>
  <c r="M63" i="5" s="1"/>
  <c r="Q63" i="5" s="1"/>
  <c r="M61" i="5"/>
  <c r="Q61" i="5" s="1"/>
  <c r="K61" i="5"/>
  <c r="K55" i="5"/>
  <c r="I55" i="5"/>
  <c r="M55" i="5" s="1"/>
  <c r="Q55" i="5" s="1"/>
  <c r="K54" i="5"/>
  <c r="K53" i="5"/>
  <c r="I53" i="5"/>
  <c r="M53" i="5" s="1"/>
  <c r="Q53" i="5" s="1"/>
  <c r="K52" i="5"/>
  <c r="I52" i="5"/>
  <c r="M52" i="5" s="1"/>
  <c r="Q52" i="5" s="1"/>
  <c r="K51" i="5"/>
  <c r="M51" i="5" s="1"/>
  <c r="Q51" i="5" s="1"/>
  <c r="I51" i="5"/>
  <c r="K50" i="5"/>
  <c r="I50" i="5"/>
  <c r="M50" i="5" s="1"/>
  <c r="Q50" i="5" s="1"/>
  <c r="K49" i="5"/>
  <c r="I49" i="5"/>
  <c r="M49" i="5" s="1"/>
  <c r="Q49" i="5" s="1"/>
  <c r="K43" i="5"/>
  <c r="K42" i="5"/>
  <c r="K41" i="5"/>
  <c r="I41" i="5"/>
  <c r="M41" i="5" s="1"/>
  <c r="K40" i="5"/>
  <c r="I40" i="5"/>
  <c r="M40" i="5" s="1"/>
  <c r="K39" i="5"/>
  <c r="M39" i="5" s="1"/>
  <c r="I39" i="5"/>
  <c r="K38" i="5"/>
  <c r="K32" i="5"/>
  <c r="K31" i="5"/>
  <c r="K30" i="5"/>
  <c r="I30" i="5"/>
  <c r="M30" i="5" s="1"/>
  <c r="Q30" i="5" s="1"/>
  <c r="K29" i="5"/>
  <c r="K28" i="5"/>
  <c r="M28" i="5" s="1"/>
  <c r="Q28" i="5" s="1"/>
  <c r="I28" i="5"/>
  <c r="M27" i="5"/>
  <c r="Q27" i="5" s="1"/>
  <c r="K27" i="5"/>
  <c r="I27" i="5"/>
  <c r="M20" i="5"/>
  <c r="I29" i="5" s="1"/>
  <c r="M29" i="5" s="1"/>
  <c r="Q29" i="5" s="1"/>
  <c r="E20" i="5"/>
  <c r="I32" i="5" s="1"/>
  <c r="M32" i="5" s="1"/>
  <c r="E14" i="5"/>
  <c r="I38" i="5" s="1"/>
  <c r="M38" i="5" s="1"/>
  <c r="Q38" i="5" s="1"/>
  <c r="E8" i="5"/>
  <c r="I54" i="5" s="1"/>
  <c r="M54" i="5" s="1"/>
  <c r="Q54" i="5" s="1"/>
  <c r="K66" i="4"/>
  <c r="M66" i="4" s="1"/>
  <c r="Q66" i="4" s="1"/>
  <c r="K63" i="4"/>
  <c r="M63" i="4" s="1"/>
  <c r="Q63" i="4" s="1"/>
  <c r="K61" i="4"/>
  <c r="M61" i="4" s="1"/>
  <c r="Q61" i="4" s="1"/>
  <c r="K55" i="4"/>
  <c r="I55" i="4"/>
  <c r="M55" i="4" s="1"/>
  <c r="Q55" i="4" s="1"/>
  <c r="K54" i="4"/>
  <c r="M54" i="4" s="1"/>
  <c r="Q54" i="4" s="1"/>
  <c r="I54" i="4"/>
  <c r="K53" i="4"/>
  <c r="I53" i="4"/>
  <c r="M53" i="4" s="1"/>
  <c r="Q53" i="4" s="1"/>
  <c r="K52" i="4"/>
  <c r="K51" i="4"/>
  <c r="I51" i="4"/>
  <c r="M51" i="4" s="1"/>
  <c r="Q51" i="4" s="1"/>
  <c r="K50" i="4"/>
  <c r="I50" i="4"/>
  <c r="M50" i="4" s="1"/>
  <c r="Q50" i="4" s="1"/>
  <c r="K49" i="4"/>
  <c r="M49" i="4" s="1"/>
  <c r="Q49" i="4" s="1"/>
  <c r="I49" i="4"/>
  <c r="K43" i="4"/>
  <c r="I43" i="4"/>
  <c r="M43" i="4" s="1"/>
  <c r="Q43" i="4" s="1"/>
  <c r="K42" i="4"/>
  <c r="I42" i="4"/>
  <c r="M42" i="4" s="1"/>
  <c r="Q42" i="4" s="1"/>
  <c r="K41" i="4"/>
  <c r="I41" i="4"/>
  <c r="M41" i="4" s="1"/>
  <c r="K40" i="4"/>
  <c r="I40" i="4"/>
  <c r="M40" i="4" s="1"/>
  <c r="K39" i="4"/>
  <c r="M39" i="4" s="1"/>
  <c r="I39" i="4"/>
  <c r="M38" i="4"/>
  <c r="Q38" i="4" s="1"/>
  <c r="K38" i="4"/>
  <c r="I38" i="4"/>
  <c r="K32" i="4"/>
  <c r="K31" i="4"/>
  <c r="M30" i="4"/>
  <c r="Q30" i="4" s="1"/>
  <c r="K30" i="4"/>
  <c r="I30" i="4"/>
  <c r="K29" i="4"/>
  <c r="K28" i="4"/>
  <c r="I28" i="4"/>
  <c r="M28" i="4" s="1"/>
  <c r="Q28" i="4" s="1"/>
  <c r="M27" i="4"/>
  <c r="Q27" i="4" s="1"/>
  <c r="K27" i="4"/>
  <c r="I27" i="4"/>
  <c r="M20" i="4"/>
  <c r="I29" i="4" s="1"/>
  <c r="M29" i="4" s="1"/>
  <c r="Q29" i="4" s="1"/>
  <c r="E20" i="4"/>
  <c r="I31" i="4" s="1"/>
  <c r="M31" i="4" s="1"/>
  <c r="Q31" i="4" s="1"/>
  <c r="S31" i="4" s="1"/>
  <c r="E14" i="4"/>
  <c r="E8" i="4"/>
  <c r="I52" i="4" s="1"/>
  <c r="M52" i="4" s="1"/>
  <c r="Q52" i="4" s="1"/>
  <c r="M66" i="3"/>
  <c r="Q66" i="3" s="1"/>
  <c r="K66" i="3"/>
  <c r="M63" i="3"/>
  <c r="Q63" i="3" s="1"/>
  <c r="K63" i="3"/>
  <c r="K61" i="3"/>
  <c r="M61" i="3" s="1"/>
  <c r="Q61" i="3" s="1"/>
  <c r="K55" i="3"/>
  <c r="K54" i="3"/>
  <c r="K53" i="3"/>
  <c r="K52" i="3"/>
  <c r="K51" i="3"/>
  <c r="K50" i="3"/>
  <c r="I50" i="3"/>
  <c r="M50" i="3" s="1"/>
  <c r="Q50" i="3" s="1"/>
  <c r="K49" i="3"/>
  <c r="I49" i="3"/>
  <c r="M49" i="3" s="1"/>
  <c r="Q49" i="3" s="1"/>
  <c r="K43" i="3"/>
  <c r="K42" i="3"/>
  <c r="K41" i="3"/>
  <c r="I41" i="3"/>
  <c r="M41" i="3" s="1"/>
  <c r="M40" i="3"/>
  <c r="K40" i="3"/>
  <c r="I40" i="3"/>
  <c r="K39" i="3"/>
  <c r="I39" i="3"/>
  <c r="M39" i="3" s="1"/>
  <c r="K38" i="3"/>
  <c r="K32" i="3"/>
  <c r="K31" i="3"/>
  <c r="K30" i="3"/>
  <c r="I30" i="3"/>
  <c r="M30" i="3" s="1"/>
  <c r="Q30" i="3" s="1"/>
  <c r="K29" i="3"/>
  <c r="M28" i="3"/>
  <c r="Q28" i="3" s="1"/>
  <c r="K28" i="3"/>
  <c r="I28" i="3"/>
  <c r="K27" i="3"/>
  <c r="M27" i="3" s="1"/>
  <c r="Q27" i="3" s="1"/>
  <c r="I27" i="3"/>
  <c r="M20" i="3"/>
  <c r="I29" i="3" s="1"/>
  <c r="M29" i="3" s="1"/>
  <c r="Q29" i="3" s="1"/>
  <c r="E20" i="3"/>
  <c r="I32" i="3" s="1"/>
  <c r="M32" i="3" s="1"/>
  <c r="E14" i="3"/>
  <c r="I43" i="3" s="1"/>
  <c r="M43" i="3" s="1"/>
  <c r="Q43" i="3" s="1"/>
  <c r="E8" i="3"/>
  <c r="I55" i="3" s="1"/>
  <c r="M55" i="3" s="1"/>
  <c r="Q55" i="3" s="1"/>
  <c r="R6" i="1"/>
  <c r="Q6" i="1"/>
  <c r="I53" i="11" l="1"/>
  <c r="M53" i="11" s="1"/>
  <c r="Q53" i="11" s="1"/>
  <c r="I54" i="11"/>
  <c r="M54" i="11" s="1"/>
  <c r="Q54" i="11" s="1"/>
  <c r="E22" i="11"/>
  <c r="I53" i="10"/>
  <c r="M53" i="10" s="1"/>
  <c r="Q53" i="10" s="1"/>
  <c r="I42" i="11"/>
  <c r="M42" i="11" s="1"/>
  <c r="Q42" i="11" s="1"/>
  <c r="Q68" i="11" s="1"/>
  <c r="I42" i="10"/>
  <c r="M42" i="10" s="1"/>
  <c r="Q42" i="10" s="1"/>
  <c r="Q68" i="10" s="1"/>
  <c r="Q68" i="4"/>
  <c r="I43" i="7"/>
  <c r="M43" i="7" s="1"/>
  <c r="Q43" i="7" s="1"/>
  <c r="I55" i="6"/>
  <c r="M55" i="6" s="1"/>
  <c r="Q55" i="6" s="1"/>
  <c r="I32" i="8"/>
  <c r="M32" i="8" s="1"/>
  <c r="I51" i="8"/>
  <c r="M51" i="8" s="1"/>
  <c r="Q51" i="8" s="1"/>
  <c r="E22" i="5"/>
  <c r="I31" i="7"/>
  <c r="M31" i="7" s="1"/>
  <c r="Q31" i="7" s="1"/>
  <c r="S31" i="7" s="1"/>
  <c r="I38" i="8"/>
  <c r="M38" i="8" s="1"/>
  <c r="Q38" i="8" s="1"/>
  <c r="I31" i="3"/>
  <c r="M31" i="3" s="1"/>
  <c r="Q31" i="3" s="1"/>
  <c r="S31" i="3" s="1"/>
  <c r="I43" i="6"/>
  <c r="M43" i="6" s="1"/>
  <c r="Q43" i="6" s="1"/>
  <c r="I52" i="8"/>
  <c r="M52" i="8" s="1"/>
  <c r="Q52" i="8" s="1"/>
  <c r="I53" i="3"/>
  <c r="M53" i="3" s="1"/>
  <c r="Q53" i="3" s="1"/>
  <c r="I32" i="4"/>
  <c r="M32" i="4" s="1"/>
  <c r="I51" i="7"/>
  <c r="M51" i="7" s="1"/>
  <c r="Q51" i="7" s="1"/>
  <c r="I53" i="8"/>
  <c r="M53" i="8" s="1"/>
  <c r="Q53" i="8" s="1"/>
  <c r="I51" i="3"/>
  <c r="M51" i="3" s="1"/>
  <c r="Q51" i="3" s="1"/>
  <c r="I42" i="5"/>
  <c r="M42" i="5" s="1"/>
  <c r="Q42" i="5" s="1"/>
  <c r="E22" i="8"/>
  <c r="E22" i="4"/>
  <c r="I38" i="3"/>
  <c r="M38" i="3" s="1"/>
  <c r="Q38" i="3" s="1"/>
  <c r="I38" i="7"/>
  <c r="M38" i="7" s="1"/>
  <c r="Q38" i="7" s="1"/>
  <c r="I52" i="3"/>
  <c r="M52" i="3" s="1"/>
  <c r="Q52" i="3" s="1"/>
  <c r="I43" i="5"/>
  <c r="M43" i="5" s="1"/>
  <c r="Q43" i="5" s="1"/>
  <c r="I52" i="7"/>
  <c r="M52" i="7" s="1"/>
  <c r="Q52" i="7" s="1"/>
  <c r="I54" i="8"/>
  <c r="M54" i="8" s="1"/>
  <c r="Q54" i="8" s="1"/>
  <c r="E22" i="3"/>
  <c r="E22" i="7"/>
  <c r="I31" i="5"/>
  <c r="M31" i="5" s="1"/>
  <c r="Q31" i="5" s="1"/>
  <c r="S31" i="5" s="1"/>
  <c r="I54" i="7"/>
  <c r="M54" i="7" s="1"/>
  <c r="Q54" i="7" s="1"/>
  <c r="I54" i="3"/>
  <c r="M54" i="3" s="1"/>
  <c r="Q54" i="3" s="1"/>
  <c r="I42" i="3"/>
  <c r="M42" i="3" s="1"/>
  <c r="Q42" i="3" s="1"/>
  <c r="I53" i="6"/>
  <c r="M53" i="6" s="1"/>
  <c r="Q53" i="6" s="1"/>
  <c r="Q68" i="6" s="1"/>
  <c r="Q68" i="7" l="1"/>
  <c r="Q68" i="8"/>
  <c r="Q68" i="5"/>
  <c r="Q68" i="3"/>
</calcChain>
</file>

<file path=xl/sharedStrings.xml><?xml version="1.0" encoding="utf-8"?>
<sst xmlns="http://schemas.openxmlformats.org/spreadsheetml/2006/main" count="1343" uniqueCount="77">
  <si>
    <t>Тест</t>
  </si>
  <si>
    <t>График дежурств отъезд 04 мая 2024г</t>
  </si>
  <si>
    <t>Кол-во</t>
  </si>
  <si>
    <t>участников на данный день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</si>
  <si>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</si>
  <si>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</si>
  <si>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</si>
  <si>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</si>
  <si>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</si>
  <si>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</si>
  <si>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пятница</t>
  </si>
  <si>
    <t>Общее кол-во
приемов пищи</t>
  </si>
  <si>
    <t>На 1 участника</t>
  </si>
  <si>
    <t>6-7</t>
  </si>
  <si>
    <t>Завтрак</t>
  </si>
  <si>
    <t>Обед</t>
  </si>
  <si>
    <t>Ужин</t>
  </si>
  <si>
    <t>Пшенка</t>
  </si>
  <si>
    <t>Ковалев Б</t>
  </si>
  <si>
    <t>Гречка</t>
  </si>
  <si>
    <t>Панин А</t>
  </si>
  <si>
    <t>Харчо</t>
  </si>
  <si>
    <t>Геркулес</t>
  </si>
  <si>
    <t>Рис</t>
  </si>
  <si>
    <t>Громов Б</t>
  </si>
  <si>
    <t>Борщ</t>
  </si>
  <si>
    <t>Макароны</t>
  </si>
  <si>
    <t>Рагулин С</t>
  </si>
  <si>
    <t>Гороховый</t>
  </si>
  <si>
    <t>Волкова А</t>
  </si>
  <si>
    <t>Панин С</t>
  </si>
  <si>
    <t>Калькулятор для раскладки</t>
  </si>
  <si>
    <t/>
  </si>
  <si>
    <t>Рассчет питания согласно графику дежурств</t>
  </si>
  <si>
    <t>Коэффициент Стульникова</t>
  </si>
  <si>
    <t>отъезд 04 мая 2024г</t>
  </si>
  <si>
    <t>Каша с молоком</t>
  </si>
  <si>
    <t>=</t>
  </si>
  <si>
    <t>+</t>
  </si>
  <si>
    <t>Перекус.</t>
  </si>
  <si>
    <t>каждый выбирает на себя сам</t>
  </si>
  <si>
    <t>Обед.</t>
  </si>
  <si>
    <t>Перловка</t>
  </si>
  <si>
    <t>Каша с мясом</t>
  </si>
  <si>
    <t>Общее</t>
  </si>
  <si>
    <t>Коэфф</t>
  </si>
  <si>
    <t>порций</t>
  </si>
  <si>
    <t>Стульникова</t>
  </si>
  <si>
    <t>Общий вес гр.</t>
  </si>
  <si>
    <t>Цена</t>
  </si>
  <si>
    <t>×</t>
  </si>
  <si>
    <t>Тушенка</t>
  </si>
  <si>
    <t>банки</t>
  </si>
  <si>
    <t>Печенье, 2 шт.</t>
  </si>
  <si>
    <t>Лимон в чай</t>
  </si>
  <si>
    <t>супы на усмотрение участников</t>
  </si>
  <si>
    <t>Бутерброд с копчен.</t>
  </si>
  <si>
    <t>Суп харчо</t>
  </si>
  <si>
    <t>Сухари</t>
  </si>
  <si>
    <t>Репчатый лук</t>
  </si>
  <si>
    <t>средних</t>
  </si>
  <si>
    <t>Сгущеное молоко</t>
  </si>
  <si>
    <t>Топленое(сливочное) масло</t>
  </si>
  <si>
    <t>Изюм по 1 ст. ложке</t>
  </si>
  <si>
    <t>Бутерброд с сыром</t>
  </si>
  <si>
    <t>Продукты, употребляемые в завтрак, обед и ужин</t>
  </si>
  <si>
    <t>Сахар кусковой</t>
  </si>
  <si>
    <t>Чеснок</t>
  </si>
  <si>
    <t>4 головки</t>
  </si>
  <si>
    <t>Кетчуп</t>
  </si>
  <si>
    <t>пакетик</t>
  </si>
  <si>
    <t>Хлеб черный, белый</t>
  </si>
  <si>
    <t xml:space="preserve">докупается в походе </t>
  </si>
  <si>
    <t>Соль</t>
  </si>
  <si>
    <t>Андреев В</t>
  </si>
  <si>
    <t>Андреев Дом</t>
  </si>
  <si>
    <t>!!! Версия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</si>
</sst>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i/>
      <sz val="16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b/>
      <i/>
      <sz val="16"/>
      <color rgb="FFFF0000"/>
      <name val="Arial Cyr"/>
      <charset val="204"/>
    </font>
    <font>
      <b/>
      <i/>
      <sz val="10"/>
      <name val="Arial Cyr"/>
      <charset val="204"/>
    </font>
    <font>
      <b/>
      <i/>
      <sz val="14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1" fillId="0" borderId="0" xfId="0" applyFont="1"/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" fontId="8" fillId="3" borderId="0" xfId="0" applyNumberFormat="1" applyFont="1" applyFill="1" applyAlignment="1">
      <alignment horizontal="center"/>
    </xf>
    <xf numFmtId="1" fontId="12" fillId="6" borderId="11" xfId="0" applyNumberFormat="1" applyFont="1" applyFill="1" applyBorder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" fontId="8" fillId="4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4" fillId="6" borderId="11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3" xfId="0" applyFont="1" applyBorder="1"/>
    <xf numFmtId="2" fontId="8" fillId="0" borderId="0" xfId="0" applyNumberFormat="1" applyFont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/>
    </xf>
    <xf numFmtId="1" fontId="14" fillId="3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8" fillId="8" borderId="0" xfId="0" applyFont="1" applyFill="1"/>
    <xf numFmtId="1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9" borderId="0" xfId="0" applyFont="1" applyFill="1" applyAlignment="1">
      <alignment horizontal="center"/>
    </xf>
    <xf numFmtId="1" fontId="8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" fontId="12" fillId="6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4" fillId="0" borderId="0" xfId="0" applyFont="1" applyAlignment="1">
      <alignment horizontal="right" indent="7"/>
    </xf>
    <xf numFmtId="0" fontId="8" fillId="0" borderId="8" xfId="0" applyFont="1" applyBorder="1"/>
    <xf numFmtId="0" fontId="16" fillId="0" borderId="0" xfId="0" applyFont="1" applyAlignment="1">
      <alignment horizontal="center"/>
    </xf>
    <xf numFmtId="0" fontId="1" fillId="0" borderId="2" xfId="0" applyFont="1" applyBorder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8" fillId="8" borderId="0" xfId="0" applyFont="1" applyFill="1" applyAlignment="1">
      <alignment horizontal="center"/>
    </xf>
    <xf numFmtId="1" fontId="8" fillId="6" borderId="0" xfId="0" applyNumberFormat="1" applyFont="1" applyFill="1" applyAlignment="1">
      <alignment horizontal="center"/>
    </xf>
    <xf numFmtId="0" fontId="13" fillId="0" borderId="0" xfId="0" applyFont="1" applyAlignment="1">
      <alignment horizontal="right" vertical="center"/>
    </xf>
    <xf numFmtId="0" fontId="8" fillId="7" borderId="0" xfId="0" applyFont="1" applyFill="1"/>
    <xf numFmtId="0" fontId="17" fillId="0" borderId="0" xfId="0" applyFont="1"/>
    <xf numFmtId="0" fontId="8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9" xfId="0" applyFont="1" applyBorder="1"/>
    <xf numFmtId="1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12" fillId="3" borderId="0" xfId="0" applyNumberFormat="1" applyFont="1" applyFill="1" applyAlignment="1">
      <alignment horizontal="center"/>
    </xf>
    <xf numFmtId="0" fontId="17" fillId="0" borderId="0" xfId="0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5" fontId="8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4" borderId="0" xfId="0" applyFont="1" applyFill="1" applyAlignment="1">
      <alignment horizontal="center"/>
    </xf>
    <xf numFmtId="0" fontId="4" fillId="0" borderId="0" xfId="0" applyFont="1"/>
    <xf numFmtId="49" fontId="8" fillId="3" borderId="0" xfId="0" applyNumberFormat="1" applyFont="1" applyFill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49" fontId="1" fillId="0" borderId="0" xfId="0" applyNumberFormat="1" applyFont="1"/>
    <xf numFmtId="1" fontId="8" fillId="3" borderId="11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left" vertical="center"/>
    </xf>
    <xf numFmtId="1" fontId="8" fillId="4" borderId="11" xfId="0" applyNumberFormat="1" applyFont="1" applyFill="1" applyBorder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8" fillId="0" borderId="14" xfId="0" applyFont="1" applyBorder="1"/>
    <xf numFmtId="0" fontId="1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9" xfId="0" applyFont="1" applyBorder="1"/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3" xfId="0" applyFont="1" applyBorder="1"/>
    <xf numFmtId="0" fontId="8" fillId="10" borderId="22" xfId="0" applyFont="1" applyFill="1" applyBorder="1" applyAlignment="1">
      <alignment horizontal="center" vertical="center"/>
    </xf>
    <xf numFmtId="0" fontId="2" fillId="15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/>
    <xf numFmtId="0" fontId="2" fillId="2" borderId="2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0" borderId="21" xfId="0" applyFont="1" applyBorder="1"/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7" xfId="0" applyFont="1" applyBorder="1"/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indent="7"/>
    </xf>
    <xf numFmtId="1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10" xfId="0" applyFont="1" applyBorder="1"/>
    <xf numFmtId="0" fontId="1" fillId="0" borderId="0" xfId="0" applyFont="1"/>
    <xf numFmtId="0" fontId="2" fillId="16" borderId="2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/>
    <xf numFmtId="49" fontId="8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8" fillId="6" borderId="0" xfId="0" applyFont="1" applyFill="1"/>
    <xf numFmtId="0" fontId="8" fillId="0" borderId="0" xfId="0" applyFont="1"/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4" borderId="0" xfId="0" applyFont="1" applyFill="1"/>
    <xf numFmtId="0" fontId="8" fillId="0" borderId="0" xfId="0" applyFont="1" applyAlignment="1">
      <alignment horizontal="left" vertical="center" wrapText="1"/>
    </xf>
    <xf numFmtId="0" fontId="8" fillId="9" borderId="0" xfId="0" applyFont="1" applyFill="1"/>
    <xf numFmtId="0" fontId="8" fillId="3" borderId="0" xfId="0" applyFont="1" applyFill="1"/>
    <xf numFmtId="49" fontId="8" fillId="0" borderId="0" xfId="0" applyNumberFormat="1" applyFont="1" applyAlignment="1">
      <alignment horizontal="left"/>
    </xf>
    <xf numFmtId="0" fontId="8" fillId="0" borderId="13" xfId="0" applyFont="1" applyBorder="1"/>
    <xf numFmtId="0" fontId="8" fillId="0" borderId="12" xfId="0" applyFont="1" applyBorder="1" applyAlignment="1">
      <alignment horizontal="left" vertical="center" wrapText="1"/>
    </xf>
    <xf numFmtId="0" fontId="0" fillId="0" borderId="12" xfId="0" applyBorder="1"/>
    <xf numFmtId="0" fontId="8" fillId="0" borderId="0" xfId="0" applyNumberFormat="1" applyFont="1" applyFill="1" applyBorder="1" applyAlignment="1" applyProtection="1">
      <alignment vertical="center"/>
    </xf>
    <xf numFmtId="0" fontId="8" fillId="11" borderId="28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autoPageBreaks="0" fitToPage="1"/>
  </sheetPr>
  <dimension ref="A1:AG65"/>
  <sheetViews>
    <sheetView showOutlineSymbols="0" defaultGridColor="0" view="pageBreakPreview" topLeftCell="B1" colorId="21" zoomScale="85" zoomScaleNormal="40" zoomScaleSheetLayoutView="85" workbookViewId="0">
      <selection activeCell="B2" sqref="B2:C2"/>
    </sheetView>
  </sheetViews>
  <sheetFormatPr defaultColWidth="10.6640625" defaultRowHeight="12.75" customHeight="1" x14ac:dyDescent="0.25"/>
  <cols>
    <col min="2" max="3" width="19.77734375" style="139" customWidth="1"/>
    <col min="4" max="4" width="20.44140625" style="139" customWidth="1"/>
    <col min="5" max="5" width="20.6640625" style="139" customWidth="1"/>
    <col min="6" max="13" width="20.44140625" style="139" customWidth="1"/>
    <col min="14" max="28" width="17.109375" style="139" customWidth="1"/>
  </cols>
  <sheetData>
    <row r="1" spans="1:33" ht="12.75" customHeight="1" thickBot="1" x14ac:dyDescent="0.3">
      <c r="A1" s="146" t="s">
        <v>0</v>
      </c>
    </row>
    <row r="2" spans="1:33" ht="19.5" customHeight="1" thickBot="1" x14ac:dyDescent="0.4">
      <c r="B2" s="181" t="s">
        <v>76</v>
      </c>
      <c r="C2" s="182">
        <v>2</v>
      </c>
      <c r="D2" s="166" t="s">
        <v>1</v>
      </c>
      <c r="E2" s="165"/>
      <c r="F2" s="165"/>
      <c r="G2" s="165"/>
      <c r="H2" s="165"/>
      <c r="I2" s="165"/>
      <c r="J2" s="165"/>
      <c r="K2" s="144"/>
      <c r="L2" s="144"/>
      <c r="M2" s="161"/>
      <c r="N2" s="161"/>
    </row>
    <row r="3" spans="1:33" ht="19.5" customHeight="1" x14ac:dyDescent="0.35">
      <c r="B3" s="144"/>
      <c r="C3" s="144"/>
      <c r="D3" s="144"/>
      <c r="E3" s="144"/>
      <c r="F3" s="164"/>
      <c r="G3" s="165"/>
      <c r="H3" s="165"/>
      <c r="I3" s="144"/>
      <c r="J3" s="144"/>
      <c r="K3" s="144"/>
      <c r="L3" s="144"/>
      <c r="M3" s="161"/>
      <c r="N3" s="161"/>
    </row>
    <row r="4" spans="1:33" ht="20.25" customHeight="1" x14ac:dyDescent="0.35">
      <c r="B4" s="27"/>
      <c r="C4" s="27"/>
      <c r="D4" s="160" t="s">
        <v>2</v>
      </c>
      <c r="E4" s="27"/>
      <c r="F4" s="27"/>
      <c r="G4" s="27"/>
      <c r="H4" s="27"/>
      <c r="I4" s="27"/>
      <c r="J4" s="27"/>
      <c r="K4" s="27"/>
      <c r="L4" s="27"/>
      <c r="N4" s="161"/>
    </row>
    <row r="5" spans="1:33" ht="33" customHeight="1" x14ac:dyDescent="0.3">
      <c r="B5" s="144"/>
      <c r="C5" s="144"/>
      <c r="D5" s="158" t="s">
        <v>3</v>
      </c>
      <c r="E5" s="57"/>
      <c r="F5" s="61" t="s">
        <v>4</v>
      </c>
      <c r="G5" s="62" t="s">
        <v>5</v>
      </c>
      <c r="H5" s="15" t="s">
        <v>6</v>
      </c>
      <c r="I5" s="15" t="s">
        <v>7</v>
      </c>
      <c r="J5" s="15" t="s">
        <v>8</v>
      </c>
      <c r="K5" s="62" t="s">
        <v>9</v>
      </c>
      <c r="L5" s="62" t="s">
        <v>10</v>
      </c>
      <c r="M5" s="62" t="s">
        <v>4</v>
      </c>
      <c r="N5" s="62" t="s">
        <v>5</v>
      </c>
      <c r="P5" s="66" t="s">
        <v>11</v>
      </c>
      <c r="Q5" s="66" t="s">
        <v>12</v>
      </c>
      <c r="R5" s="66"/>
      <c r="S5" s="66"/>
      <c r="T5" s="66"/>
      <c r="U5" s="66"/>
      <c r="V5" s="66"/>
      <c r="W5" s="66"/>
      <c r="X5" s="66"/>
    </row>
    <row r="6" spans="1:33" ht="20.25" customHeight="1" x14ac:dyDescent="0.25">
      <c r="B6" s="144"/>
      <c r="C6" s="144"/>
      <c r="D6" s="60" t="s">
        <v>13</v>
      </c>
      <c r="E6" s="57"/>
      <c r="F6" s="61">
        <v>4</v>
      </c>
      <c r="G6" s="62">
        <v>5</v>
      </c>
      <c r="H6" s="15">
        <v>6</v>
      </c>
      <c r="I6" s="15">
        <v>7</v>
      </c>
      <c r="J6" s="15">
        <v>8</v>
      </c>
      <c r="K6" s="62">
        <v>9</v>
      </c>
      <c r="L6" s="62">
        <v>10</v>
      </c>
      <c r="M6" s="62">
        <v>11</v>
      </c>
      <c r="N6" s="62">
        <v>12</v>
      </c>
      <c r="P6" s="146">
        <v>24</v>
      </c>
      <c r="Q6" s="67">
        <f>P6/D6</f>
        <v>5.2771608874425556E-4</v>
      </c>
      <c r="R6" s="146">
        <f>COUNTA(F8:N34)</f>
        <v>24</v>
      </c>
    </row>
    <row r="7" spans="1:33" ht="20.25" customHeight="1" thickBot="1" x14ac:dyDescent="0.4">
      <c r="A7" s="36"/>
      <c r="B7" s="46"/>
      <c r="C7" s="46"/>
      <c r="D7" s="144"/>
      <c r="E7" s="144"/>
      <c r="F7" s="144"/>
      <c r="G7" s="144"/>
      <c r="H7" s="144"/>
      <c r="I7" s="144"/>
      <c r="J7" s="144"/>
      <c r="K7" s="144"/>
      <c r="L7" s="144"/>
      <c r="M7" s="161"/>
      <c r="N7" s="161"/>
    </row>
    <row r="8" spans="1:33" ht="20.25" customHeight="1" x14ac:dyDescent="0.35">
      <c r="A8" s="167">
        <v>5</v>
      </c>
      <c r="B8" s="63" t="s">
        <v>4</v>
      </c>
      <c r="C8" s="64" t="s">
        <v>14</v>
      </c>
      <c r="D8" s="75"/>
      <c r="E8" s="101"/>
      <c r="F8" s="103"/>
      <c r="G8" s="102"/>
      <c r="H8" s="76"/>
      <c r="I8" s="77"/>
      <c r="J8" s="77"/>
      <c r="K8" s="76"/>
      <c r="L8" s="76"/>
      <c r="M8" s="78"/>
      <c r="N8" s="79"/>
      <c r="Y8" s="160"/>
      <c r="Z8" s="144"/>
      <c r="AA8" s="144"/>
      <c r="AB8" s="160"/>
      <c r="AC8" s="160"/>
      <c r="AD8" s="144"/>
      <c r="AE8" s="144"/>
      <c r="AG8" s="161"/>
    </row>
    <row r="9" spans="1:33" ht="20.25" customHeight="1" x14ac:dyDescent="0.25">
      <c r="A9" s="168"/>
      <c r="B9" s="64">
        <v>4</v>
      </c>
      <c r="C9" s="64" t="s">
        <v>15</v>
      </c>
      <c r="D9" s="75"/>
      <c r="E9" s="95"/>
      <c r="F9" s="104"/>
      <c r="G9" s="90"/>
      <c r="H9" s="82"/>
      <c r="I9" s="82"/>
      <c r="J9" s="80"/>
      <c r="K9" s="80"/>
      <c r="L9" s="80"/>
      <c r="M9" s="78"/>
      <c r="N9" s="78"/>
      <c r="Y9" s="28"/>
      <c r="Z9" s="37"/>
      <c r="AA9" s="6"/>
      <c r="AB9" s="6"/>
      <c r="AC9" s="27"/>
      <c r="AD9" s="27"/>
      <c r="AE9" s="27"/>
    </row>
    <row r="10" spans="1:33" ht="20.25" customHeight="1" thickBot="1" x14ac:dyDescent="0.3">
      <c r="A10" s="168"/>
      <c r="B10" s="65"/>
      <c r="C10" s="113" t="s">
        <v>16</v>
      </c>
      <c r="D10" s="130">
        <v>6</v>
      </c>
      <c r="E10" s="114" t="s">
        <v>17</v>
      </c>
      <c r="F10" s="87" t="s">
        <v>18</v>
      </c>
      <c r="G10" s="115"/>
      <c r="H10" s="116"/>
      <c r="I10" s="117"/>
      <c r="J10" s="118"/>
      <c r="K10" s="118"/>
      <c r="L10" s="118"/>
      <c r="M10" s="119"/>
      <c r="N10" s="119"/>
      <c r="Z10" s="37"/>
      <c r="AA10" s="28"/>
      <c r="AB10" s="6"/>
      <c r="AC10" s="27"/>
      <c r="AD10" s="27"/>
      <c r="AE10" s="27"/>
    </row>
    <row r="11" spans="1:33" ht="20.25" customHeight="1" x14ac:dyDescent="0.25">
      <c r="A11" s="168"/>
      <c r="B11" s="64" t="s">
        <v>5</v>
      </c>
      <c r="C11" s="64" t="s">
        <v>14</v>
      </c>
      <c r="D11" s="153">
        <v>6</v>
      </c>
      <c r="E11" s="107" t="s">
        <v>19</v>
      </c>
      <c r="F11" s="91"/>
      <c r="G11" s="108" t="s">
        <v>20</v>
      </c>
      <c r="H11" s="109"/>
      <c r="I11" s="110"/>
      <c r="J11" s="111"/>
      <c r="K11" s="111"/>
      <c r="L11" s="111"/>
      <c r="M11" s="112"/>
      <c r="N11" s="112"/>
      <c r="Y11" s="37"/>
      <c r="Z11" s="37"/>
      <c r="AA11" s="28"/>
      <c r="AB11" s="6"/>
      <c r="AC11" s="27"/>
      <c r="AD11" s="27"/>
      <c r="AE11" s="27"/>
    </row>
    <row r="12" spans="1:33" ht="20.25" customHeight="1" x14ac:dyDescent="0.25">
      <c r="A12" s="168"/>
      <c r="B12" s="64">
        <v>5</v>
      </c>
      <c r="C12" s="64" t="s">
        <v>15</v>
      </c>
      <c r="D12" s="154">
        <v>6</v>
      </c>
      <c r="E12" s="83" t="s">
        <v>21</v>
      </c>
      <c r="F12" s="84"/>
      <c r="G12" s="86" t="s">
        <v>20</v>
      </c>
      <c r="H12" s="85"/>
      <c r="I12" s="82"/>
      <c r="J12" s="80"/>
      <c r="K12" s="80"/>
      <c r="L12" s="80"/>
      <c r="M12" s="78"/>
      <c r="N12" s="78"/>
      <c r="Y12" s="37"/>
      <c r="Z12" s="37"/>
      <c r="AA12" s="28"/>
      <c r="AB12" s="6"/>
      <c r="AC12" s="27"/>
      <c r="AD12" s="27"/>
      <c r="AE12" s="27"/>
    </row>
    <row r="13" spans="1:33" ht="20.25" customHeight="1" thickBot="1" x14ac:dyDescent="0.3">
      <c r="A13" s="168"/>
      <c r="B13" s="65"/>
      <c r="C13" s="65" t="s">
        <v>16</v>
      </c>
      <c r="D13" s="154">
        <v>6</v>
      </c>
      <c r="E13" s="123" t="s">
        <v>22</v>
      </c>
      <c r="F13" s="124"/>
      <c r="G13" s="87" t="s">
        <v>20</v>
      </c>
      <c r="H13" s="125"/>
      <c r="I13" s="117"/>
      <c r="J13" s="118"/>
      <c r="K13" s="118"/>
      <c r="L13" s="118"/>
      <c r="M13" s="119"/>
      <c r="N13" s="119"/>
      <c r="Y13" s="37"/>
      <c r="Z13" s="37"/>
      <c r="AA13" s="28"/>
      <c r="AB13" s="6"/>
      <c r="AC13" s="27"/>
      <c r="AD13" s="27"/>
      <c r="AE13" s="27"/>
    </row>
    <row r="14" spans="1:33" ht="20.25" customHeight="1" x14ac:dyDescent="0.25">
      <c r="A14" s="168"/>
      <c r="B14" s="9" t="s">
        <v>6</v>
      </c>
      <c r="C14" s="9" t="s">
        <v>14</v>
      </c>
      <c r="D14" s="154">
        <v>6</v>
      </c>
      <c r="E14" s="120" t="s">
        <v>23</v>
      </c>
      <c r="F14" s="110"/>
      <c r="G14" s="88"/>
      <c r="H14" s="108" t="s">
        <v>24</v>
      </c>
      <c r="I14" s="121"/>
      <c r="J14" s="122"/>
      <c r="K14" s="122"/>
      <c r="L14" s="111"/>
      <c r="M14" s="112"/>
      <c r="N14" s="112"/>
      <c r="Y14" s="6"/>
      <c r="Z14" s="6"/>
      <c r="AA14" s="37"/>
      <c r="AB14" s="37"/>
      <c r="AC14" s="160"/>
      <c r="AD14" s="160"/>
      <c r="AE14" s="27"/>
    </row>
    <row r="15" spans="1:33" ht="20.25" customHeight="1" x14ac:dyDescent="0.25">
      <c r="A15" s="168"/>
      <c r="B15" s="9">
        <v>6</v>
      </c>
      <c r="C15" s="9" t="s">
        <v>15</v>
      </c>
      <c r="D15" s="154">
        <v>6</v>
      </c>
      <c r="E15" s="105" t="s">
        <v>25</v>
      </c>
      <c r="F15" s="82"/>
      <c r="G15" s="89"/>
      <c r="H15" s="108" t="s">
        <v>24</v>
      </c>
      <c r="I15" s="90"/>
      <c r="J15" s="77"/>
      <c r="K15" s="78"/>
      <c r="L15" s="80"/>
      <c r="M15" s="78"/>
      <c r="N15" s="78"/>
      <c r="Y15" s="6"/>
      <c r="Z15" s="6"/>
      <c r="AA15" s="37"/>
      <c r="AB15" s="37"/>
      <c r="AC15" s="160"/>
      <c r="AD15" s="160"/>
      <c r="AE15" s="27"/>
    </row>
    <row r="16" spans="1:33" ht="20.25" customHeight="1" thickBot="1" x14ac:dyDescent="0.3">
      <c r="A16" s="168"/>
      <c r="B16" s="12"/>
      <c r="C16" s="12" t="s">
        <v>16</v>
      </c>
      <c r="D16" s="154">
        <v>6</v>
      </c>
      <c r="E16" s="127" t="s">
        <v>17</v>
      </c>
      <c r="F16" s="117"/>
      <c r="G16" s="128"/>
      <c r="H16" s="108" t="s">
        <v>24</v>
      </c>
      <c r="I16" s="129"/>
      <c r="J16" s="130"/>
      <c r="K16" s="119"/>
      <c r="L16" s="118"/>
      <c r="M16" s="119"/>
      <c r="N16" s="119"/>
      <c r="Y16" s="6"/>
      <c r="Z16" s="6"/>
      <c r="AA16" s="37"/>
      <c r="AB16" s="6"/>
      <c r="AC16" s="160"/>
      <c r="AD16" s="160"/>
      <c r="AE16" s="27"/>
    </row>
    <row r="17" spans="1:33" ht="20.25" customHeight="1" x14ac:dyDescent="0.25">
      <c r="A17" s="168"/>
      <c r="B17" s="9" t="s">
        <v>7</v>
      </c>
      <c r="C17" s="9" t="s">
        <v>14</v>
      </c>
      <c r="D17" s="154">
        <v>6</v>
      </c>
      <c r="E17" s="147" t="s">
        <v>26</v>
      </c>
      <c r="F17" s="110"/>
      <c r="G17" s="110"/>
      <c r="H17" s="91"/>
      <c r="I17" s="108" t="s">
        <v>27</v>
      </c>
      <c r="J17" s="126"/>
      <c r="K17" s="112"/>
      <c r="L17" s="111"/>
      <c r="M17" s="112"/>
      <c r="N17" s="112"/>
      <c r="Y17" s="6"/>
      <c r="Z17" s="6"/>
      <c r="AA17" s="37"/>
      <c r="AB17" s="37"/>
      <c r="AC17" s="160"/>
      <c r="AD17" s="160"/>
      <c r="AE17" s="27"/>
    </row>
    <row r="18" spans="1:33" ht="20.25" customHeight="1" x14ac:dyDescent="0.25">
      <c r="A18" s="168"/>
      <c r="B18" s="9">
        <v>7</v>
      </c>
      <c r="C18" s="9" t="s">
        <v>15</v>
      </c>
      <c r="D18" s="154">
        <v>6</v>
      </c>
      <c r="E18" s="106" t="s">
        <v>28</v>
      </c>
      <c r="F18" s="80"/>
      <c r="G18" s="80"/>
      <c r="H18" s="92"/>
      <c r="I18" s="86" t="s">
        <v>27</v>
      </c>
      <c r="J18" s="93"/>
      <c r="K18" s="77"/>
      <c r="L18" s="80"/>
      <c r="M18" s="78"/>
      <c r="N18" s="78"/>
      <c r="Y18" s="27"/>
      <c r="Z18" s="27"/>
      <c r="AA18" s="160"/>
      <c r="AB18" s="37"/>
      <c r="AC18" s="160"/>
      <c r="AD18" s="160"/>
      <c r="AE18" s="27"/>
    </row>
    <row r="19" spans="1:33" ht="20.25" customHeight="1" thickBot="1" x14ac:dyDescent="0.3">
      <c r="A19" s="168"/>
      <c r="B19" s="12"/>
      <c r="C19" s="12" t="s">
        <v>16</v>
      </c>
      <c r="D19" s="154">
        <v>6</v>
      </c>
      <c r="E19" s="123" t="s">
        <v>22</v>
      </c>
      <c r="F19" s="117"/>
      <c r="G19" s="117"/>
      <c r="H19" s="124"/>
      <c r="I19" s="87" t="s">
        <v>27</v>
      </c>
      <c r="J19" s="129"/>
      <c r="K19" s="130"/>
      <c r="L19" s="118"/>
      <c r="M19" s="119"/>
      <c r="N19" s="119"/>
      <c r="Y19" s="6"/>
      <c r="Z19" s="6"/>
      <c r="AA19" s="37"/>
      <c r="AB19" s="37"/>
      <c r="AC19" s="6"/>
      <c r="AD19" s="160"/>
      <c r="AE19" s="27"/>
    </row>
    <row r="20" spans="1:33" ht="20.25" customHeight="1" x14ac:dyDescent="0.25">
      <c r="A20" s="168"/>
      <c r="B20" s="9" t="s">
        <v>8</v>
      </c>
      <c r="C20" s="9" t="s">
        <v>14</v>
      </c>
      <c r="D20" s="154">
        <v>6</v>
      </c>
      <c r="E20" s="107" t="s">
        <v>19</v>
      </c>
      <c r="F20" s="110"/>
      <c r="G20" s="110"/>
      <c r="H20" s="131"/>
      <c r="I20" s="91"/>
      <c r="J20" s="108" t="s">
        <v>29</v>
      </c>
      <c r="K20" s="126"/>
      <c r="L20" s="111"/>
      <c r="M20" s="112"/>
      <c r="N20" s="112"/>
      <c r="Y20" s="6"/>
      <c r="Z20" s="6"/>
      <c r="AA20" s="37"/>
      <c r="AB20" s="37"/>
      <c r="AC20" s="37"/>
      <c r="AD20" s="160"/>
      <c r="AE20" s="27"/>
    </row>
    <row r="21" spans="1:33" ht="20.25" customHeight="1" x14ac:dyDescent="0.25">
      <c r="A21" s="168"/>
      <c r="B21" s="9">
        <v>8</v>
      </c>
      <c r="C21" s="9" t="s">
        <v>15</v>
      </c>
      <c r="D21" s="154">
        <v>6</v>
      </c>
      <c r="E21" s="83" t="s">
        <v>21</v>
      </c>
      <c r="F21" s="82"/>
      <c r="G21" s="82"/>
      <c r="H21" s="81"/>
      <c r="I21" s="84"/>
      <c r="J21" s="86" t="s">
        <v>29</v>
      </c>
      <c r="K21" s="93"/>
      <c r="L21" s="80"/>
      <c r="M21" s="78"/>
      <c r="N21" s="78"/>
      <c r="Y21" s="6"/>
      <c r="Z21" s="6"/>
      <c r="AA21" s="37"/>
      <c r="AB21" s="37"/>
      <c r="AC21" s="37"/>
      <c r="AD21" s="160"/>
      <c r="AE21" s="27"/>
    </row>
    <row r="22" spans="1:33" ht="20.25" customHeight="1" thickBot="1" x14ac:dyDescent="0.3">
      <c r="A22" s="168"/>
      <c r="B22" s="12"/>
      <c r="C22" s="12" t="s">
        <v>16</v>
      </c>
      <c r="D22" s="154">
        <v>6</v>
      </c>
      <c r="E22" s="127" t="s">
        <v>17</v>
      </c>
      <c r="F22" s="117"/>
      <c r="G22" s="117"/>
      <c r="H22" s="133"/>
      <c r="I22" s="124"/>
      <c r="J22" s="87" t="s">
        <v>29</v>
      </c>
      <c r="K22" s="134"/>
      <c r="L22" s="118"/>
      <c r="M22" s="119"/>
      <c r="N22" s="119"/>
      <c r="Y22" s="6"/>
      <c r="Z22" s="6"/>
      <c r="AA22" s="37"/>
      <c r="AB22" s="37"/>
      <c r="AC22" s="37"/>
      <c r="AD22" s="160"/>
      <c r="AE22" s="27"/>
    </row>
    <row r="23" spans="1:33" ht="19.5" customHeight="1" x14ac:dyDescent="0.25">
      <c r="A23" s="168"/>
      <c r="B23" s="64" t="s">
        <v>9</v>
      </c>
      <c r="C23" s="64" t="s">
        <v>14</v>
      </c>
      <c r="D23" s="154">
        <v>6</v>
      </c>
      <c r="E23" s="120" t="s">
        <v>23</v>
      </c>
      <c r="F23" s="111"/>
      <c r="G23" s="111"/>
      <c r="H23" s="111"/>
      <c r="I23" s="111"/>
      <c r="J23" s="94"/>
      <c r="K23" s="108" t="s">
        <v>18</v>
      </c>
      <c r="L23" s="132"/>
      <c r="M23" s="112"/>
      <c r="N23" s="112"/>
      <c r="Y23" s="27"/>
      <c r="Z23" s="27"/>
      <c r="AA23" s="27"/>
      <c r="AB23" s="27"/>
      <c r="AC23" s="27"/>
      <c r="AD23" s="37"/>
      <c r="AE23" s="27"/>
    </row>
    <row r="24" spans="1:33" ht="19.5" customHeight="1" x14ac:dyDescent="0.25">
      <c r="A24" s="168"/>
      <c r="B24" s="64">
        <v>9</v>
      </c>
      <c r="C24" s="64" t="s">
        <v>15</v>
      </c>
      <c r="D24" s="154">
        <v>6</v>
      </c>
      <c r="E24" s="105" t="s">
        <v>25</v>
      </c>
      <c r="F24" s="80"/>
      <c r="G24" s="80"/>
      <c r="H24" s="80"/>
      <c r="I24" s="80"/>
      <c r="J24" s="95"/>
      <c r="K24" s="86" t="s">
        <v>18</v>
      </c>
      <c r="L24" s="96"/>
      <c r="M24" s="78"/>
      <c r="N24" s="78"/>
      <c r="Y24" s="27"/>
      <c r="Z24" s="27"/>
      <c r="AA24" s="27"/>
      <c r="AB24" s="27"/>
      <c r="AC24" s="27"/>
      <c r="AD24" s="37"/>
      <c r="AE24" s="27"/>
    </row>
    <row r="25" spans="1:33" ht="19.5" customHeight="1" thickBot="1" x14ac:dyDescent="0.3">
      <c r="A25" s="168"/>
      <c r="B25" s="65"/>
      <c r="C25" s="65" t="s">
        <v>16</v>
      </c>
      <c r="D25" s="130">
        <v>6</v>
      </c>
      <c r="E25" s="123" t="s">
        <v>22</v>
      </c>
      <c r="F25" s="118"/>
      <c r="G25" s="118"/>
      <c r="H25" s="118"/>
      <c r="I25" s="118"/>
      <c r="J25" s="136"/>
      <c r="K25" s="148" t="s">
        <v>18</v>
      </c>
      <c r="L25" s="137"/>
      <c r="M25" s="119"/>
      <c r="N25" s="119"/>
      <c r="Y25" s="27"/>
      <c r="Z25" s="27"/>
      <c r="AA25" s="27"/>
      <c r="AB25" s="27"/>
      <c r="AC25" s="27"/>
      <c r="AD25" s="74"/>
      <c r="AE25" s="27"/>
    </row>
    <row r="26" spans="1:33" ht="19.5" customHeight="1" x14ac:dyDescent="0.25">
      <c r="A26" s="168"/>
      <c r="B26" s="64" t="s">
        <v>10</v>
      </c>
      <c r="C26" s="64" t="s">
        <v>14</v>
      </c>
      <c r="D26" s="122">
        <v>6</v>
      </c>
      <c r="E26" s="147" t="s">
        <v>26</v>
      </c>
      <c r="F26" s="111"/>
      <c r="G26" s="111"/>
      <c r="H26" s="111"/>
      <c r="I26" s="111"/>
      <c r="J26" s="111"/>
      <c r="K26" s="94"/>
      <c r="L26" s="149" t="s">
        <v>20</v>
      </c>
      <c r="M26" s="135"/>
      <c r="N26" s="112"/>
      <c r="Y26" s="27"/>
      <c r="Z26" s="27"/>
      <c r="AA26" s="27"/>
      <c r="AB26" s="27"/>
      <c r="AC26" s="27"/>
      <c r="AD26" s="27"/>
      <c r="AE26" s="37"/>
    </row>
    <row r="27" spans="1:33" ht="19.5" customHeight="1" x14ac:dyDescent="0.25">
      <c r="A27" s="168"/>
      <c r="B27" s="64">
        <v>10</v>
      </c>
      <c r="C27" s="64" t="s">
        <v>15</v>
      </c>
      <c r="D27" s="77">
        <v>6</v>
      </c>
      <c r="E27" s="106" t="s">
        <v>28</v>
      </c>
      <c r="F27" s="80"/>
      <c r="G27" s="80"/>
      <c r="H27" s="80"/>
      <c r="I27" s="80"/>
      <c r="J27" s="80"/>
      <c r="K27" s="95"/>
      <c r="L27" s="150" t="s">
        <v>24</v>
      </c>
      <c r="M27" s="97"/>
      <c r="N27" s="78"/>
      <c r="Y27" s="27"/>
      <c r="Z27" s="27"/>
      <c r="AA27" s="27"/>
      <c r="AB27" s="27"/>
      <c r="AC27" s="27"/>
      <c r="AD27" s="27"/>
      <c r="AE27" s="37"/>
    </row>
    <row r="28" spans="1:33" ht="19.5" customHeight="1" thickBot="1" x14ac:dyDescent="0.3">
      <c r="A28" s="168"/>
      <c r="B28" s="65"/>
      <c r="C28" s="65" t="s">
        <v>16</v>
      </c>
      <c r="D28" s="156">
        <v>6</v>
      </c>
      <c r="E28" s="127" t="s">
        <v>17</v>
      </c>
      <c r="F28" s="118"/>
      <c r="G28" s="118"/>
      <c r="H28" s="118"/>
      <c r="I28" s="118"/>
      <c r="J28" s="118"/>
      <c r="K28" s="136"/>
      <c r="L28" s="151" t="s">
        <v>27</v>
      </c>
      <c r="M28" s="138"/>
      <c r="N28" s="119"/>
      <c r="Y28" s="27"/>
      <c r="Z28" s="27"/>
      <c r="AA28" s="27"/>
      <c r="AB28" s="27"/>
      <c r="AC28" s="27"/>
      <c r="AD28" s="27"/>
      <c r="AE28" s="37"/>
    </row>
    <row r="29" spans="1:33" ht="19.5" customHeight="1" x14ac:dyDescent="0.25">
      <c r="A29" s="168"/>
      <c r="B29" s="64" t="s">
        <v>4</v>
      </c>
      <c r="C29" s="64" t="s">
        <v>14</v>
      </c>
      <c r="D29" s="157">
        <v>6</v>
      </c>
      <c r="E29" s="107" t="s">
        <v>19</v>
      </c>
      <c r="F29" s="111"/>
      <c r="G29" s="111"/>
      <c r="H29" s="111"/>
      <c r="I29" s="111"/>
      <c r="J29" s="111"/>
      <c r="K29" s="111"/>
      <c r="L29" s="94"/>
      <c r="M29" s="152" t="s">
        <v>29</v>
      </c>
      <c r="N29" s="135"/>
      <c r="Y29" s="27"/>
      <c r="Z29" s="27"/>
      <c r="AA29" s="27"/>
      <c r="AB29" s="27"/>
      <c r="AC29" s="27"/>
      <c r="AD29" s="27"/>
      <c r="AE29" s="27"/>
      <c r="AF29" s="37"/>
    </row>
    <row r="30" spans="1:33" ht="19.5" customHeight="1" x14ac:dyDescent="0.25">
      <c r="A30" s="168"/>
      <c r="B30" s="64">
        <v>11</v>
      </c>
      <c r="C30" s="64" t="s">
        <v>15</v>
      </c>
      <c r="D30" s="154">
        <v>6</v>
      </c>
      <c r="E30" s="83" t="s">
        <v>21</v>
      </c>
      <c r="F30" s="80"/>
      <c r="G30" s="80"/>
      <c r="H30" s="80"/>
      <c r="I30" s="80"/>
      <c r="J30" s="80"/>
      <c r="K30" s="80"/>
      <c r="L30" s="95"/>
      <c r="M30" s="86" t="s">
        <v>30</v>
      </c>
      <c r="N30" s="97"/>
      <c r="Y30" s="27"/>
      <c r="Z30" s="27"/>
      <c r="AA30" s="27"/>
      <c r="AB30" s="27"/>
      <c r="AC30" s="27"/>
      <c r="AD30" s="27"/>
      <c r="AE30" s="27"/>
      <c r="AF30" s="37"/>
    </row>
    <row r="31" spans="1:33" ht="19.5" customHeight="1" thickBot="1" x14ac:dyDescent="0.3">
      <c r="A31" s="168"/>
      <c r="B31" s="65"/>
      <c r="C31" s="65" t="s">
        <v>16</v>
      </c>
      <c r="D31" s="155">
        <v>6</v>
      </c>
      <c r="E31" s="123" t="s">
        <v>22</v>
      </c>
      <c r="F31" s="118"/>
      <c r="G31" s="118"/>
      <c r="H31" s="118"/>
      <c r="I31" s="118"/>
      <c r="J31" s="118"/>
      <c r="K31" s="118"/>
      <c r="L31" s="136"/>
      <c r="M31" s="87" t="s">
        <v>30</v>
      </c>
      <c r="N31" s="138"/>
      <c r="Y31" s="27"/>
      <c r="Z31" s="27"/>
      <c r="AA31" s="27"/>
      <c r="AB31" s="27"/>
      <c r="AC31" s="27"/>
      <c r="AD31" s="27"/>
      <c r="AE31" s="27"/>
      <c r="AF31" s="37"/>
    </row>
    <row r="32" spans="1:33" ht="19.5" customHeight="1" x14ac:dyDescent="0.25">
      <c r="A32" s="168"/>
      <c r="B32" s="64" t="s">
        <v>5</v>
      </c>
      <c r="C32" s="64" t="s">
        <v>14</v>
      </c>
      <c r="D32" s="153">
        <v>6</v>
      </c>
      <c r="E32" s="120" t="s">
        <v>23</v>
      </c>
      <c r="F32" s="111"/>
      <c r="G32" s="111"/>
      <c r="H32" s="111"/>
      <c r="I32" s="111"/>
      <c r="J32" s="111"/>
      <c r="K32" s="111"/>
      <c r="L32" s="111"/>
      <c r="M32" s="98"/>
      <c r="N32" s="108" t="s">
        <v>30</v>
      </c>
      <c r="Y32" s="27"/>
      <c r="Z32" s="27"/>
      <c r="AA32" s="27"/>
      <c r="AB32" s="27"/>
      <c r="AC32" s="27"/>
      <c r="AD32" s="27"/>
      <c r="AE32" s="27"/>
      <c r="AG32" s="37"/>
    </row>
    <row r="33" spans="1:33" ht="19.5" customHeight="1" x14ac:dyDescent="0.25">
      <c r="A33" s="168"/>
      <c r="B33" s="64">
        <v>12</v>
      </c>
      <c r="C33" s="64" t="s">
        <v>15</v>
      </c>
      <c r="D33" s="154">
        <v>6</v>
      </c>
      <c r="E33" s="105" t="s">
        <v>25</v>
      </c>
      <c r="F33" s="80"/>
      <c r="G33" s="80"/>
      <c r="H33" s="80"/>
      <c r="I33" s="80"/>
      <c r="J33" s="80"/>
      <c r="K33" s="80"/>
      <c r="L33" s="80"/>
      <c r="M33" s="99"/>
      <c r="N33" s="86" t="s">
        <v>29</v>
      </c>
      <c r="Y33" s="27"/>
      <c r="Z33" s="27"/>
      <c r="AA33" s="27"/>
      <c r="AB33" s="27"/>
      <c r="AC33" s="27"/>
      <c r="AD33" s="27"/>
      <c r="AE33" s="27"/>
      <c r="AG33" s="37"/>
    </row>
    <row r="34" spans="1:33" ht="19.5" customHeight="1" thickBot="1" x14ac:dyDescent="0.3">
      <c r="A34" s="168"/>
      <c r="B34" s="64"/>
      <c r="C34" s="64" t="s">
        <v>16</v>
      </c>
      <c r="D34" s="80"/>
      <c r="E34" s="81"/>
      <c r="F34" s="80"/>
      <c r="G34" s="80"/>
      <c r="H34" s="80"/>
      <c r="I34" s="80"/>
      <c r="J34" s="80"/>
      <c r="K34" s="80"/>
      <c r="L34" s="80"/>
      <c r="M34" s="99"/>
      <c r="N34" s="100"/>
    </row>
    <row r="35" spans="1:33" ht="19.5" customHeight="1" x14ac:dyDescent="0.2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33" ht="19.5" customHeigh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33" ht="19.5" customHeight="1" x14ac:dyDescent="0.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33" ht="19.5" customHeight="1" x14ac:dyDescent="0.25">
      <c r="B38" s="27"/>
      <c r="C38" s="27"/>
      <c r="D38" s="27"/>
      <c r="E38" s="27"/>
      <c r="F38" s="27"/>
      <c r="G38" s="27"/>
      <c r="I38" s="27"/>
      <c r="J38" s="27"/>
      <c r="K38" s="27"/>
      <c r="L38" s="27"/>
    </row>
    <row r="39" spans="1:33" ht="19.5" customHeight="1" x14ac:dyDescent="0.25">
      <c r="B39" s="27"/>
      <c r="C39" s="27"/>
      <c r="D39" s="54"/>
      <c r="E39" s="38"/>
      <c r="F39" s="27"/>
      <c r="G39" s="47"/>
      <c r="H39" s="159"/>
      <c r="I39" s="27"/>
      <c r="J39" s="27"/>
      <c r="K39" s="27"/>
      <c r="L39" s="27"/>
    </row>
    <row r="40" spans="1:33" ht="19.5" customHeight="1" x14ac:dyDescent="0.25">
      <c r="B40" s="27"/>
      <c r="C40" s="27"/>
      <c r="D40" s="54"/>
      <c r="E40" s="72"/>
      <c r="F40" s="27"/>
      <c r="G40" s="47"/>
      <c r="H40" s="159"/>
      <c r="I40" s="27"/>
      <c r="J40" s="27"/>
      <c r="K40" s="27"/>
      <c r="L40" s="27"/>
    </row>
    <row r="41" spans="1:33" ht="19.5" customHeight="1" x14ac:dyDescent="0.25">
      <c r="B41" s="27"/>
      <c r="C41" s="27"/>
      <c r="D41" s="54"/>
      <c r="E41" s="38"/>
      <c r="F41" s="27"/>
      <c r="G41" s="47"/>
      <c r="H41" s="159"/>
      <c r="I41" s="27"/>
      <c r="J41" s="27"/>
      <c r="K41" s="27"/>
      <c r="L41" s="27"/>
    </row>
    <row r="42" spans="1:33" ht="19.5" customHeight="1" x14ac:dyDescent="0.25">
      <c r="B42" s="27"/>
      <c r="C42" s="27"/>
      <c r="D42" s="54"/>
      <c r="E42" s="72"/>
      <c r="F42" s="27"/>
      <c r="G42" s="47"/>
      <c r="H42" s="159"/>
      <c r="I42" s="27"/>
      <c r="J42" s="27"/>
      <c r="K42" s="27"/>
      <c r="L42" s="27"/>
    </row>
    <row r="43" spans="1:33" ht="19.5" customHeight="1" x14ac:dyDescent="0.25">
      <c r="B43" s="27"/>
      <c r="C43" s="27"/>
      <c r="D43" s="54"/>
      <c r="E43" s="38"/>
      <c r="F43" s="27"/>
      <c r="I43" s="27"/>
      <c r="J43" s="27"/>
      <c r="K43" s="27"/>
      <c r="L43" s="27"/>
    </row>
    <row r="44" spans="1:33" ht="19.5" customHeight="1" x14ac:dyDescent="0.25">
      <c r="B44" s="27"/>
      <c r="C44" s="27"/>
      <c r="D44" s="50"/>
      <c r="E44" s="72"/>
      <c r="F44" s="27"/>
      <c r="I44" s="27"/>
      <c r="J44" s="27"/>
      <c r="K44" s="27"/>
      <c r="L44" s="27"/>
    </row>
    <row r="45" spans="1:33" ht="19.5" customHeight="1" x14ac:dyDescent="0.25">
      <c r="B45" s="27"/>
      <c r="C45" s="27"/>
      <c r="D45" s="54"/>
      <c r="E45" s="38"/>
      <c r="F45" s="27"/>
      <c r="G45" s="27"/>
      <c r="H45" s="27"/>
      <c r="I45" s="27"/>
      <c r="J45" s="27"/>
      <c r="K45" s="27"/>
      <c r="L45" s="27"/>
    </row>
    <row r="46" spans="1:33" ht="19.5" customHeight="1" x14ac:dyDescent="0.25">
      <c r="B46" s="27"/>
      <c r="C46" s="27"/>
      <c r="D46" s="54"/>
      <c r="E46" s="73"/>
      <c r="F46" s="27"/>
      <c r="G46" s="27"/>
      <c r="H46" s="27"/>
      <c r="I46" s="27"/>
      <c r="J46" s="27"/>
      <c r="K46" s="27"/>
      <c r="L46" s="27"/>
    </row>
    <row r="47" spans="1:33" ht="19.5" customHeight="1" x14ac:dyDescent="0.25">
      <c r="B47" s="27"/>
      <c r="C47" s="27"/>
      <c r="D47" s="54"/>
      <c r="E47" s="38"/>
      <c r="F47" s="27"/>
      <c r="G47" s="27"/>
      <c r="H47" s="27"/>
      <c r="I47" s="27"/>
      <c r="J47" s="27"/>
      <c r="K47" s="27"/>
      <c r="L47" s="27"/>
    </row>
    <row r="48" spans="1:33" ht="19.5" customHeight="1" x14ac:dyDescent="0.25">
      <c r="B48" s="27"/>
      <c r="C48" s="27"/>
      <c r="D48" s="54"/>
      <c r="E48" s="73"/>
      <c r="F48" s="27"/>
      <c r="G48" s="27"/>
      <c r="H48" s="27"/>
      <c r="I48" s="27"/>
      <c r="J48" s="27"/>
      <c r="K48" s="27"/>
      <c r="L48" s="27"/>
    </row>
    <row r="49" spans="2:12" ht="19.5" customHeight="1" x14ac:dyDescent="0.25">
      <c r="B49" s="27"/>
      <c r="C49" s="27"/>
      <c r="F49" s="27"/>
      <c r="G49" s="27"/>
      <c r="H49" s="27"/>
      <c r="I49" s="27"/>
      <c r="J49" s="27"/>
      <c r="K49" s="27"/>
      <c r="L49" s="27"/>
    </row>
    <row r="50" spans="2:12" ht="19.5" customHeight="1" x14ac:dyDescent="0.25">
      <c r="B50" s="27"/>
      <c r="C50" s="27"/>
      <c r="D50" s="52"/>
      <c r="E50" s="10"/>
      <c r="F50" s="27"/>
      <c r="G50" s="27"/>
      <c r="H50" s="27"/>
      <c r="I50" s="27"/>
      <c r="J50" s="27"/>
      <c r="K50" s="27"/>
      <c r="L50" s="27"/>
    </row>
    <row r="51" spans="2:12" ht="19.5" customHeight="1" x14ac:dyDescent="0.25">
      <c r="B51" s="27"/>
      <c r="C51" s="27"/>
      <c r="D51" s="52"/>
      <c r="E51" s="56"/>
      <c r="F51" s="27"/>
      <c r="G51" s="27"/>
      <c r="H51" s="27"/>
      <c r="I51" s="27"/>
      <c r="J51" s="27"/>
      <c r="K51" s="27"/>
      <c r="L51" s="27"/>
    </row>
    <row r="52" spans="2:12" ht="19.5" customHeight="1" x14ac:dyDescent="0.25">
      <c r="B52" s="27"/>
      <c r="C52" s="27"/>
      <c r="D52" s="52"/>
      <c r="E52" s="10"/>
      <c r="F52" s="27"/>
      <c r="G52" s="27"/>
      <c r="H52" s="27"/>
      <c r="I52" s="27"/>
      <c r="J52" s="27"/>
      <c r="K52" s="27"/>
      <c r="L52" s="27"/>
    </row>
    <row r="53" spans="2:12" ht="19.5" customHeight="1" x14ac:dyDescent="0.25">
      <c r="B53" s="27"/>
      <c r="C53" s="27"/>
      <c r="D53" s="52"/>
      <c r="E53" s="43"/>
      <c r="F53" s="27"/>
      <c r="G53" s="27"/>
      <c r="H53" s="27"/>
      <c r="I53" s="27"/>
      <c r="J53" s="27"/>
      <c r="K53" s="27"/>
      <c r="L53" s="27"/>
    </row>
    <row r="54" spans="2:12" ht="19.5" customHeight="1" x14ac:dyDescent="0.25">
      <c r="B54" s="27"/>
      <c r="C54" s="27"/>
      <c r="D54" s="52"/>
      <c r="E54" s="10"/>
      <c r="F54" s="27"/>
      <c r="G54" s="27"/>
      <c r="H54" s="27"/>
      <c r="I54" s="27"/>
      <c r="J54" s="27"/>
      <c r="K54" s="27"/>
      <c r="L54" s="27"/>
    </row>
    <row r="55" spans="2:12" ht="19.5" customHeight="1" x14ac:dyDescent="0.25">
      <c r="B55" s="27"/>
      <c r="C55" s="27"/>
      <c r="D55" s="52"/>
      <c r="E55" s="43"/>
      <c r="F55" s="27"/>
      <c r="G55" s="27"/>
      <c r="H55" s="27"/>
      <c r="I55" s="27"/>
      <c r="J55" s="27"/>
      <c r="K55" s="27"/>
      <c r="L55" s="27"/>
    </row>
    <row r="56" spans="2:12" ht="19.5" customHeight="1" x14ac:dyDescent="0.25">
      <c r="B56" s="27"/>
      <c r="C56" s="27"/>
      <c r="D56" s="52"/>
      <c r="E56" s="38"/>
      <c r="F56" s="27"/>
      <c r="G56" s="27"/>
      <c r="H56" s="27"/>
      <c r="I56" s="27"/>
      <c r="J56" s="27"/>
      <c r="K56" s="27"/>
      <c r="L56" s="27"/>
    </row>
    <row r="57" spans="2:12" ht="19.5" customHeight="1" x14ac:dyDescent="0.4">
      <c r="D57" s="45"/>
      <c r="E57" s="38"/>
    </row>
    <row r="58" spans="2:12" ht="19.5" customHeight="1" x14ac:dyDescent="0.4">
      <c r="D58" s="45"/>
      <c r="E58" s="38"/>
    </row>
    <row r="59" spans="2:12" ht="19.5" customHeight="1" x14ac:dyDescent="0.4">
      <c r="D59" s="45"/>
      <c r="E59" s="38"/>
    </row>
    <row r="60" spans="2:12" ht="19.5" customHeight="1" x14ac:dyDescent="0.4">
      <c r="D60" s="45"/>
      <c r="E60" s="38"/>
    </row>
    <row r="61" spans="2:12" ht="19.5" customHeight="1" x14ac:dyDescent="0.4">
      <c r="D61" s="45"/>
      <c r="E61" s="38"/>
    </row>
    <row r="62" spans="2:12" ht="19.5" customHeight="1" x14ac:dyDescent="0.4">
      <c r="D62" s="45"/>
      <c r="E62" s="38"/>
    </row>
    <row r="63" spans="2:12" ht="19.5" customHeight="1" x14ac:dyDescent="0.4">
      <c r="D63" s="45"/>
      <c r="E63" s="38"/>
    </row>
    <row r="64" spans="2:12" ht="19.5" customHeight="1" x14ac:dyDescent="0.4">
      <c r="D64" s="45"/>
      <c r="E64" s="38"/>
    </row>
    <row r="65" spans="4:5" ht="19.5" customHeight="1" x14ac:dyDescent="0.4">
      <c r="D65" s="45"/>
      <c r="E65" s="38"/>
    </row>
  </sheetData>
  <mergeCells count="3">
    <mergeCell ref="F3:H3"/>
    <mergeCell ref="D2:J2"/>
    <mergeCell ref="A8:A34"/>
  </mergeCells>
  <pageMargins left="0.70866141732283472" right="0.70866141732283472" top="0" bottom="0" header="0.31496062992125978" footer="0.31496062992125978"/>
  <pageSetup paperSize="9" scale="61" orientation="landscape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 fitToPage="1"/>
  </sheetPr>
  <dimension ref="A1:CP69"/>
  <sheetViews>
    <sheetView tabSelected="1" workbookViewId="0">
      <selection activeCell="R14" sqref="R14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12</v>
      </c>
      <c r="F8" s="163" t="s">
        <v>37</v>
      </c>
      <c r="G8" s="4">
        <v>6</v>
      </c>
      <c r="H8" s="163" t="s">
        <v>38</v>
      </c>
      <c r="I8" s="5">
        <v>6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6</v>
      </c>
      <c r="F14" s="163" t="s">
        <v>37</v>
      </c>
      <c r="G14" s="7">
        <v>0</v>
      </c>
      <c r="H14" s="163" t="s">
        <v>38</v>
      </c>
      <c r="I14" s="26">
        <v>0</v>
      </c>
      <c r="J14" s="163" t="s">
        <v>38</v>
      </c>
      <c r="K14" s="68">
        <v>6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6</v>
      </c>
      <c r="F20" s="16" t="s">
        <v>37</v>
      </c>
      <c r="G20" s="11">
        <v>0</v>
      </c>
      <c r="H20" s="163" t="s">
        <v>38</v>
      </c>
      <c r="I20" s="17">
        <v>0</v>
      </c>
      <c r="J20" s="163" t="s">
        <v>38</v>
      </c>
      <c r="K20" s="7">
        <v>6</v>
      </c>
      <c r="L20" s="163" t="s">
        <v>38</v>
      </c>
      <c r="M20" s="142">
        <f>G20+I20</f>
        <v>0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24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0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0</v>
      </c>
      <c r="N27" s="140"/>
      <c r="O27" s="161"/>
      <c r="P27" s="161"/>
      <c r="Q27" s="142">
        <f>M27</f>
        <v>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0</v>
      </c>
      <c r="J28" s="163" t="s">
        <v>50</v>
      </c>
      <c r="K28" s="142">
        <f>J5</f>
        <v>1</v>
      </c>
      <c r="L28" s="163" t="s">
        <v>37</v>
      </c>
      <c r="M28" s="140">
        <f t="shared" si="0"/>
        <v>0</v>
      </c>
      <c r="N28" s="140"/>
      <c r="O28" s="161"/>
      <c r="P28" s="161"/>
      <c r="Q28" s="142">
        <f>M28</f>
        <v>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0</v>
      </c>
      <c r="J29" s="163" t="s">
        <v>50</v>
      </c>
      <c r="K29" s="142">
        <f>J5</f>
        <v>1</v>
      </c>
      <c r="L29" s="163" t="s">
        <v>37</v>
      </c>
      <c r="M29" s="140">
        <f t="shared" si="0"/>
        <v>0</v>
      </c>
      <c r="N29" s="140"/>
      <c r="O29" s="161"/>
      <c r="P29" s="161"/>
      <c r="Q29" s="142">
        <f>M29</f>
        <v>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6</v>
      </c>
      <c r="J30" s="163" t="s">
        <v>50</v>
      </c>
      <c r="K30" s="142">
        <f>J5</f>
        <v>1</v>
      </c>
      <c r="L30" s="163" t="s">
        <v>37</v>
      </c>
      <c r="M30" s="140">
        <f t="shared" si="0"/>
        <v>480</v>
      </c>
      <c r="N30" s="140"/>
      <c r="O30" s="161"/>
      <c r="P30" s="161"/>
      <c r="Q30" s="142">
        <f>M30</f>
        <v>480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6</v>
      </c>
      <c r="J31" s="163" t="s">
        <v>50</v>
      </c>
      <c r="K31" s="142">
        <f>J5</f>
        <v>1</v>
      </c>
      <c r="L31" s="163" t="s">
        <v>37</v>
      </c>
      <c r="M31" s="140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61" t="s">
        <v>52</v>
      </c>
      <c r="S31" s="71">
        <f>ROUNDUP(Q31, 0)</f>
        <v>2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6</v>
      </c>
      <c r="J32" s="163" t="s">
        <v>50</v>
      </c>
      <c r="K32" s="142">
        <f>J5</f>
        <v>1</v>
      </c>
      <c r="L32" s="163" t="s">
        <v>37</v>
      </c>
      <c r="M32" s="140">
        <f t="shared" si="0"/>
        <v>12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6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300</v>
      </c>
      <c r="N38" s="161"/>
      <c r="O38" s="161"/>
      <c r="P38" s="161"/>
      <c r="Q38" s="142">
        <f>M38</f>
        <v>300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0</v>
      </c>
      <c r="J39" s="163" t="s">
        <v>50</v>
      </c>
      <c r="K39" s="142">
        <f>J5</f>
        <v>1</v>
      </c>
      <c r="L39" s="163" t="s">
        <v>37</v>
      </c>
      <c r="M39" s="140">
        <f t="shared" si="1"/>
        <v>0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0</v>
      </c>
      <c r="J40" s="163" t="s">
        <v>50</v>
      </c>
      <c r="K40" s="142">
        <f>J5</f>
        <v>1</v>
      </c>
      <c r="L40" s="163" t="s">
        <v>37</v>
      </c>
      <c r="M40" s="140">
        <f t="shared" si="1"/>
        <v>0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6</v>
      </c>
      <c r="J41" s="163" t="s">
        <v>50</v>
      </c>
      <c r="K41" s="142">
        <f>J5</f>
        <v>1</v>
      </c>
      <c r="L41" s="163" t="s">
        <v>37</v>
      </c>
      <c r="M41" s="140">
        <f t="shared" si="1"/>
        <v>3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6</v>
      </c>
      <c r="J42" s="163" t="s">
        <v>50</v>
      </c>
      <c r="K42" s="142">
        <f>J5</f>
        <v>1</v>
      </c>
      <c r="L42" s="163" t="s">
        <v>37</v>
      </c>
      <c r="M42" s="140">
        <f t="shared" si="1"/>
        <v>12</v>
      </c>
      <c r="N42" s="161"/>
      <c r="O42" s="161"/>
      <c r="P42" s="161"/>
      <c r="Q42" s="142">
        <f>PRODUCT(20,M42)</f>
        <v>240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6</v>
      </c>
      <c r="J43" s="163" t="s">
        <v>50</v>
      </c>
      <c r="K43" s="142">
        <f>J5</f>
        <v>1</v>
      </c>
      <c r="L43" s="163" t="s">
        <v>37</v>
      </c>
      <c r="M43" s="19">
        <f t="shared" si="1"/>
        <v>1.5</v>
      </c>
      <c r="N43" s="163"/>
      <c r="O43" s="161"/>
      <c r="P43" s="161"/>
      <c r="Q43" s="142">
        <f>M43</f>
        <v>1.5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6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540</v>
      </c>
      <c r="N49" s="140"/>
      <c r="O49" s="161"/>
      <c r="P49" s="161"/>
      <c r="Q49" s="142">
        <f t="shared" ref="Q49:Q54" si="3">M49</f>
        <v>540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6</v>
      </c>
      <c r="J50" s="163" t="s">
        <v>50</v>
      </c>
      <c r="K50" s="142">
        <f>J5</f>
        <v>1</v>
      </c>
      <c r="L50" s="163" t="s">
        <v>37</v>
      </c>
      <c r="M50" s="140">
        <f t="shared" si="2"/>
        <v>480</v>
      </c>
      <c r="N50" s="140"/>
      <c r="O50" s="161"/>
      <c r="P50" s="161"/>
      <c r="Q50" s="142">
        <f t="shared" si="3"/>
        <v>480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12</v>
      </c>
      <c r="J51" s="163" t="s">
        <v>50</v>
      </c>
      <c r="K51" s="142">
        <f>J5</f>
        <v>1</v>
      </c>
      <c r="L51" s="163" t="s">
        <v>37</v>
      </c>
      <c r="M51" s="140">
        <f t="shared" si="2"/>
        <v>300</v>
      </c>
      <c r="N51" s="140"/>
      <c r="O51" s="161"/>
      <c r="P51" s="161"/>
      <c r="Q51" s="142">
        <f t="shared" si="3"/>
        <v>300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12</v>
      </c>
      <c r="J52" s="163" t="s">
        <v>50</v>
      </c>
      <c r="K52" s="142">
        <f>J5</f>
        <v>1</v>
      </c>
      <c r="L52" s="163" t="s">
        <v>37</v>
      </c>
      <c r="M52" s="140">
        <f t="shared" si="2"/>
        <v>300</v>
      </c>
      <c r="N52" s="140"/>
      <c r="O52" s="161"/>
      <c r="P52" s="161"/>
      <c r="Q52" s="142">
        <f t="shared" si="3"/>
        <v>300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12</v>
      </c>
      <c r="J53" s="163" t="s">
        <v>50</v>
      </c>
      <c r="K53" s="142">
        <f>J5</f>
        <v>1</v>
      </c>
      <c r="L53" s="163" t="s">
        <v>37</v>
      </c>
      <c r="M53" s="140">
        <f t="shared" si="2"/>
        <v>300</v>
      </c>
      <c r="N53" s="140"/>
      <c r="O53" s="161"/>
      <c r="P53" s="161"/>
      <c r="Q53" s="142">
        <f t="shared" si="3"/>
        <v>300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12</v>
      </c>
      <c r="J54" s="163" t="s">
        <v>50</v>
      </c>
      <c r="K54" s="142">
        <f>J5</f>
        <v>1</v>
      </c>
      <c r="L54" s="163" t="s">
        <v>37</v>
      </c>
      <c r="M54" s="140">
        <f t="shared" si="2"/>
        <v>480</v>
      </c>
      <c r="N54" s="161"/>
      <c r="O54" s="161"/>
      <c r="P54" s="161"/>
      <c r="Q54" s="142">
        <f t="shared" si="3"/>
        <v>480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12</v>
      </c>
      <c r="J55" s="163" t="s">
        <v>50</v>
      </c>
      <c r="K55" s="142">
        <f>J5</f>
        <v>1</v>
      </c>
      <c r="L55" s="163" t="s">
        <v>37</v>
      </c>
      <c r="M55" s="140">
        <f t="shared" si="2"/>
        <v>24</v>
      </c>
      <c r="N55" s="161"/>
      <c r="O55" s="161"/>
      <c r="P55" s="161"/>
      <c r="Q55" s="142">
        <f>PRODUCT(30,M55)</f>
        <v>720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4766.5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I23:J23"/>
    <mergeCell ref="D44:F44"/>
    <mergeCell ref="F5:I5"/>
    <mergeCell ref="C48:D48"/>
    <mergeCell ref="C17:D17"/>
    <mergeCell ref="C8:D8"/>
    <mergeCell ref="F37:J37"/>
    <mergeCell ref="Q24:S24"/>
    <mergeCell ref="D31:F31"/>
    <mergeCell ref="D64:F64"/>
    <mergeCell ref="D38:F38"/>
    <mergeCell ref="N64:O64"/>
    <mergeCell ref="C46:D46"/>
    <mergeCell ref="C11:D11"/>
    <mergeCell ref="D54:F54"/>
    <mergeCell ref="D50:F50"/>
    <mergeCell ref="D63:F63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2"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7A96-26AC-4BD6-8886-88B3252B928A}">
  <sheetPr>
    <pageSetUpPr autoPageBreaks="0" fitToPage="1"/>
  </sheetPr>
  <dimension ref="A1:AG65"/>
  <sheetViews>
    <sheetView showOutlineSymbols="0" defaultGridColor="0" view="pageBreakPreview" colorId="21" zoomScale="130" zoomScaleNormal="40" zoomScaleSheetLayoutView="130" workbookViewId="0">
      <selection activeCell="B2" sqref="B2:C2"/>
    </sheetView>
  </sheetViews>
  <sheetFormatPr defaultColWidth="10.6640625" defaultRowHeight="12.75" customHeight="1" x14ac:dyDescent="0.25"/>
  <cols>
    <col min="1" max="1" width="10.6640625" style="146"/>
    <col min="2" max="3" width="19.77734375" style="139" customWidth="1"/>
    <col min="4" max="4" width="20.44140625" style="139" customWidth="1"/>
    <col min="5" max="5" width="20.6640625" style="139" customWidth="1"/>
    <col min="6" max="10" width="20.44140625" style="139" customWidth="1"/>
    <col min="11" max="11" width="36.109375" style="139" customWidth="1"/>
    <col min="12" max="12" width="35.77734375" style="139" customWidth="1"/>
    <col min="13" max="13" width="34.33203125" style="139" customWidth="1"/>
    <col min="14" max="28" width="17.109375" style="139" customWidth="1"/>
    <col min="29" max="16384" width="10.6640625" style="146"/>
  </cols>
  <sheetData>
    <row r="1" spans="1:33" ht="12.75" customHeight="1" thickBot="1" x14ac:dyDescent="0.3">
      <c r="A1" s="146" t="s">
        <v>0</v>
      </c>
    </row>
    <row r="2" spans="1:33" ht="19.5" customHeight="1" thickBot="1" x14ac:dyDescent="0.4">
      <c r="B2" s="181" t="s">
        <v>76</v>
      </c>
      <c r="C2" s="182">
        <v>2</v>
      </c>
      <c r="D2" s="166" t="s">
        <v>1</v>
      </c>
      <c r="E2" s="165"/>
      <c r="F2" s="165"/>
      <c r="G2" s="165"/>
      <c r="H2" s="165"/>
      <c r="I2" s="165"/>
      <c r="J2" s="165"/>
      <c r="K2" s="144"/>
      <c r="L2" s="144"/>
      <c r="M2" s="161"/>
      <c r="N2" s="161"/>
    </row>
    <row r="3" spans="1:33" ht="19.5" customHeight="1" x14ac:dyDescent="0.35">
      <c r="B3" s="144"/>
      <c r="C3" s="144"/>
      <c r="D3" s="144"/>
      <c r="E3" s="144"/>
      <c r="F3" s="164"/>
      <c r="G3" s="165"/>
      <c r="H3" s="165"/>
      <c r="I3" s="144"/>
      <c r="J3" s="144"/>
      <c r="K3" s="144"/>
      <c r="L3" s="144"/>
      <c r="M3" s="161"/>
      <c r="N3" s="161"/>
    </row>
    <row r="4" spans="1:33" ht="20.25" customHeight="1" x14ac:dyDescent="0.35">
      <c r="B4" s="27"/>
      <c r="C4" s="27"/>
      <c r="D4" s="160" t="s">
        <v>2</v>
      </c>
      <c r="E4" s="27"/>
      <c r="F4" s="27"/>
      <c r="G4" s="27"/>
      <c r="H4" s="27"/>
      <c r="I4" s="27"/>
      <c r="J4" s="27"/>
      <c r="K4" s="27"/>
      <c r="L4" s="27"/>
      <c r="N4" s="161"/>
    </row>
    <row r="5" spans="1:33" ht="33" customHeight="1" x14ac:dyDescent="0.3">
      <c r="B5" s="144"/>
      <c r="C5" s="144"/>
      <c r="D5" s="158" t="s">
        <v>3</v>
      </c>
      <c r="E5" s="57"/>
      <c r="F5" s="61" t="s">
        <v>4</v>
      </c>
      <c r="G5" s="62" t="s">
        <v>5</v>
      </c>
      <c r="H5" s="15" t="s">
        <v>6</v>
      </c>
      <c r="I5" s="15" t="s">
        <v>7</v>
      </c>
      <c r="J5" s="15" t="s">
        <v>8</v>
      </c>
      <c r="K5" s="62" t="s">
        <v>9</v>
      </c>
      <c r="L5" s="62" t="s">
        <v>10</v>
      </c>
      <c r="M5" s="62" t="s">
        <v>4</v>
      </c>
      <c r="N5" s="62" t="s">
        <v>5</v>
      </c>
      <c r="P5" s="66" t="s">
        <v>11</v>
      </c>
      <c r="Q5" s="66" t="s">
        <v>12</v>
      </c>
      <c r="R5" s="66"/>
      <c r="S5" s="66"/>
      <c r="T5" s="66"/>
      <c r="U5" s="66"/>
      <c r="V5" s="66"/>
      <c r="W5" s="66"/>
      <c r="X5" s="66"/>
    </row>
    <row r="6" spans="1:33" ht="20.25" customHeight="1" x14ac:dyDescent="0.25">
      <c r="B6" s="144"/>
      <c r="C6" s="144"/>
      <c r="D6" s="60" t="s">
        <v>13</v>
      </c>
      <c r="E6" s="57"/>
      <c r="F6" s="61">
        <v>4</v>
      </c>
      <c r="G6" s="62">
        <v>5</v>
      </c>
      <c r="H6" s="15">
        <v>6</v>
      </c>
      <c r="I6" s="15">
        <v>7</v>
      </c>
      <c r="J6" s="15">
        <v>8</v>
      </c>
      <c r="K6" s="62">
        <v>9</v>
      </c>
      <c r="L6" s="62">
        <v>10</v>
      </c>
      <c r="M6" s="62">
        <v>11</v>
      </c>
      <c r="N6" s="62">
        <v>12</v>
      </c>
      <c r="P6" s="146">
        <v>5</v>
      </c>
      <c r="Q6" s="67">
        <f>P6/D6</f>
        <v>1.0994085182171991E-4</v>
      </c>
      <c r="R6" s="146">
        <f>COUNTA(F8:N34)</f>
        <v>5</v>
      </c>
    </row>
    <row r="7" spans="1:33" ht="20.25" customHeight="1" thickBot="1" x14ac:dyDescent="0.4">
      <c r="A7" s="36"/>
      <c r="B7" s="46"/>
      <c r="C7" s="46"/>
      <c r="D7" s="144"/>
      <c r="E7" s="144"/>
      <c r="F7" s="144"/>
      <c r="G7" s="144"/>
      <c r="H7" s="144"/>
      <c r="I7" s="144"/>
      <c r="J7" s="144"/>
      <c r="K7" s="144"/>
      <c r="L7" s="144"/>
      <c r="M7" s="161"/>
      <c r="N7" s="161"/>
    </row>
    <row r="8" spans="1:33" ht="20.25" customHeight="1" x14ac:dyDescent="0.35">
      <c r="A8" s="167">
        <v>5</v>
      </c>
      <c r="B8" s="63" t="s">
        <v>4</v>
      </c>
      <c r="C8" s="64" t="s">
        <v>14</v>
      </c>
      <c r="D8" s="75"/>
      <c r="E8" s="101"/>
      <c r="F8" s="103"/>
      <c r="G8" s="102"/>
      <c r="H8" s="76"/>
      <c r="I8" s="77"/>
      <c r="J8" s="77"/>
      <c r="K8" s="76"/>
      <c r="L8" s="76"/>
      <c r="M8" s="78"/>
      <c r="N8" s="79"/>
      <c r="Y8" s="160"/>
      <c r="Z8" s="144"/>
      <c r="AA8" s="144"/>
      <c r="AB8" s="160"/>
      <c r="AC8" s="160"/>
      <c r="AD8" s="144"/>
      <c r="AE8" s="144"/>
      <c r="AG8" s="161"/>
    </row>
    <row r="9" spans="1:33" ht="20.25" customHeight="1" x14ac:dyDescent="0.25">
      <c r="A9" s="168"/>
      <c r="B9" s="64">
        <v>4</v>
      </c>
      <c r="C9" s="64" t="s">
        <v>15</v>
      </c>
      <c r="D9" s="75"/>
      <c r="E9" s="95"/>
      <c r="F9" s="104"/>
      <c r="G9" s="90"/>
      <c r="H9" s="82"/>
      <c r="I9" s="82"/>
      <c r="J9" s="80"/>
      <c r="K9" s="80"/>
      <c r="L9" s="80"/>
      <c r="M9" s="78"/>
      <c r="N9" s="78"/>
      <c r="Y9" s="28"/>
      <c r="Z9" s="37"/>
      <c r="AA9" s="6"/>
      <c r="AB9" s="6"/>
      <c r="AC9" s="27"/>
      <c r="AD9" s="27"/>
      <c r="AE9" s="27"/>
    </row>
    <row r="10" spans="1:33" ht="20.25" customHeight="1" thickBot="1" x14ac:dyDescent="0.3">
      <c r="A10" s="168"/>
      <c r="B10" s="65"/>
      <c r="C10" s="113" t="s">
        <v>16</v>
      </c>
      <c r="D10" s="130"/>
      <c r="E10" s="114" t="s">
        <v>17</v>
      </c>
      <c r="F10" s="87"/>
      <c r="G10" s="115"/>
      <c r="H10" s="116"/>
      <c r="I10" s="117"/>
      <c r="J10" s="118"/>
      <c r="K10" s="118"/>
      <c r="L10" s="118"/>
      <c r="M10" s="119"/>
      <c r="N10" s="119"/>
      <c r="Z10" s="37"/>
      <c r="AA10" s="28"/>
      <c r="AB10" s="6"/>
      <c r="AC10" s="27"/>
      <c r="AD10" s="27"/>
      <c r="AE10" s="27"/>
    </row>
    <row r="11" spans="1:33" ht="20.25" customHeight="1" x14ac:dyDescent="0.25">
      <c r="A11" s="168"/>
      <c r="B11" s="64" t="s">
        <v>5</v>
      </c>
      <c r="C11" s="64" t="s">
        <v>14</v>
      </c>
      <c r="D11" s="153"/>
      <c r="E11" s="107" t="s">
        <v>19</v>
      </c>
      <c r="F11" s="91"/>
      <c r="G11" s="108"/>
      <c r="H11" s="109"/>
      <c r="I11" s="110"/>
      <c r="J11" s="111"/>
      <c r="K11" s="111"/>
      <c r="L11" s="111"/>
      <c r="M11" s="112"/>
      <c r="N11" s="112"/>
      <c r="Y11" s="37"/>
      <c r="Z11" s="37"/>
      <c r="AA11" s="28"/>
      <c r="AB11" s="6"/>
      <c r="AC11" s="27"/>
      <c r="AD11" s="27"/>
      <c r="AE11" s="27"/>
    </row>
    <row r="12" spans="1:33" ht="20.25" customHeight="1" x14ac:dyDescent="0.25">
      <c r="A12" s="168"/>
      <c r="B12" s="64">
        <v>5</v>
      </c>
      <c r="C12" s="64" t="s">
        <v>15</v>
      </c>
      <c r="D12" s="154"/>
      <c r="E12" s="83" t="s">
        <v>21</v>
      </c>
      <c r="F12" s="84"/>
      <c r="G12" s="86"/>
      <c r="H12" s="85"/>
      <c r="I12" s="82"/>
      <c r="J12" s="80"/>
      <c r="K12" s="80"/>
      <c r="L12" s="80"/>
      <c r="M12" s="78"/>
      <c r="N12" s="78"/>
      <c r="Y12" s="37"/>
      <c r="Z12" s="37"/>
      <c r="AA12" s="28"/>
      <c r="AB12" s="6"/>
      <c r="AC12" s="27"/>
      <c r="AD12" s="27"/>
      <c r="AE12" s="27"/>
    </row>
    <row r="13" spans="1:33" ht="20.25" customHeight="1" thickBot="1" x14ac:dyDescent="0.3">
      <c r="A13" s="168"/>
      <c r="B13" s="65"/>
      <c r="C13" s="65" t="s">
        <v>16</v>
      </c>
      <c r="D13" s="154"/>
      <c r="E13" s="123" t="s">
        <v>22</v>
      </c>
      <c r="F13" s="124"/>
      <c r="G13" s="87"/>
      <c r="H13" s="125"/>
      <c r="I13" s="117"/>
      <c r="J13" s="118"/>
      <c r="K13" s="118"/>
      <c r="L13" s="118"/>
      <c r="M13" s="119"/>
      <c r="N13" s="119"/>
      <c r="Y13" s="37"/>
      <c r="Z13" s="37"/>
      <c r="AA13" s="28"/>
      <c r="AB13" s="6"/>
      <c r="AC13" s="27"/>
      <c r="AD13" s="27"/>
      <c r="AE13" s="27"/>
    </row>
    <row r="14" spans="1:33" ht="20.25" customHeight="1" x14ac:dyDescent="0.25">
      <c r="A14" s="168"/>
      <c r="B14" s="9" t="s">
        <v>6</v>
      </c>
      <c r="C14" s="9" t="s">
        <v>14</v>
      </c>
      <c r="D14" s="154"/>
      <c r="E14" s="120" t="s">
        <v>23</v>
      </c>
      <c r="F14" s="110"/>
      <c r="G14" s="88"/>
      <c r="H14" s="108"/>
      <c r="I14" s="121"/>
      <c r="J14" s="122"/>
      <c r="K14" s="122"/>
      <c r="L14" s="111"/>
      <c r="M14" s="112"/>
      <c r="N14" s="112"/>
      <c r="Y14" s="6"/>
      <c r="Z14" s="6"/>
      <c r="AA14" s="37"/>
      <c r="AB14" s="37"/>
      <c r="AC14" s="160"/>
      <c r="AD14" s="160"/>
      <c r="AE14" s="27"/>
    </row>
    <row r="15" spans="1:33" ht="20.25" customHeight="1" x14ac:dyDescent="0.25">
      <c r="A15" s="168"/>
      <c r="B15" s="9">
        <v>6</v>
      </c>
      <c r="C15" s="9" t="s">
        <v>15</v>
      </c>
      <c r="D15" s="154"/>
      <c r="E15" s="105" t="s">
        <v>25</v>
      </c>
      <c r="F15" s="82"/>
      <c r="G15" s="89"/>
      <c r="H15" s="108"/>
      <c r="I15" s="90"/>
      <c r="J15" s="77"/>
      <c r="K15" s="78"/>
      <c r="L15" s="80"/>
      <c r="M15" s="78"/>
      <c r="N15" s="78"/>
      <c r="Y15" s="6"/>
      <c r="Z15" s="6"/>
      <c r="AA15" s="37"/>
      <c r="AB15" s="37"/>
      <c r="AC15" s="160"/>
      <c r="AD15" s="160"/>
      <c r="AE15" s="27"/>
    </row>
    <row r="16" spans="1:33" ht="20.25" customHeight="1" thickBot="1" x14ac:dyDescent="0.3">
      <c r="A16" s="168"/>
      <c r="B16" s="12"/>
      <c r="C16" s="12" t="s">
        <v>16</v>
      </c>
      <c r="D16" s="154"/>
      <c r="E16" s="127" t="s">
        <v>17</v>
      </c>
      <c r="F16" s="117"/>
      <c r="G16" s="128"/>
      <c r="H16" s="108"/>
      <c r="I16" s="129"/>
      <c r="J16" s="130"/>
      <c r="K16" s="119"/>
      <c r="L16" s="118"/>
      <c r="M16" s="119"/>
      <c r="N16" s="119"/>
      <c r="Y16" s="6"/>
      <c r="Z16" s="6"/>
      <c r="AA16" s="37"/>
      <c r="AB16" s="6"/>
      <c r="AC16" s="160"/>
      <c r="AD16" s="160"/>
      <c r="AE16" s="27"/>
    </row>
    <row r="17" spans="1:33" ht="20.25" customHeight="1" x14ac:dyDescent="0.25">
      <c r="A17" s="168"/>
      <c r="B17" s="9" t="s">
        <v>7</v>
      </c>
      <c r="C17" s="9" t="s">
        <v>14</v>
      </c>
      <c r="D17" s="154"/>
      <c r="E17" s="147" t="s">
        <v>26</v>
      </c>
      <c r="F17" s="110"/>
      <c r="G17" s="110"/>
      <c r="H17" s="91"/>
      <c r="I17" s="108"/>
      <c r="J17" s="126"/>
      <c r="K17" s="112"/>
      <c r="L17" s="111"/>
      <c r="M17" s="112"/>
      <c r="N17" s="112"/>
      <c r="Y17" s="6"/>
      <c r="Z17" s="6"/>
      <c r="AA17" s="37"/>
      <c r="AB17" s="37"/>
      <c r="AC17" s="160"/>
      <c r="AD17" s="160"/>
      <c r="AE17" s="27"/>
    </row>
    <row r="18" spans="1:33" ht="20.25" customHeight="1" x14ac:dyDescent="0.25">
      <c r="A18" s="168"/>
      <c r="B18" s="9">
        <v>7</v>
      </c>
      <c r="C18" s="9" t="s">
        <v>15</v>
      </c>
      <c r="D18" s="154"/>
      <c r="E18" s="106" t="s">
        <v>28</v>
      </c>
      <c r="F18" s="80"/>
      <c r="G18" s="80"/>
      <c r="H18" s="92"/>
      <c r="I18" s="86"/>
      <c r="J18" s="93"/>
      <c r="K18" s="77"/>
      <c r="L18" s="80"/>
      <c r="M18" s="78"/>
      <c r="N18" s="78"/>
      <c r="Y18" s="27"/>
      <c r="Z18" s="27"/>
      <c r="AA18" s="160"/>
      <c r="AB18" s="37"/>
      <c r="AC18" s="160"/>
      <c r="AD18" s="160"/>
      <c r="AE18" s="27"/>
    </row>
    <row r="19" spans="1:33" ht="20.25" customHeight="1" thickBot="1" x14ac:dyDescent="0.3">
      <c r="A19" s="168"/>
      <c r="B19" s="12"/>
      <c r="C19" s="12" t="s">
        <v>16</v>
      </c>
      <c r="D19" s="154"/>
      <c r="E19" s="123" t="s">
        <v>22</v>
      </c>
      <c r="F19" s="117"/>
      <c r="G19" s="117"/>
      <c r="H19" s="124"/>
      <c r="I19" s="87"/>
      <c r="J19" s="129"/>
      <c r="K19" s="130"/>
      <c r="L19" s="118"/>
      <c r="M19" s="119"/>
      <c r="N19" s="119"/>
      <c r="Y19" s="6"/>
      <c r="Z19" s="6"/>
      <c r="AA19" s="37"/>
      <c r="AB19" s="37"/>
      <c r="AC19" s="6"/>
      <c r="AD19" s="160"/>
      <c r="AE19" s="27"/>
    </row>
    <row r="20" spans="1:33" ht="20.25" customHeight="1" x14ac:dyDescent="0.25">
      <c r="A20" s="168"/>
      <c r="B20" s="9" t="s">
        <v>8</v>
      </c>
      <c r="C20" s="9" t="s">
        <v>14</v>
      </c>
      <c r="D20" s="154"/>
      <c r="E20" s="107" t="s">
        <v>19</v>
      </c>
      <c r="F20" s="110"/>
      <c r="G20" s="110"/>
      <c r="H20" s="131"/>
      <c r="I20" s="91"/>
      <c r="J20" s="108"/>
      <c r="K20" s="126"/>
      <c r="L20" s="111"/>
      <c r="M20" s="112"/>
      <c r="N20" s="112"/>
      <c r="Y20" s="6"/>
      <c r="Z20" s="6"/>
      <c r="AA20" s="37"/>
      <c r="AB20" s="37"/>
      <c r="AC20" s="37"/>
      <c r="AD20" s="160"/>
      <c r="AE20" s="27"/>
    </row>
    <row r="21" spans="1:33" ht="20.25" customHeight="1" x14ac:dyDescent="0.25">
      <c r="A21" s="168"/>
      <c r="B21" s="9">
        <v>8</v>
      </c>
      <c r="C21" s="9" t="s">
        <v>15</v>
      </c>
      <c r="D21" s="154"/>
      <c r="E21" s="83" t="s">
        <v>21</v>
      </c>
      <c r="F21" s="82"/>
      <c r="G21" s="82"/>
      <c r="H21" s="81"/>
      <c r="I21" s="84"/>
      <c r="J21" s="86"/>
      <c r="K21" s="93"/>
      <c r="L21" s="80"/>
      <c r="M21" s="78"/>
      <c r="N21" s="78"/>
      <c r="Y21" s="6"/>
      <c r="Z21" s="6"/>
      <c r="AA21" s="37"/>
      <c r="AB21" s="37"/>
      <c r="AC21" s="37"/>
      <c r="AD21" s="160"/>
      <c r="AE21" s="27"/>
    </row>
    <row r="22" spans="1:33" ht="20.25" customHeight="1" thickBot="1" x14ac:dyDescent="0.3">
      <c r="A22" s="168"/>
      <c r="B22" s="12"/>
      <c r="C22" s="12" t="s">
        <v>16</v>
      </c>
      <c r="D22" s="154"/>
      <c r="E22" s="127" t="s">
        <v>17</v>
      </c>
      <c r="F22" s="117"/>
      <c r="G22" s="117"/>
      <c r="H22" s="133"/>
      <c r="I22" s="124"/>
      <c r="J22" s="87"/>
      <c r="K22" s="134"/>
      <c r="L22" s="118"/>
      <c r="M22" s="119"/>
      <c r="N22" s="119"/>
      <c r="Y22" s="6"/>
      <c r="Z22" s="6"/>
      <c r="AA22" s="37"/>
      <c r="AB22" s="37"/>
      <c r="AC22" s="37"/>
      <c r="AD22" s="160"/>
      <c r="AE22" s="27"/>
    </row>
    <row r="23" spans="1:33" ht="19.5" customHeight="1" x14ac:dyDescent="0.25">
      <c r="A23" s="168"/>
      <c r="B23" s="64" t="s">
        <v>9</v>
      </c>
      <c r="C23" s="64" t="s">
        <v>14</v>
      </c>
      <c r="D23" s="154"/>
      <c r="E23" s="120" t="s">
        <v>23</v>
      </c>
      <c r="F23" s="111"/>
      <c r="G23" s="111"/>
      <c r="H23" s="111"/>
      <c r="I23" s="111"/>
      <c r="J23" s="94"/>
      <c r="K23" s="108"/>
      <c r="L23" s="132"/>
      <c r="M23" s="112"/>
      <c r="N23" s="112"/>
      <c r="Y23" s="27"/>
      <c r="Z23" s="27"/>
      <c r="AA23" s="27"/>
      <c r="AB23" s="27"/>
      <c r="AC23" s="27"/>
      <c r="AD23" s="37"/>
      <c r="AE23" s="27"/>
    </row>
    <row r="24" spans="1:33" ht="19.5" customHeight="1" x14ac:dyDescent="0.25">
      <c r="A24" s="168"/>
      <c r="B24" s="64">
        <v>9</v>
      </c>
      <c r="C24" s="64" t="s">
        <v>15</v>
      </c>
      <c r="D24" s="154"/>
      <c r="E24" s="105" t="s">
        <v>25</v>
      </c>
      <c r="F24" s="80"/>
      <c r="G24" s="80"/>
      <c r="H24" s="80"/>
      <c r="I24" s="80"/>
      <c r="J24" s="95"/>
      <c r="K24" s="86"/>
      <c r="L24" s="96"/>
      <c r="M24" s="78"/>
      <c r="N24" s="78"/>
      <c r="Y24" s="27"/>
      <c r="Z24" s="27"/>
      <c r="AA24" s="27"/>
      <c r="AB24" s="27"/>
      <c r="AC24" s="27"/>
      <c r="AD24" s="37"/>
      <c r="AE24" s="27"/>
    </row>
    <row r="25" spans="1:33" ht="19.5" customHeight="1" thickBot="1" x14ac:dyDescent="0.3">
      <c r="A25" s="168"/>
      <c r="B25" s="65"/>
      <c r="C25" s="65" t="s">
        <v>16</v>
      </c>
      <c r="D25" s="130">
        <v>1</v>
      </c>
      <c r="E25" s="123" t="s">
        <v>22</v>
      </c>
      <c r="F25" s="118"/>
      <c r="G25" s="118"/>
      <c r="H25" s="118"/>
      <c r="I25" s="118"/>
      <c r="J25" s="136"/>
      <c r="K25" s="148" t="s">
        <v>74</v>
      </c>
      <c r="L25" s="137"/>
      <c r="M25" s="119"/>
      <c r="N25" s="119"/>
      <c r="Y25" s="27"/>
      <c r="Z25" s="27"/>
      <c r="AA25" s="27"/>
      <c r="AB25" s="27"/>
      <c r="AC25" s="27"/>
      <c r="AD25" s="74"/>
      <c r="AE25" s="27"/>
    </row>
    <row r="26" spans="1:33" ht="19.5" customHeight="1" x14ac:dyDescent="0.25">
      <c r="A26" s="168"/>
      <c r="B26" s="64" t="s">
        <v>10</v>
      </c>
      <c r="C26" s="64" t="s">
        <v>14</v>
      </c>
      <c r="D26" s="122">
        <v>1</v>
      </c>
      <c r="E26" s="147" t="s">
        <v>26</v>
      </c>
      <c r="F26" s="111"/>
      <c r="G26" s="111"/>
      <c r="H26" s="111"/>
      <c r="I26" s="111"/>
      <c r="J26" s="111"/>
      <c r="K26" s="94"/>
      <c r="L26" s="149" t="s">
        <v>74</v>
      </c>
      <c r="M26" s="135"/>
      <c r="N26" s="112"/>
      <c r="Y26" s="27"/>
      <c r="Z26" s="27"/>
      <c r="AA26" s="27"/>
      <c r="AB26" s="27"/>
      <c r="AC26" s="27"/>
      <c r="AD26" s="27"/>
      <c r="AE26" s="37"/>
    </row>
    <row r="27" spans="1:33" ht="19.5" customHeight="1" x14ac:dyDescent="0.25">
      <c r="A27" s="168"/>
      <c r="B27" s="64">
        <v>10</v>
      </c>
      <c r="C27" s="64" t="s">
        <v>15</v>
      </c>
      <c r="D27" s="77">
        <v>1</v>
      </c>
      <c r="E27" s="106" t="s">
        <v>28</v>
      </c>
      <c r="F27" s="80"/>
      <c r="G27" s="80"/>
      <c r="H27" s="80"/>
      <c r="I27" s="80"/>
      <c r="J27" s="80"/>
      <c r="K27" s="95"/>
      <c r="L27" s="150" t="s">
        <v>74</v>
      </c>
      <c r="M27" s="97"/>
      <c r="N27" s="78"/>
      <c r="Y27" s="27"/>
      <c r="Z27" s="27"/>
      <c r="AA27" s="27"/>
      <c r="AB27" s="27"/>
      <c r="AC27" s="27"/>
      <c r="AD27" s="27"/>
      <c r="AE27" s="37"/>
    </row>
    <row r="28" spans="1:33" ht="19.5" customHeight="1" thickBot="1" x14ac:dyDescent="0.3">
      <c r="A28" s="168"/>
      <c r="B28" s="65"/>
      <c r="C28" s="65" t="s">
        <v>16</v>
      </c>
      <c r="D28" s="156">
        <v>1</v>
      </c>
      <c r="E28" s="127" t="s">
        <v>17</v>
      </c>
      <c r="F28" s="118"/>
      <c r="G28" s="118"/>
      <c r="H28" s="118"/>
      <c r="I28" s="118"/>
      <c r="J28" s="118"/>
      <c r="K28" s="136"/>
      <c r="L28" s="151" t="s">
        <v>75</v>
      </c>
      <c r="M28" s="138"/>
      <c r="N28" s="119"/>
      <c r="Y28" s="27"/>
      <c r="Z28" s="27"/>
      <c r="AA28" s="27"/>
      <c r="AB28" s="27"/>
      <c r="AC28" s="27"/>
      <c r="AD28" s="27"/>
      <c r="AE28" s="37"/>
    </row>
    <row r="29" spans="1:33" ht="19.5" customHeight="1" x14ac:dyDescent="0.25">
      <c r="A29" s="168"/>
      <c r="B29" s="64" t="s">
        <v>4</v>
      </c>
      <c r="C29" s="64" t="s">
        <v>14</v>
      </c>
      <c r="D29" s="157">
        <v>1</v>
      </c>
      <c r="E29" s="107" t="s">
        <v>19</v>
      </c>
      <c r="F29" s="111"/>
      <c r="G29" s="111"/>
      <c r="H29" s="111"/>
      <c r="I29" s="111"/>
      <c r="J29" s="111"/>
      <c r="K29" s="111"/>
      <c r="L29" s="94"/>
      <c r="M29" s="152" t="s">
        <v>75</v>
      </c>
      <c r="N29" s="135"/>
      <c r="Y29" s="27"/>
      <c r="Z29" s="27"/>
      <c r="AA29" s="27"/>
      <c r="AB29" s="27"/>
      <c r="AC29" s="27"/>
      <c r="AD29" s="27"/>
      <c r="AE29" s="27"/>
      <c r="AF29" s="37"/>
    </row>
    <row r="30" spans="1:33" ht="19.5" customHeight="1" x14ac:dyDescent="0.25">
      <c r="A30" s="168"/>
      <c r="B30" s="64">
        <v>11</v>
      </c>
      <c r="C30" s="64" t="s">
        <v>15</v>
      </c>
      <c r="D30" s="154"/>
      <c r="E30" s="83" t="s">
        <v>21</v>
      </c>
      <c r="F30" s="80"/>
      <c r="G30" s="80"/>
      <c r="H30" s="80"/>
      <c r="I30" s="80"/>
      <c r="J30" s="80"/>
      <c r="K30" s="80"/>
      <c r="L30" s="95"/>
      <c r="M30" s="86"/>
      <c r="N30" s="97"/>
      <c r="Y30" s="27"/>
      <c r="Z30" s="27"/>
      <c r="AA30" s="27"/>
      <c r="AB30" s="27"/>
      <c r="AC30" s="27"/>
      <c r="AD30" s="27"/>
      <c r="AE30" s="27"/>
      <c r="AF30" s="37"/>
    </row>
    <row r="31" spans="1:33" ht="19.5" customHeight="1" thickBot="1" x14ac:dyDescent="0.3">
      <c r="A31" s="168"/>
      <c r="B31" s="65"/>
      <c r="C31" s="65" t="s">
        <v>16</v>
      </c>
      <c r="D31" s="155"/>
      <c r="E31" s="123" t="s">
        <v>22</v>
      </c>
      <c r="F31" s="118"/>
      <c r="G31" s="118"/>
      <c r="H31" s="118"/>
      <c r="I31" s="118"/>
      <c r="J31" s="118"/>
      <c r="K31" s="118"/>
      <c r="L31" s="136"/>
      <c r="M31" s="87"/>
      <c r="N31" s="138"/>
      <c r="Y31" s="27"/>
      <c r="Z31" s="27"/>
      <c r="AA31" s="27"/>
      <c r="AB31" s="27"/>
      <c r="AC31" s="27"/>
      <c r="AD31" s="27"/>
      <c r="AE31" s="27"/>
      <c r="AF31" s="37"/>
    </row>
    <row r="32" spans="1:33" ht="19.5" customHeight="1" x14ac:dyDescent="0.25">
      <c r="A32" s="168"/>
      <c r="B32" s="64" t="s">
        <v>5</v>
      </c>
      <c r="C32" s="64" t="s">
        <v>14</v>
      </c>
      <c r="D32" s="153"/>
      <c r="E32" s="120" t="s">
        <v>23</v>
      </c>
      <c r="F32" s="111"/>
      <c r="G32" s="111"/>
      <c r="H32" s="111"/>
      <c r="I32" s="111"/>
      <c r="J32" s="111"/>
      <c r="K32" s="111"/>
      <c r="L32" s="111"/>
      <c r="M32" s="98"/>
      <c r="N32" s="108"/>
      <c r="Y32" s="27"/>
      <c r="Z32" s="27"/>
      <c r="AA32" s="27"/>
      <c r="AB32" s="27"/>
      <c r="AC32" s="27"/>
      <c r="AD32" s="27"/>
      <c r="AE32" s="27"/>
      <c r="AG32" s="37"/>
    </row>
    <row r="33" spans="1:33" ht="19.5" customHeight="1" x14ac:dyDescent="0.25">
      <c r="A33" s="168"/>
      <c r="B33" s="64">
        <v>12</v>
      </c>
      <c r="C33" s="64" t="s">
        <v>15</v>
      </c>
      <c r="D33" s="154"/>
      <c r="E33" s="105" t="s">
        <v>25</v>
      </c>
      <c r="F33" s="80"/>
      <c r="G33" s="80"/>
      <c r="H33" s="80"/>
      <c r="I33" s="80"/>
      <c r="J33" s="80"/>
      <c r="K33" s="80"/>
      <c r="L33" s="80"/>
      <c r="M33" s="99"/>
      <c r="N33" s="86"/>
      <c r="Y33" s="27"/>
      <c r="Z33" s="27"/>
      <c r="AA33" s="27"/>
      <c r="AB33" s="27"/>
      <c r="AC33" s="27"/>
      <c r="AD33" s="27"/>
      <c r="AE33" s="27"/>
      <c r="AG33" s="37"/>
    </row>
    <row r="34" spans="1:33" ht="19.5" customHeight="1" thickBot="1" x14ac:dyDescent="0.3">
      <c r="A34" s="168"/>
      <c r="B34" s="64"/>
      <c r="C34" s="64" t="s">
        <v>16</v>
      </c>
      <c r="D34" s="80"/>
      <c r="E34" s="81"/>
      <c r="F34" s="80"/>
      <c r="G34" s="80"/>
      <c r="H34" s="80"/>
      <c r="I34" s="80"/>
      <c r="J34" s="80"/>
      <c r="K34" s="80"/>
      <c r="L34" s="80"/>
      <c r="M34" s="99"/>
      <c r="N34" s="100"/>
    </row>
    <row r="35" spans="1:33" ht="19.5" customHeight="1" x14ac:dyDescent="0.2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33" ht="19.5" customHeigh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33" ht="19.5" customHeight="1" x14ac:dyDescent="0.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33" ht="19.5" customHeight="1" x14ac:dyDescent="0.25">
      <c r="B38" s="27"/>
      <c r="C38" s="27"/>
      <c r="D38" s="27"/>
      <c r="E38" s="27"/>
      <c r="F38" s="27"/>
      <c r="G38" s="27"/>
      <c r="I38" s="27"/>
      <c r="J38" s="27"/>
      <c r="K38" s="27"/>
      <c r="L38" s="27"/>
    </row>
    <row r="39" spans="1:33" ht="19.5" customHeight="1" x14ac:dyDescent="0.25">
      <c r="B39" s="27"/>
      <c r="C39" s="27"/>
      <c r="D39" s="54"/>
      <c r="E39" s="38"/>
      <c r="F39" s="27"/>
      <c r="G39" s="47"/>
      <c r="H39" s="159"/>
      <c r="I39" s="27"/>
      <c r="J39" s="27"/>
      <c r="K39" s="27"/>
      <c r="L39" s="27"/>
    </row>
    <row r="40" spans="1:33" ht="19.5" customHeight="1" x14ac:dyDescent="0.25">
      <c r="B40" s="27"/>
      <c r="C40" s="27"/>
      <c r="D40" s="54"/>
      <c r="E40" s="72"/>
      <c r="F40" s="27"/>
      <c r="G40" s="47"/>
      <c r="H40" s="159"/>
      <c r="I40" s="27"/>
      <c r="J40" s="27"/>
      <c r="K40" s="27"/>
      <c r="L40" s="27"/>
    </row>
    <row r="41" spans="1:33" ht="19.5" customHeight="1" x14ac:dyDescent="0.25">
      <c r="B41" s="27"/>
      <c r="C41" s="27"/>
      <c r="D41" s="54"/>
      <c r="E41" s="38"/>
      <c r="F41" s="27"/>
      <c r="G41" s="47"/>
      <c r="H41" s="159"/>
      <c r="I41" s="27"/>
      <c r="J41" s="27"/>
      <c r="K41" s="27"/>
      <c r="L41" s="27"/>
    </row>
    <row r="42" spans="1:33" ht="19.5" customHeight="1" x14ac:dyDescent="0.25">
      <c r="B42" s="27"/>
      <c r="C42" s="27"/>
      <c r="D42" s="54"/>
      <c r="E42" s="72"/>
      <c r="F42" s="27"/>
      <c r="G42" s="47"/>
      <c r="H42" s="159"/>
      <c r="I42" s="27"/>
      <c r="J42" s="27"/>
      <c r="K42" s="27"/>
      <c r="L42" s="27"/>
    </row>
    <row r="43" spans="1:33" ht="19.5" customHeight="1" x14ac:dyDescent="0.25">
      <c r="B43" s="27"/>
      <c r="C43" s="27"/>
      <c r="D43" s="54"/>
      <c r="E43" s="38"/>
      <c r="F43" s="27"/>
      <c r="I43" s="27"/>
      <c r="J43" s="27"/>
      <c r="K43" s="27"/>
      <c r="L43" s="27"/>
    </row>
    <row r="44" spans="1:33" ht="19.5" customHeight="1" x14ac:dyDescent="0.25">
      <c r="B44" s="27"/>
      <c r="C44" s="27"/>
      <c r="D44" s="50"/>
      <c r="E44" s="72"/>
      <c r="F44" s="27"/>
      <c r="I44" s="27"/>
      <c r="J44" s="27"/>
      <c r="K44" s="27"/>
      <c r="L44" s="27"/>
    </row>
    <row r="45" spans="1:33" ht="19.5" customHeight="1" x14ac:dyDescent="0.25">
      <c r="B45" s="27"/>
      <c r="C45" s="27"/>
      <c r="D45" s="54"/>
      <c r="E45" s="38"/>
      <c r="F45" s="27"/>
      <c r="G45" s="27"/>
      <c r="H45" s="27"/>
      <c r="I45" s="27"/>
      <c r="J45" s="27"/>
      <c r="K45" s="27"/>
      <c r="L45" s="27"/>
    </row>
    <row r="46" spans="1:33" ht="19.5" customHeight="1" x14ac:dyDescent="0.25">
      <c r="B46" s="27"/>
      <c r="C46" s="27"/>
      <c r="D46" s="54"/>
      <c r="E46" s="73"/>
      <c r="F46" s="27"/>
      <c r="G46" s="27"/>
      <c r="H46" s="27"/>
      <c r="I46" s="27"/>
      <c r="J46" s="27"/>
      <c r="K46" s="27"/>
      <c r="L46" s="27"/>
    </row>
    <row r="47" spans="1:33" ht="19.5" customHeight="1" x14ac:dyDescent="0.25">
      <c r="B47" s="27"/>
      <c r="C47" s="27"/>
      <c r="D47" s="54"/>
      <c r="E47" s="38"/>
      <c r="F47" s="27"/>
      <c r="G47" s="27"/>
      <c r="H47" s="27"/>
      <c r="I47" s="27"/>
      <c r="J47" s="27"/>
      <c r="K47" s="27"/>
      <c r="L47" s="27"/>
    </row>
    <row r="48" spans="1:33" ht="19.5" customHeight="1" x14ac:dyDescent="0.25">
      <c r="B48" s="27"/>
      <c r="C48" s="27"/>
      <c r="D48" s="54"/>
      <c r="E48" s="73"/>
      <c r="F48" s="27"/>
      <c r="G48" s="27"/>
      <c r="H48" s="27"/>
      <c r="I48" s="27"/>
      <c r="J48" s="27"/>
      <c r="K48" s="27"/>
      <c r="L48" s="27"/>
    </row>
    <row r="49" spans="2:12" ht="19.5" customHeight="1" x14ac:dyDescent="0.25">
      <c r="B49" s="27"/>
      <c r="C49" s="27"/>
      <c r="F49" s="27"/>
      <c r="G49" s="27"/>
      <c r="H49" s="27"/>
      <c r="I49" s="27"/>
      <c r="J49" s="27"/>
      <c r="K49" s="27"/>
      <c r="L49" s="27"/>
    </row>
    <row r="50" spans="2:12" ht="19.5" customHeight="1" x14ac:dyDescent="0.25">
      <c r="B50" s="27"/>
      <c r="C50" s="27"/>
      <c r="D50" s="52"/>
      <c r="E50" s="10"/>
      <c r="F50" s="27"/>
      <c r="G50" s="27"/>
      <c r="H50" s="27"/>
      <c r="I50" s="27"/>
      <c r="J50" s="27"/>
      <c r="K50" s="27"/>
      <c r="L50" s="27"/>
    </row>
    <row r="51" spans="2:12" ht="19.5" customHeight="1" x14ac:dyDescent="0.25">
      <c r="B51" s="27"/>
      <c r="C51" s="27"/>
      <c r="D51" s="52"/>
      <c r="E51" s="56"/>
      <c r="F51" s="27"/>
      <c r="G51" s="27"/>
      <c r="H51" s="27"/>
      <c r="I51" s="27"/>
      <c r="J51" s="27"/>
      <c r="K51" s="27"/>
      <c r="L51" s="27"/>
    </row>
    <row r="52" spans="2:12" ht="19.5" customHeight="1" x14ac:dyDescent="0.25">
      <c r="B52" s="27"/>
      <c r="C52" s="27"/>
      <c r="D52" s="52"/>
      <c r="E52" s="10"/>
      <c r="F52" s="27"/>
      <c r="G52" s="27"/>
      <c r="H52" s="27"/>
      <c r="I52" s="27"/>
      <c r="J52" s="27"/>
      <c r="K52" s="27"/>
      <c r="L52" s="27"/>
    </row>
    <row r="53" spans="2:12" ht="19.5" customHeight="1" x14ac:dyDescent="0.25">
      <c r="B53" s="27"/>
      <c r="C53" s="27"/>
      <c r="D53" s="52"/>
      <c r="E53" s="43"/>
      <c r="F53" s="27"/>
      <c r="G53" s="27"/>
      <c r="H53" s="27"/>
      <c r="I53" s="27"/>
      <c r="J53" s="27"/>
      <c r="K53" s="27"/>
      <c r="L53" s="27"/>
    </row>
    <row r="54" spans="2:12" ht="19.5" customHeight="1" x14ac:dyDescent="0.25">
      <c r="B54" s="27"/>
      <c r="C54" s="27"/>
      <c r="D54" s="52"/>
      <c r="E54" s="10"/>
      <c r="F54" s="27"/>
      <c r="G54" s="27"/>
      <c r="H54" s="27"/>
      <c r="I54" s="27"/>
      <c r="J54" s="27"/>
      <c r="K54" s="27"/>
      <c r="L54" s="27"/>
    </row>
    <row r="55" spans="2:12" ht="19.5" customHeight="1" x14ac:dyDescent="0.25">
      <c r="B55" s="27"/>
      <c r="C55" s="27"/>
      <c r="D55" s="52"/>
      <c r="E55" s="43"/>
      <c r="F55" s="27"/>
      <c r="G55" s="27"/>
      <c r="H55" s="27"/>
      <c r="I55" s="27"/>
      <c r="J55" s="27"/>
      <c r="K55" s="27"/>
      <c r="L55" s="27"/>
    </row>
    <row r="56" spans="2:12" ht="19.5" customHeight="1" x14ac:dyDescent="0.25">
      <c r="B56" s="27"/>
      <c r="C56" s="27"/>
      <c r="D56" s="52"/>
      <c r="E56" s="38"/>
      <c r="F56" s="27"/>
      <c r="G56" s="27"/>
      <c r="H56" s="27"/>
      <c r="I56" s="27"/>
      <c r="J56" s="27"/>
      <c r="K56" s="27"/>
      <c r="L56" s="27"/>
    </row>
    <row r="57" spans="2:12" ht="19.5" customHeight="1" x14ac:dyDescent="0.4">
      <c r="D57" s="45"/>
      <c r="E57" s="38"/>
    </row>
    <row r="58" spans="2:12" ht="19.5" customHeight="1" x14ac:dyDescent="0.4">
      <c r="D58" s="45"/>
      <c r="E58" s="38"/>
    </row>
    <row r="59" spans="2:12" ht="19.5" customHeight="1" x14ac:dyDescent="0.4">
      <c r="D59" s="45"/>
      <c r="E59" s="38"/>
    </row>
    <row r="60" spans="2:12" ht="19.5" customHeight="1" x14ac:dyDescent="0.4">
      <c r="D60" s="45"/>
      <c r="E60" s="38"/>
    </row>
    <row r="61" spans="2:12" ht="19.5" customHeight="1" x14ac:dyDescent="0.4">
      <c r="D61" s="45"/>
      <c r="E61" s="38"/>
    </row>
    <row r="62" spans="2:12" ht="19.5" customHeight="1" x14ac:dyDescent="0.4">
      <c r="D62" s="45"/>
      <c r="E62" s="38"/>
    </row>
    <row r="63" spans="2:12" ht="19.5" customHeight="1" x14ac:dyDescent="0.4">
      <c r="D63" s="45"/>
      <c r="E63" s="38"/>
    </row>
    <row r="64" spans="2:12" ht="19.5" customHeight="1" x14ac:dyDescent="0.4">
      <c r="D64" s="45"/>
      <c r="E64" s="38"/>
    </row>
    <row r="65" spans="4:5" ht="19.5" customHeight="1" x14ac:dyDescent="0.4">
      <c r="D65" s="45"/>
      <c r="E65" s="38"/>
    </row>
  </sheetData>
  <mergeCells count="3">
    <mergeCell ref="D2:J2"/>
    <mergeCell ref="F3:H3"/>
    <mergeCell ref="A8:A34"/>
  </mergeCells>
  <pageMargins left="0.70866141732283472" right="0.70866141732283472" top="0" bottom="0" header="0.31496062992125978" footer="0.31496062992125978"/>
  <pageSetup paperSize="9" scale="52" orientation="landscape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5835-8650-43DE-AA36-FAA1672F3133}">
  <sheetPr>
    <pageSetUpPr autoPageBreaks="0" fitToPage="1"/>
  </sheetPr>
  <dimension ref="A1:CP69"/>
  <sheetViews>
    <sheetView workbookViewId="0">
      <selection activeCell="Q2" sqref="Q2:R2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  <col min="21" max="16384" width="10.6640625" style="146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1</v>
      </c>
      <c r="F8" s="163" t="s">
        <v>37</v>
      </c>
      <c r="G8" s="4">
        <v>1</v>
      </c>
      <c r="H8" s="163" t="s">
        <v>38</v>
      </c>
      <c r="I8" s="5">
        <v>0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1</v>
      </c>
      <c r="F14" s="163" t="s">
        <v>37</v>
      </c>
      <c r="G14" s="7">
        <v>0</v>
      </c>
      <c r="H14" s="163" t="s">
        <v>38</v>
      </c>
      <c r="I14" s="26">
        <v>0</v>
      </c>
      <c r="J14" s="163" t="s">
        <v>38</v>
      </c>
      <c r="K14" s="68">
        <v>1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1</v>
      </c>
      <c r="F20" s="16" t="s">
        <v>37</v>
      </c>
      <c r="G20" s="11">
        <v>0</v>
      </c>
      <c r="H20" s="163" t="s">
        <v>38</v>
      </c>
      <c r="I20" s="17">
        <v>0</v>
      </c>
      <c r="J20" s="163" t="s">
        <v>38</v>
      </c>
      <c r="K20" s="7">
        <v>1</v>
      </c>
      <c r="L20" s="163" t="s">
        <v>38</v>
      </c>
      <c r="M20" s="142">
        <f>G20+I20</f>
        <v>0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3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0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0</v>
      </c>
      <c r="N27" s="140"/>
      <c r="O27" s="161"/>
      <c r="P27" s="161"/>
      <c r="Q27" s="142">
        <f>M27</f>
        <v>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0</v>
      </c>
      <c r="J28" s="163" t="s">
        <v>50</v>
      </c>
      <c r="K28" s="142">
        <f>J5</f>
        <v>1</v>
      </c>
      <c r="L28" s="163" t="s">
        <v>37</v>
      </c>
      <c r="M28" s="140">
        <f t="shared" si="0"/>
        <v>0</v>
      </c>
      <c r="N28" s="140"/>
      <c r="O28" s="161"/>
      <c r="P28" s="161"/>
      <c r="Q28" s="142">
        <f>M28</f>
        <v>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0</v>
      </c>
      <c r="J29" s="163" t="s">
        <v>50</v>
      </c>
      <c r="K29" s="142">
        <f>J5</f>
        <v>1</v>
      </c>
      <c r="L29" s="163" t="s">
        <v>37</v>
      </c>
      <c r="M29" s="140">
        <f t="shared" si="0"/>
        <v>0</v>
      </c>
      <c r="N29" s="140"/>
      <c r="O29" s="161"/>
      <c r="P29" s="161"/>
      <c r="Q29" s="142">
        <f>M29</f>
        <v>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1</v>
      </c>
      <c r="J30" s="163" t="s">
        <v>50</v>
      </c>
      <c r="K30" s="142">
        <f>J5</f>
        <v>1</v>
      </c>
      <c r="L30" s="163" t="s">
        <v>37</v>
      </c>
      <c r="M30" s="140">
        <f t="shared" si="0"/>
        <v>80</v>
      </c>
      <c r="N30" s="140"/>
      <c r="O30" s="161"/>
      <c r="P30" s="161"/>
      <c r="Q30" s="142">
        <f>M30</f>
        <v>80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1</v>
      </c>
      <c r="J31" s="163" t="s">
        <v>50</v>
      </c>
      <c r="K31" s="142">
        <f>J5</f>
        <v>1</v>
      </c>
      <c r="L31" s="163" t="s">
        <v>37</v>
      </c>
      <c r="M31" s="140">
        <f t="shared" si="0"/>
        <v>100</v>
      </c>
      <c r="N31" s="35">
        <v>338</v>
      </c>
      <c r="O31" s="55"/>
      <c r="P31" s="55"/>
      <c r="Q31" s="14">
        <f>PRODUCT(M31)/N31</f>
        <v>0.29585798816568049</v>
      </c>
      <c r="R31" s="161" t="s">
        <v>52</v>
      </c>
      <c r="S31" s="71">
        <f>ROUNDUP(Q31, 0)</f>
        <v>1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1</v>
      </c>
      <c r="J32" s="163" t="s">
        <v>50</v>
      </c>
      <c r="K32" s="142">
        <f>J5</f>
        <v>1</v>
      </c>
      <c r="L32" s="163" t="s">
        <v>37</v>
      </c>
      <c r="M32" s="140">
        <f t="shared" si="0"/>
        <v>2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1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50</v>
      </c>
      <c r="N38" s="161"/>
      <c r="O38" s="161"/>
      <c r="P38" s="161"/>
      <c r="Q38" s="142">
        <f>M38</f>
        <v>50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0</v>
      </c>
      <c r="J39" s="163" t="s">
        <v>50</v>
      </c>
      <c r="K39" s="142">
        <f>J5</f>
        <v>1</v>
      </c>
      <c r="L39" s="163" t="s">
        <v>37</v>
      </c>
      <c r="M39" s="140">
        <f t="shared" si="1"/>
        <v>0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0</v>
      </c>
      <c r="J40" s="163" t="s">
        <v>50</v>
      </c>
      <c r="K40" s="142">
        <f>J5</f>
        <v>1</v>
      </c>
      <c r="L40" s="163" t="s">
        <v>37</v>
      </c>
      <c r="M40" s="140">
        <f t="shared" si="1"/>
        <v>0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1</v>
      </c>
      <c r="J41" s="163" t="s">
        <v>50</v>
      </c>
      <c r="K41" s="142">
        <f>J5</f>
        <v>1</v>
      </c>
      <c r="L41" s="163" t="s">
        <v>37</v>
      </c>
      <c r="M41" s="140">
        <f t="shared" si="1"/>
        <v>0.5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1</v>
      </c>
      <c r="J42" s="163" t="s">
        <v>50</v>
      </c>
      <c r="K42" s="142">
        <f>J5</f>
        <v>1</v>
      </c>
      <c r="L42" s="163" t="s">
        <v>37</v>
      </c>
      <c r="M42" s="140">
        <f t="shared" si="1"/>
        <v>2</v>
      </c>
      <c r="N42" s="161"/>
      <c r="O42" s="161"/>
      <c r="P42" s="161"/>
      <c r="Q42" s="142">
        <f>PRODUCT(20,M42)</f>
        <v>40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1</v>
      </c>
      <c r="J43" s="163" t="s">
        <v>50</v>
      </c>
      <c r="K43" s="142">
        <f>J5</f>
        <v>1</v>
      </c>
      <c r="L43" s="163" t="s">
        <v>37</v>
      </c>
      <c r="M43" s="19">
        <f t="shared" si="1"/>
        <v>0.25</v>
      </c>
      <c r="N43" s="163"/>
      <c r="O43" s="161"/>
      <c r="P43" s="161"/>
      <c r="Q43" s="142">
        <f>M43</f>
        <v>0.25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1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90</v>
      </c>
      <c r="N49" s="140"/>
      <c r="O49" s="161"/>
      <c r="P49" s="161"/>
      <c r="Q49" s="142">
        <f t="shared" ref="Q49:Q54" si="3">M49</f>
        <v>90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0</v>
      </c>
      <c r="J50" s="163" t="s">
        <v>50</v>
      </c>
      <c r="K50" s="142">
        <f>J5</f>
        <v>1</v>
      </c>
      <c r="L50" s="163" t="s">
        <v>37</v>
      </c>
      <c r="M50" s="140">
        <f t="shared" si="2"/>
        <v>0</v>
      </c>
      <c r="N50" s="140"/>
      <c r="O50" s="161"/>
      <c r="P50" s="161"/>
      <c r="Q50" s="142">
        <f t="shared" si="3"/>
        <v>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1</v>
      </c>
      <c r="J51" s="163" t="s">
        <v>50</v>
      </c>
      <c r="K51" s="142">
        <f>J5</f>
        <v>1</v>
      </c>
      <c r="L51" s="163" t="s">
        <v>37</v>
      </c>
      <c r="M51" s="140">
        <f t="shared" si="2"/>
        <v>25</v>
      </c>
      <c r="N51" s="140"/>
      <c r="O51" s="161"/>
      <c r="P51" s="161"/>
      <c r="Q51" s="142">
        <f t="shared" si="3"/>
        <v>25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1</v>
      </c>
      <c r="J52" s="163" t="s">
        <v>50</v>
      </c>
      <c r="K52" s="142">
        <f>J5</f>
        <v>1</v>
      </c>
      <c r="L52" s="163" t="s">
        <v>37</v>
      </c>
      <c r="M52" s="140">
        <f t="shared" si="2"/>
        <v>25</v>
      </c>
      <c r="N52" s="140"/>
      <c r="O52" s="161"/>
      <c r="P52" s="161"/>
      <c r="Q52" s="142">
        <f t="shared" si="3"/>
        <v>25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1</v>
      </c>
      <c r="J53" s="163" t="s">
        <v>50</v>
      </c>
      <c r="K53" s="142">
        <f>J5</f>
        <v>1</v>
      </c>
      <c r="L53" s="163" t="s">
        <v>37</v>
      </c>
      <c r="M53" s="140">
        <f t="shared" si="2"/>
        <v>25</v>
      </c>
      <c r="N53" s="140"/>
      <c r="O53" s="161"/>
      <c r="P53" s="161"/>
      <c r="Q53" s="142">
        <f t="shared" si="3"/>
        <v>25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1</v>
      </c>
      <c r="J54" s="163" t="s">
        <v>50</v>
      </c>
      <c r="K54" s="142">
        <f>J5</f>
        <v>1</v>
      </c>
      <c r="L54" s="163" t="s">
        <v>37</v>
      </c>
      <c r="M54" s="140">
        <f t="shared" si="2"/>
        <v>40</v>
      </c>
      <c r="N54" s="161"/>
      <c r="O54" s="161"/>
      <c r="P54" s="161"/>
      <c r="Q54" s="142">
        <f t="shared" si="3"/>
        <v>40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1</v>
      </c>
      <c r="J55" s="163" t="s">
        <v>50</v>
      </c>
      <c r="K55" s="142">
        <f>J5</f>
        <v>1</v>
      </c>
      <c r="L55" s="163" t="s">
        <v>37</v>
      </c>
      <c r="M55" s="140">
        <f t="shared" si="2"/>
        <v>2</v>
      </c>
      <c r="N55" s="161"/>
      <c r="O55" s="161"/>
      <c r="P55" s="161"/>
      <c r="Q55" s="142">
        <f>PRODUCT(30,M55)</f>
        <v>60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561.5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D56:F56"/>
    <mergeCell ref="C59:K59"/>
    <mergeCell ref="D61:F61"/>
    <mergeCell ref="D63:F63"/>
    <mergeCell ref="N63:O63"/>
    <mergeCell ref="D64:F64"/>
    <mergeCell ref="N64:O64"/>
    <mergeCell ref="D49:F49"/>
    <mergeCell ref="D50:F50"/>
    <mergeCell ref="D52:F52"/>
    <mergeCell ref="D53:F53"/>
    <mergeCell ref="D54:F54"/>
    <mergeCell ref="D55:F55"/>
    <mergeCell ref="D38:F38"/>
    <mergeCell ref="D42:F42"/>
    <mergeCell ref="D43:F43"/>
    <mergeCell ref="D44:F44"/>
    <mergeCell ref="C46:D46"/>
    <mergeCell ref="C48:D48"/>
    <mergeCell ref="D31:F31"/>
    <mergeCell ref="D32:F32"/>
    <mergeCell ref="D33:F33"/>
    <mergeCell ref="C35:D35"/>
    <mergeCell ref="C37:D37"/>
    <mergeCell ref="F37:J37"/>
    <mergeCell ref="I23:J23"/>
    <mergeCell ref="K23:M23"/>
    <mergeCell ref="K24:L24"/>
    <mergeCell ref="Q24:S24"/>
    <mergeCell ref="D27:F27"/>
    <mergeCell ref="D28:F28"/>
    <mergeCell ref="C14:D14"/>
    <mergeCell ref="C17:D17"/>
    <mergeCell ref="F17:J17"/>
    <mergeCell ref="C20:D20"/>
    <mergeCell ref="I22:J22"/>
    <mergeCell ref="K22:L22"/>
    <mergeCell ref="B5:E5"/>
    <mergeCell ref="F5:I5"/>
    <mergeCell ref="K5:N5"/>
    <mergeCell ref="O5:R5"/>
    <mergeCell ref="C8:D8"/>
    <mergeCell ref="C11:D11"/>
    <mergeCell ref="F11:J11"/>
  </mergeCells>
  <pageMargins left="0.3" right="0.28999999999999998" top="0.25" bottom="0.31" header="0.37" footer="0.31"/>
  <pageSetup paperSize="9" scale="42" orientation="landscape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629A-E9DA-4731-9063-C188F8B1AEA2}">
  <sheetPr>
    <pageSetUpPr autoPageBreaks="0" fitToPage="1"/>
  </sheetPr>
  <dimension ref="A1:CP69"/>
  <sheetViews>
    <sheetView workbookViewId="0">
      <selection activeCell="Q2" sqref="Q2:R2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  <col min="21" max="16384" width="10.6640625" style="146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1</v>
      </c>
      <c r="F8" s="163" t="s">
        <v>37</v>
      </c>
      <c r="G8" s="4">
        <v>0</v>
      </c>
      <c r="H8" s="163" t="s">
        <v>38</v>
      </c>
      <c r="I8" s="5">
        <v>1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0</v>
      </c>
      <c r="F14" s="163" t="s">
        <v>37</v>
      </c>
      <c r="G14" s="7">
        <v>0</v>
      </c>
      <c r="H14" s="163" t="s">
        <v>38</v>
      </c>
      <c r="I14" s="26">
        <v>0</v>
      </c>
      <c r="J14" s="163" t="s">
        <v>38</v>
      </c>
      <c r="K14" s="68">
        <v>0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1</v>
      </c>
      <c r="F20" s="16" t="s">
        <v>37</v>
      </c>
      <c r="G20" s="11">
        <v>1</v>
      </c>
      <c r="H20" s="163" t="s">
        <v>38</v>
      </c>
      <c r="I20" s="17">
        <v>0</v>
      </c>
      <c r="J20" s="163" t="s">
        <v>38</v>
      </c>
      <c r="K20" s="7">
        <v>0</v>
      </c>
      <c r="L20" s="163" t="s">
        <v>38</v>
      </c>
      <c r="M20" s="142">
        <f>G20+I20</f>
        <v>1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2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1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40</v>
      </c>
      <c r="N27" s="140"/>
      <c r="O27" s="161"/>
      <c r="P27" s="161"/>
      <c r="Q27" s="142">
        <f>M27</f>
        <v>40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0</v>
      </c>
      <c r="J28" s="163" t="s">
        <v>50</v>
      </c>
      <c r="K28" s="142">
        <f>J5</f>
        <v>1</v>
      </c>
      <c r="L28" s="163" t="s">
        <v>37</v>
      </c>
      <c r="M28" s="140">
        <f t="shared" si="0"/>
        <v>0</v>
      </c>
      <c r="N28" s="140"/>
      <c r="O28" s="161"/>
      <c r="P28" s="161"/>
      <c r="Q28" s="142">
        <f>M28</f>
        <v>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1</v>
      </c>
      <c r="J29" s="163" t="s">
        <v>50</v>
      </c>
      <c r="K29" s="142">
        <f>J5</f>
        <v>1</v>
      </c>
      <c r="L29" s="163" t="s">
        <v>37</v>
      </c>
      <c r="M29" s="140">
        <f t="shared" si="0"/>
        <v>40</v>
      </c>
      <c r="N29" s="140"/>
      <c r="O29" s="161"/>
      <c r="P29" s="161"/>
      <c r="Q29" s="142">
        <f>M29</f>
        <v>40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0</v>
      </c>
      <c r="J30" s="163" t="s">
        <v>50</v>
      </c>
      <c r="K30" s="142">
        <f>J5</f>
        <v>1</v>
      </c>
      <c r="L30" s="163" t="s">
        <v>37</v>
      </c>
      <c r="M30" s="140">
        <f t="shared" si="0"/>
        <v>0</v>
      </c>
      <c r="N30" s="140"/>
      <c r="O30" s="161"/>
      <c r="P30" s="161"/>
      <c r="Q30" s="142">
        <f>M30</f>
        <v>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1</v>
      </c>
      <c r="J31" s="163" t="s">
        <v>50</v>
      </c>
      <c r="K31" s="142">
        <f>J5</f>
        <v>1</v>
      </c>
      <c r="L31" s="163" t="s">
        <v>37</v>
      </c>
      <c r="M31" s="140">
        <f t="shared" si="0"/>
        <v>100</v>
      </c>
      <c r="N31" s="35">
        <v>338</v>
      </c>
      <c r="O31" s="55"/>
      <c r="P31" s="55"/>
      <c r="Q31" s="14">
        <f>PRODUCT(M31)/N31</f>
        <v>0.29585798816568049</v>
      </c>
      <c r="R31" s="161" t="s">
        <v>52</v>
      </c>
      <c r="S31" s="71">
        <f>ROUNDUP(Q31, 0)</f>
        <v>1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1</v>
      </c>
      <c r="J32" s="163" t="s">
        <v>50</v>
      </c>
      <c r="K32" s="142">
        <f>J5</f>
        <v>1</v>
      </c>
      <c r="L32" s="163" t="s">
        <v>37</v>
      </c>
      <c r="M32" s="140">
        <f t="shared" si="0"/>
        <v>2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0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0</v>
      </c>
      <c r="N38" s="161"/>
      <c r="O38" s="161"/>
      <c r="P38" s="161"/>
      <c r="Q38" s="142">
        <f>M38</f>
        <v>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0</v>
      </c>
      <c r="J39" s="163" t="s">
        <v>50</v>
      </c>
      <c r="K39" s="142">
        <f>J5</f>
        <v>1</v>
      </c>
      <c r="L39" s="163" t="s">
        <v>37</v>
      </c>
      <c r="M39" s="140">
        <f t="shared" si="1"/>
        <v>0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0</v>
      </c>
      <c r="J40" s="163" t="s">
        <v>50</v>
      </c>
      <c r="K40" s="142">
        <f>J5</f>
        <v>1</v>
      </c>
      <c r="L40" s="163" t="s">
        <v>37</v>
      </c>
      <c r="M40" s="140">
        <f t="shared" si="1"/>
        <v>0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0</v>
      </c>
      <c r="J41" s="163" t="s">
        <v>50</v>
      </c>
      <c r="K41" s="142">
        <f>J5</f>
        <v>1</v>
      </c>
      <c r="L41" s="163" t="s">
        <v>37</v>
      </c>
      <c r="M41" s="140">
        <f t="shared" si="1"/>
        <v>0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0</v>
      </c>
      <c r="J42" s="163" t="s">
        <v>50</v>
      </c>
      <c r="K42" s="142">
        <f>J5</f>
        <v>1</v>
      </c>
      <c r="L42" s="163" t="s">
        <v>37</v>
      </c>
      <c r="M42" s="140">
        <f t="shared" si="1"/>
        <v>0</v>
      </c>
      <c r="N42" s="161"/>
      <c r="O42" s="161"/>
      <c r="P42" s="161"/>
      <c r="Q42" s="142">
        <f>PRODUCT(20,M42)</f>
        <v>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0</v>
      </c>
      <c r="J43" s="163" t="s">
        <v>50</v>
      </c>
      <c r="K43" s="142">
        <f>J5</f>
        <v>1</v>
      </c>
      <c r="L43" s="163" t="s">
        <v>37</v>
      </c>
      <c r="M43" s="19">
        <f t="shared" si="1"/>
        <v>0</v>
      </c>
      <c r="N43" s="163"/>
      <c r="O43" s="161"/>
      <c r="P43" s="161"/>
      <c r="Q43" s="142">
        <f>M43</f>
        <v>0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0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0</v>
      </c>
      <c r="N49" s="140"/>
      <c r="O49" s="161"/>
      <c r="P49" s="161"/>
      <c r="Q49" s="142">
        <f t="shared" ref="Q49:Q54" si="3">M49</f>
        <v>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1</v>
      </c>
      <c r="J50" s="163" t="s">
        <v>50</v>
      </c>
      <c r="K50" s="142">
        <f>J5</f>
        <v>1</v>
      </c>
      <c r="L50" s="163" t="s">
        <v>37</v>
      </c>
      <c r="M50" s="140">
        <f t="shared" si="2"/>
        <v>80</v>
      </c>
      <c r="N50" s="140"/>
      <c r="O50" s="161"/>
      <c r="P50" s="161"/>
      <c r="Q50" s="142">
        <f t="shared" si="3"/>
        <v>80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1</v>
      </c>
      <c r="J51" s="163" t="s">
        <v>50</v>
      </c>
      <c r="K51" s="142">
        <f>J5</f>
        <v>1</v>
      </c>
      <c r="L51" s="163" t="s">
        <v>37</v>
      </c>
      <c r="M51" s="140">
        <f t="shared" si="2"/>
        <v>25</v>
      </c>
      <c r="N51" s="140"/>
      <c r="O51" s="161"/>
      <c r="P51" s="161"/>
      <c r="Q51" s="142">
        <f t="shared" si="3"/>
        <v>25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1</v>
      </c>
      <c r="J52" s="163" t="s">
        <v>50</v>
      </c>
      <c r="K52" s="142">
        <f>J5</f>
        <v>1</v>
      </c>
      <c r="L52" s="163" t="s">
        <v>37</v>
      </c>
      <c r="M52" s="140">
        <f t="shared" si="2"/>
        <v>25</v>
      </c>
      <c r="N52" s="140"/>
      <c r="O52" s="161"/>
      <c r="P52" s="161"/>
      <c r="Q52" s="142">
        <f t="shared" si="3"/>
        <v>25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1</v>
      </c>
      <c r="J53" s="163" t="s">
        <v>50</v>
      </c>
      <c r="K53" s="142">
        <f>J5</f>
        <v>1</v>
      </c>
      <c r="L53" s="163" t="s">
        <v>37</v>
      </c>
      <c r="M53" s="140">
        <f t="shared" si="2"/>
        <v>25</v>
      </c>
      <c r="N53" s="140"/>
      <c r="O53" s="161"/>
      <c r="P53" s="161"/>
      <c r="Q53" s="142">
        <f t="shared" si="3"/>
        <v>25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1</v>
      </c>
      <c r="J54" s="163" t="s">
        <v>50</v>
      </c>
      <c r="K54" s="142">
        <f>J5</f>
        <v>1</v>
      </c>
      <c r="L54" s="163" t="s">
        <v>37</v>
      </c>
      <c r="M54" s="140">
        <f t="shared" si="2"/>
        <v>40</v>
      </c>
      <c r="N54" s="161"/>
      <c r="O54" s="161"/>
      <c r="P54" s="161"/>
      <c r="Q54" s="142">
        <f t="shared" si="3"/>
        <v>40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1</v>
      </c>
      <c r="J55" s="163" t="s">
        <v>50</v>
      </c>
      <c r="K55" s="142">
        <f>J5</f>
        <v>1</v>
      </c>
      <c r="L55" s="163" t="s">
        <v>37</v>
      </c>
      <c r="M55" s="140">
        <f t="shared" si="2"/>
        <v>2</v>
      </c>
      <c r="N55" s="161"/>
      <c r="O55" s="161"/>
      <c r="P55" s="161"/>
      <c r="Q55" s="142">
        <f>PRODUCT(30,M55)</f>
        <v>60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461.5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D56:F56"/>
    <mergeCell ref="C59:K59"/>
    <mergeCell ref="D61:F61"/>
    <mergeCell ref="D63:F63"/>
    <mergeCell ref="N63:O63"/>
    <mergeCell ref="D64:F64"/>
    <mergeCell ref="N64:O64"/>
    <mergeCell ref="D49:F49"/>
    <mergeCell ref="D50:F50"/>
    <mergeCell ref="D52:F52"/>
    <mergeCell ref="D53:F53"/>
    <mergeCell ref="D54:F54"/>
    <mergeCell ref="D55:F55"/>
    <mergeCell ref="D38:F38"/>
    <mergeCell ref="D42:F42"/>
    <mergeCell ref="D43:F43"/>
    <mergeCell ref="D44:F44"/>
    <mergeCell ref="C46:D46"/>
    <mergeCell ref="C48:D48"/>
    <mergeCell ref="D31:F31"/>
    <mergeCell ref="D32:F32"/>
    <mergeCell ref="D33:F33"/>
    <mergeCell ref="C35:D35"/>
    <mergeCell ref="C37:D37"/>
    <mergeCell ref="F37:J37"/>
    <mergeCell ref="I23:J23"/>
    <mergeCell ref="K23:M23"/>
    <mergeCell ref="K24:L24"/>
    <mergeCell ref="Q24:S24"/>
    <mergeCell ref="D27:F27"/>
    <mergeCell ref="D28:F28"/>
    <mergeCell ref="C14:D14"/>
    <mergeCell ref="C17:D17"/>
    <mergeCell ref="F17:J17"/>
    <mergeCell ref="C20:D20"/>
    <mergeCell ref="I22:J22"/>
    <mergeCell ref="K22:L22"/>
    <mergeCell ref="B5:E5"/>
    <mergeCell ref="F5:I5"/>
    <mergeCell ref="K5:N5"/>
    <mergeCell ref="O5:R5"/>
    <mergeCell ref="C8:D8"/>
    <mergeCell ref="C11:D11"/>
    <mergeCell ref="F11:J11"/>
  </mergeCells>
  <pageMargins left="0.3" right="0.28999999999999998" top="0.25" bottom="0.31" header="0.37" footer="0.31"/>
  <pageSetup paperSize="9" scale="42"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CP69"/>
  <sheetViews>
    <sheetView workbookViewId="0">
      <selection activeCell="Q2" sqref="Q2:R2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6</v>
      </c>
      <c r="F8" s="163" t="s">
        <v>37</v>
      </c>
      <c r="G8" s="4">
        <v>0</v>
      </c>
      <c r="H8" s="163" t="s">
        <v>38</v>
      </c>
      <c r="I8" s="5">
        <v>6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12</v>
      </c>
      <c r="F14" s="163" t="s">
        <v>37</v>
      </c>
      <c r="G14" s="7">
        <v>6</v>
      </c>
      <c r="H14" s="163" t="s">
        <v>38</v>
      </c>
      <c r="I14" s="26">
        <v>6</v>
      </c>
      <c r="J14" s="163" t="s">
        <v>38</v>
      </c>
      <c r="K14" s="68">
        <v>0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12</v>
      </c>
      <c r="F20" s="16" t="s">
        <v>37</v>
      </c>
      <c r="G20" s="11">
        <v>12</v>
      </c>
      <c r="H20" s="163" t="s">
        <v>38</v>
      </c>
      <c r="I20" s="17">
        <v>0</v>
      </c>
      <c r="J20" s="163" t="s">
        <v>38</v>
      </c>
      <c r="K20" s="7">
        <v>0</v>
      </c>
      <c r="L20" s="163" t="s">
        <v>38</v>
      </c>
      <c r="M20" s="142">
        <f>G20+I20</f>
        <v>12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30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12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480</v>
      </c>
      <c r="N27" s="140"/>
      <c r="O27" s="161"/>
      <c r="P27" s="161"/>
      <c r="Q27" s="142">
        <f>M27</f>
        <v>480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0</v>
      </c>
      <c r="J28" s="163" t="s">
        <v>50</v>
      </c>
      <c r="K28" s="142">
        <f>J5</f>
        <v>1</v>
      </c>
      <c r="L28" s="163" t="s">
        <v>37</v>
      </c>
      <c r="M28" s="140">
        <f t="shared" si="0"/>
        <v>0</v>
      </c>
      <c r="N28" s="140"/>
      <c r="O28" s="161"/>
      <c r="P28" s="161"/>
      <c r="Q28" s="142">
        <f>M28</f>
        <v>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12</v>
      </c>
      <c r="J29" s="163" t="s">
        <v>50</v>
      </c>
      <c r="K29" s="142">
        <f>J5</f>
        <v>1</v>
      </c>
      <c r="L29" s="163" t="s">
        <v>37</v>
      </c>
      <c r="M29" s="140">
        <f t="shared" si="0"/>
        <v>480</v>
      </c>
      <c r="N29" s="140"/>
      <c r="O29" s="161"/>
      <c r="P29" s="161"/>
      <c r="Q29" s="142">
        <f>M29</f>
        <v>480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0</v>
      </c>
      <c r="J30" s="163" t="s">
        <v>50</v>
      </c>
      <c r="K30" s="142">
        <f>J5</f>
        <v>1</v>
      </c>
      <c r="L30" s="163" t="s">
        <v>37</v>
      </c>
      <c r="M30" s="140">
        <f t="shared" si="0"/>
        <v>0</v>
      </c>
      <c r="N30" s="140"/>
      <c r="O30" s="161"/>
      <c r="P30" s="161"/>
      <c r="Q30" s="142">
        <f>M30</f>
        <v>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12</v>
      </c>
      <c r="J31" s="163" t="s">
        <v>50</v>
      </c>
      <c r="K31" s="142">
        <f>J5</f>
        <v>1</v>
      </c>
      <c r="L31" s="163" t="s">
        <v>37</v>
      </c>
      <c r="M31" s="140">
        <f t="shared" si="0"/>
        <v>1200</v>
      </c>
      <c r="N31" s="35">
        <v>338</v>
      </c>
      <c r="O31" s="55"/>
      <c r="P31" s="55"/>
      <c r="Q31" s="14">
        <f>PRODUCT(M31)/N31</f>
        <v>3.5502958579881656</v>
      </c>
      <c r="R31" s="161" t="s">
        <v>52</v>
      </c>
      <c r="S31" s="71">
        <f>ROUNDUP(Q31, 0)</f>
        <v>4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12</v>
      </c>
      <c r="J32" s="163" t="s">
        <v>50</v>
      </c>
      <c r="K32" s="142">
        <f>J5</f>
        <v>1</v>
      </c>
      <c r="L32" s="163" t="s">
        <v>37</v>
      </c>
      <c r="M32" s="140">
        <f t="shared" si="0"/>
        <v>24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12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600</v>
      </c>
      <c r="N38" s="161"/>
      <c r="O38" s="161"/>
      <c r="P38" s="161"/>
      <c r="Q38" s="142">
        <f>M38</f>
        <v>600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6</v>
      </c>
      <c r="J39" s="163" t="s">
        <v>50</v>
      </c>
      <c r="K39" s="142">
        <f>J5</f>
        <v>1</v>
      </c>
      <c r="L39" s="163" t="s">
        <v>37</v>
      </c>
      <c r="M39" s="140">
        <f t="shared" si="1"/>
        <v>3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6</v>
      </c>
      <c r="J40" s="163" t="s">
        <v>50</v>
      </c>
      <c r="K40" s="142">
        <f>J5</f>
        <v>1</v>
      </c>
      <c r="L40" s="163" t="s">
        <v>37</v>
      </c>
      <c r="M40" s="140">
        <f t="shared" si="1"/>
        <v>3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0</v>
      </c>
      <c r="J41" s="163" t="s">
        <v>50</v>
      </c>
      <c r="K41" s="142">
        <f>J5</f>
        <v>1</v>
      </c>
      <c r="L41" s="163" t="s">
        <v>37</v>
      </c>
      <c r="M41" s="140">
        <f t="shared" si="1"/>
        <v>0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12</v>
      </c>
      <c r="J42" s="163" t="s">
        <v>50</v>
      </c>
      <c r="K42" s="142">
        <f>J5</f>
        <v>1</v>
      </c>
      <c r="L42" s="163" t="s">
        <v>37</v>
      </c>
      <c r="M42" s="140">
        <f t="shared" si="1"/>
        <v>24</v>
      </c>
      <c r="N42" s="161"/>
      <c r="O42" s="161"/>
      <c r="P42" s="161"/>
      <c r="Q42" s="142">
        <f>PRODUCT(20,M42)</f>
        <v>480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12</v>
      </c>
      <c r="J43" s="163" t="s">
        <v>50</v>
      </c>
      <c r="K43" s="142">
        <f>J5</f>
        <v>1</v>
      </c>
      <c r="L43" s="163" t="s">
        <v>37</v>
      </c>
      <c r="M43" s="19">
        <f t="shared" si="1"/>
        <v>3</v>
      </c>
      <c r="N43" s="163"/>
      <c r="O43" s="161"/>
      <c r="P43" s="161"/>
      <c r="Q43" s="142">
        <f>M43</f>
        <v>3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0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0</v>
      </c>
      <c r="N49" s="140"/>
      <c r="O49" s="161"/>
      <c r="P49" s="161"/>
      <c r="Q49" s="142">
        <f t="shared" ref="Q49:Q54" si="3">M49</f>
        <v>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6</v>
      </c>
      <c r="J50" s="163" t="s">
        <v>50</v>
      </c>
      <c r="K50" s="142">
        <f>J5</f>
        <v>1</v>
      </c>
      <c r="L50" s="163" t="s">
        <v>37</v>
      </c>
      <c r="M50" s="140">
        <f t="shared" si="2"/>
        <v>480</v>
      </c>
      <c r="N50" s="140"/>
      <c r="O50" s="161"/>
      <c r="P50" s="161"/>
      <c r="Q50" s="142">
        <f t="shared" si="3"/>
        <v>480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6</v>
      </c>
      <c r="J51" s="163" t="s">
        <v>50</v>
      </c>
      <c r="K51" s="142">
        <f>J5</f>
        <v>1</v>
      </c>
      <c r="L51" s="163" t="s">
        <v>37</v>
      </c>
      <c r="M51" s="140">
        <f t="shared" si="2"/>
        <v>150</v>
      </c>
      <c r="N51" s="140"/>
      <c r="O51" s="161"/>
      <c r="P51" s="161"/>
      <c r="Q51" s="142">
        <f t="shared" si="3"/>
        <v>150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6</v>
      </c>
      <c r="J52" s="163" t="s">
        <v>50</v>
      </c>
      <c r="K52" s="142">
        <f>J5</f>
        <v>1</v>
      </c>
      <c r="L52" s="163" t="s">
        <v>37</v>
      </c>
      <c r="M52" s="140">
        <f t="shared" si="2"/>
        <v>150</v>
      </c>
      <c r="N52" s="140"/>
      <c r="O52" s="161"/>
      <c r="P52" s="161"/>
      <c r="Q52" s="142">
        <f t="shared" si="3"/>
        <v>150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6</v>
      </c>
      <c r="J53" s="163" t="s">
        <v>50</v>
      </c>
      <c r="K53" s="142">
        <f>J5</f>
        <v>1</v>
      </c>
      <c r="L53" s="163" t="s">
        <v>37</v>
      </c>
      <c r="M53" s="140">
        <f t="shared" si="2"/>
        <v>150</v>
      </c>
      <c r="N53" s="140"/>
      <c r="O53" s="161"/>
      <c r="P53" s="161"/>
      <c r="Q53" s="142">
        <f t="shared" si="3"/>
        <v>150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6</v>
      </c>
      <c r="J54" s="163" t="s">
        <v>50</v>
      </c>
      <c r="K54" s="142">
        <f>J5</f>
        <v>1</v>
      </c>
      <c r="L54" s="163" t="s">
        <v>37</v>
      </c>
      <c r="M54" s="140">
        <f t="shared" si="2"/>
        <v>240</v>
      </c>
      <c r="N54" s="161"/>
      <c r="O54" s="161"/>
      <c r="P54" s="161"/>
      <c r="Q54" s="142">
        <f t="shared" si="3"/>
        <v>240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6</v>
      </c>
      <c r="J55" s="163" t="s">
        <v>50</v>
      </c>
      <c r="K55" s="142">
        <f>J5</f>
        <v>1</v>
      </c>
      <c r="L55" s="163" t="s">
        <v>37</v>
      </c>
      <c r="M55" s="140">
        <f t="shared" si="2"/>
        <v>12</v>
      </c>
      <c r="N55" s="161"/>
      <c r="O55" s="161"/>
      <c r="P55" s="161"/>
      <c r="Q55" s="142">
        <f>PRODUCT(30,M55)</f>
        <v>360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4796.5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I23:J23"/>
    <mergeCell ref="D44:F44"/>
    <mergeCell ref="F5:I5"/>
    <mergeCell ref="C48:D48"/>
    <mergeCell ref="C17:D17"/>
    <mergeCell ref="C8:D8"/>
    <mergeCell ref="F37:J37"/>
    <mergeCell ref="Q24:S24"/>
    <mergeCell ref="D31:F31"/>
    <mergeCell ref="D64:F64"/>
    <mergeCell ref="D38:F38"/>
    <mergeCell ref="N64:O64"/>
    <mergeCell ref="C46:D46"/>
    <mergeCell ref="C11:D11"/>
    <mergeCell ref="D54:F54"/>
    <mergeCell ref="D50:F50"/>
    <mergeCell ref="D63:F63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2" orientation="landscape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A1:CP69"/>
  <sheetViews>
    <sheetView workbookViewId="0">
      <selection activeCell="Q2" sqref="Q2:R2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6</v>
      </c>
      <c r="F8" s="163" t="s">
        <v>37</v>
      </c>
      <c r="G8" s="4">
        <v>0</v>
      </c>
      <c r="H8" s="163" t="s">
        <v>38</v>
      </c>
      <c r="I8" s="5">
        <v>6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12</v>
      </c>
      <c r="F14" s="163" t="s">
        <v>37</v>
      </c>
      <c r="G14" s="7">
        <v>0</v>
      </c>
      <c r="H14" s="163" t="s">
        <v>38</v>
      </c>
      <c r="I14" s="26">
        <v>6</v>
      </c>
      <c r="J14" s="163" t="s">
        <v>38</v>
      </c>
      <c r="K14" s="68">
        <v>6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6</v>
      </c>
      <c r="F20" s="16" t="s">
        <v>37</v>
      </c>
      <c r="G20" s="11">
        <v>0</v>
      </c>
      <c r="H20" s="163" t="s">
        <v>38</v>
      </c>
      <c r="I20" s="17">
        <v>6</v>
      </c>
      <c r="J20" s="163" t="s">
        <v>38</v>
      </c>
      <c r="K20" s="7">
        <v>0</v>
      </c>
      <c r="L20" s="163" t="s">
        <v>38</v>
      </c>
      <c r="M20" s="142">
        <f>G20+I20</f>
        <v>6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24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0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0</v>
      </c>
      <c r="N27" s="140"/>
      <c r="O27" s="161"/>
      <c r="P27" s="161"/>
      <c r="Q27" s="142">
        <f>M27</f>
        <v>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6</v>
      </c>
      <c r="J28" s="163" t="s">
        <v>50</v>
      </c>
      <c r="K28" s="142">
        <f>J5</f>
        <v>1</v>
      </c>
      <c r="L28" s="163" t="s">
        <v>37</v>
      </c>
      <c r="M28" s="140">
        <f t="shared" si="0"/>
        <v>240</v>
      </c>
      <c r="N28" s="140"/>
      <c r="O28" s="161"/>
      <c r="P28" s="161"/>
      <c r="Q28" s="142">
        <f>M28</f>
        <v>240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6</v>
      </c>
      <c r="J29" s="163" t="s">
        <v>50</v>
      </c>
      <c r="K29" s="142">
        <f>J5</f>
        <v>1</v>
      </c>
      <c r="L29" s="163" t="s">
        <v>37</v>
      </c>
      <c r="M29" s="140">
        <f t="shared" si="0"/>
        <v>240</v>
      </c>
      <c r="N29" s="140"/>
      <c r="O29" s="161"/>
      <c r="P29" s="161"/>
      <c r="Q29" s="142">
        <f>M29</f>
        <v>240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0</v>
      </c>
      <c r="J30" s="163" t="s">
        <v>50</v>
      </c>
      <c r="K30" s="142">
        <f>J5</f>
        <v>1</v>
      </c>
      <c r="L30" s="163" t="s">
        <v>37</v>
      </c>
      <c r="M30" s="140">
        <f t="shared" si="0"/>
        <v>0</v>
      </c>
      <c r="N30" s="140"/>
      <c r="O30" s="161"/>
      <c r="P30" s="161"/>
      <c r="Q30" s="142">
        <f>M30</f>
        <v>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6</v>
      </c>
      <c r="J31" s="163" t="s">
        <v>50</v>
      </c>
      <c r="K31" s="142">
        <f>J5</f>
        <v>1</v>
      </c>
      <c r="L31" s="163" t="s">
        <v>37</v>
      </c>
      <c r="M31" s="140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61" t="s">
        <v>52</v>
      </c>
      <c r="S31" s="71">
        <f>ROUNDUP(Q31, 0)</f>
        <v>2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6</v>
      </c>
      <c r="J32" s="163" t="s">
        <v>50</v>
      </c>
      <c r="K32" s="142">
        <f>J5</f>
        <v>1</v>
      </c>
      <c r="L32" s="163" t="s">
        <v>37</v>
      </c>
      <c r="M32" s="140">
        <f t="shared" si="0"/>
        <v>12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12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600</v>
      </c>
      <c r="N38" s="161"/>
      <c r="O38" s="161"/>
      <c r="P38" s="161"/>
      <c r="Q38" s="142">
        <f>M38</f>
        <v>600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0</v>
      </c>
      <c r="J39" s="163" t="s">
        <v>50</v>
      </c>
      <c r="K39" s="142">
        <f>J5</f>
        <v>1</v>
      </c>
      <c r="L39" s="163" t="s">
        <v>37</v>
      </c>
      <c r="M39" s="140">
        <f t="shared" si="1"/>
        <v>0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6</v>
      </c>
      <c r="J40" s="163" t="s">
        <v>50</v>
      </c>
      <c r="K40" s="142">
        <f>J5</f>
        <v>1</v>
      </c>
      <c r="L40" s="163" t="s">
        <v>37</v>
      </c>
      <c r="M40" s="140">
        <f t="shared" si="1"/>
        <v>3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6</v>
      </c>
      <c r="J41" s="163" t="s">
        <v>50</v>
      </c>
      <c r="K41" s="142">
        <f>J5</f>
        <v>1</v>
      </c>
      <c r="L41" s="163" t="s">
        <v>37</v>
      </c>
      <c r="M41" s="140">
        <f t="shared" si="1"/>
        <v>3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12</v>
      </c>
      <c r="J42" s="163" t="s">
        <v>50</v>
      </c>
      <c r="K42" s="142">
        <f>J5</f>
        <v>1</v>
      </c>
      <c r="L42" s="163" t="s">
        <v>37</v>
      </c>
      <c r="M42" s="140">
        <f t="shared" si="1"/>
        <v>24</v>
      </c>
      <c r="N42" s="161"/>
      <c r="O42" s="161"/>
      <c r="P42" s="161"/>
      <c r="Q42" s="142">
        <f>PRODUCT(20,M42)</f>
        <v>480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12</v>
      </c>
      <c r="J43" s="163" t="s">
        <v>50</v>
      </c>
      <c r="K43" s="142">
        <f>J5</f>
        <v>1</v>
      </c>
      <c r="L43" s="163" t="s">
        <v>37</v>
      </c>
      <c r="M43" s="19">
        <f t="shared" si="1"/>
        <v>3</v>
      </c>
      <c r="N43" s="163"/>
      <c r="O43" s="161"/>
      <c r="P43" s="161"/>
      <c r="Q43" s="142">
        <f>M43</f>
        <v>3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0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0</v>
      </c>
      <c r="N49" s="140"/>
      <c r="O49" s="161"/>
      <c r="P49" s="161"/>
      <c r="Q49" s="142">
        <f t="shared" ref="Q49:Q54" si="3">M49</f>
        <v>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6</v>
      </c>
      <c r="J50" s="163" t="s">
        <v>50</v>
      </c>
      <c r="K50" s="142">
        <f>J5</f>
        <v>1</v>
      </c>
      <c r="L50" s="163" t="s">
        <v>37</v>
      </c>
      <c r="M50" s="140">
        <f t="shared" si="2"/>
        <v>480</v>
      </c>
      <c r="N50" s="140"/>
      <c r="O50" s="161"/>
      <c r="P50" s="161"/>
      <c r="Q50" s="142">
        <f t="shared" si="3"/>
        <v>480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6</v>
      </c>
      <c r="J51" s="163" t="s">
        <v>50</v>
      </c>
      <c r="K51" s="142">
        <f>J5</f>
        <v>1</v>
      </c>
      <c r="L51" s="163" t="s">
        <v>37</v>
      </c>
      <c r="M51" s="140">
        <f t="shared" si="2"/>
        <v>150</v>
      </c>
      <c r="N51" s="140"/>
      <c r="O51" s="161"/>
      <c r="P51" s="161"/>
      <c r="Q51" s="142">
        <f t="shared" si="3"/>
        <v>150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6</v>
      </c>
      <c r="J52" s="163" t="s">
        <v>50</v>
      </c>
      <c r="K52" s="142">
        <f>J5</f>
        <v>1</v>
      </c>
      <c r="L52" s="163" t="s">
        <v>37</v>
      </c>
      <c r="M52" s="140">
        <f t="shared" si="2"/>
        <v>150</v>
      </c>
      <c r="N52" s="140"/>
      <c r="O52" s="161"/>
      <c r="P52" s="161"/>
      <c r="Q52" s="142">
        <f t="shared" si="3"/>
        <v>150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6</v>
      </c>
      <c r="J53" s="163" t="s">
        <v>50</v>
      </c>
      <c r="K53" s="142">
        <f>J5</f>
        <v>1</v>
      </c>
      <c r="L53" s="163" t="s">
        <v>37</v>
      </c>
      <c r="M53" s="140">
        <f t="shared" si="2"/>
        <v>150</v>
      </c>
      <c r="N53" s="140"/>
      <c r="O53" s="161"/>
      <c r="P53" s="161"/>
      <c r="Q53" s="142">
        <f t="shared" si="3"/>
        <v>150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6</v>
      </c>
      <c r="J54" s="163" t="s">
        <v>50</v>
      </c>
      <c r="K54" s="142">
        <f>J5</f>
        <v>1</v>
      </c>
      <c r="L54" s="163" t="s">
        <v>37</v>
      </c>
      <c r="M54" s="140">
        <f t="shared" si="2"/>
        <v>240</v>
      </c>
      <c r="N54" s="161"/>
      <c r="O54" s="161"/>
      <c r="P54" s="161"/>
      <c r="Q54" s="142">
        <f t="shared" si="3"/>
        <v>240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6</v>
      </c>
      <c r="J55" s="163" t="s">
        <v>50</v>
      </c>
      <c r="K55" s="142">
        <f>J5</f>
        <v>1</v>
      </c>
      <c r="L55" s="163" t="s">
        <v>37</v>
      </c>
      <c r="M55" s="140">
        <f t="shared" si="2"/>
        <v>12</v>
      </c>
      <c r="N55" s="161"/>
      <c r="O55" s="161"/>
      <c r="P55" s="161"/>
      <c r="Q55" s="142">
        <f>PRODUCT(30,M55)</f>
        <v>360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3716.5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I23:J23"/>
    <mergeCell ref="D44:F44"/>
    <mergeCell ref="F5:I5"/>
    <mergeCell ref="C48:D48"/>
    <mergeCell ref="C17:D17"/>
    <mergeCell ref="C8:D8"/>
    <mergeCell ref="F37:J37"/>
    <mergeCell ref="Q24:S24"/>
    <mergeCell ref="D31:F31"/>
    <mergeCell ref="D64:F64"/>
    <mergeCell ref="D38:F38"/>
    <mergeCell ref="N64:O64"/>
    <mergeCell ref="C46:D46"/>
    <mergeCell ref="C11:D11"/>
    <mergeCell ref="D54:F54"/>
    <mergeCell ref="D50:F50"/>
    <mergeCell ref="D63:F63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2" orientation="landscape" useFirstPageNumber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A1:CP69"/>
  <sheetViews>
    <sheetView workbookViewId="0">
      <selection activeCell="Q2" sqref="Q2:R2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12</v>
      </c>
      <c r="F8" s="163" t="s">
        <v>37</v>
      </c>
      <c r="G8" s="4">
        <v>6</v>
      </c>
      <c r="H8" s="163" t="s">
        <v>38</v>
      </c>
      <c r="I8" s="5">
        <v>6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6</v>
      </c>
      <c r="F14" s="163" t="s">
        <v>37</v>
      </c>
      <c r="G14" s="7">
        <v>0</v>
      </c>
      <c r="H14" s="163" t="s">
        <v>38</v>
      </c>
      <c r="I14" s="26">
        <v>6</v>
      </c>
      <c r="J14" s="163" t="s">
        <v>38</v>
      </c>
      <c r="K14" s="68">
        <v>0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6</v>
      </c>
      <c r="F20" s="16" t="s">
        <v>37</v>
      </c>
      <c r="G20" s="11">
        <v>0</v>
      </c>
      <c r="H20" s="163" t="s">
        <v>38</v>
      </c>
      <c r="I20" s="17">
        <v>6</v>
      </c>
      <c r="J20" s="163" t="s">
        <v>38</v>
      </c>
      <c r="K20" s="7">
        <v>0</v>
      </c>
      <c r="L20" s="163" t="s">
        <v>38</v>
      </c>
      <c r="M20" s="142">
        <f>G20+I20</f>
        <v>6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24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0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0</v>
      </c>
      <c r="N27" s="140"/>
      <c r="O27" s="161"/>
      <c r="P27" s="161"/>
      <c r="Q27" s="142">
        <f>M27</f>
        <v>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6</v>
      </c>
      <c r="J28" s="163" t="s">
        <v>50</v>
      </c>
      <c r="K28" s="142">
        <f>J5</f>
        <v>1</v>
      </c>
      <c r="L28" s="163" t="s">
        <v>37</v>
      </c>
      <c r="M28" s="140">
        <f t="shared" si="0"/>
        <v>240</v>
      </c>
      <c r="N28" s="140"/>
      <c r="O28" s="161"/>
      <c r="P28" s="161"/>
      <c r="Q28" s="142">
        <f>M28</f>
        <v>240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6</v>
      </c>
      <c r="J29" s="163" t="s">
        <v>50</v>
      </c>
      <c r="K29" s="142">
        <f>J5</f>
        <v>1</v>
      </c>
      <c r="L29" s="163" t="s">
        <v>37</v>
      </c>
      <c r="M29" s="140">
        <f t="shared" si="0"/>
        <v>240</v>
      </c>
      <c r="N29" s="140"/>
      <c r="O29" s="161"/>
      <c r="P29" s="161"/>
      <c r="Q29" s="142">
        <f>M29</f>
        <v>240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0</v>
      </c>
      <c r="J30" s="163" t="s">
        <v>50</v>
      </c>
      <c r="K30" s="142">
        <f>J5</f>
        <v>1</v>
      </c>
      <c r="L30" s="163" t="s">
        <v>37</v>
      </c>
      <c r="M30" s="140">
        <f t="shared" si="0"/>
        <v>0</v>
      </c>
      <c r="N30" s="140"/>
      <c r="O30" s="161"/>
      <c r="P30" s="161"/>
      <c r="Q30" s="142">
        <f>M30</f>
        <v>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6</v>
      </c>
      <c r="J31" s="163" t="s">
        <v>50</v>
      </c>
      <c r="K31" s="142">
        <f>J5</f>
        <v>1</v>
      </c>
      <c r="L31" s="163" t="s">
        <v>37</v>
      </c>
      <c r="M31" s="140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61" t="s">
        <v>52</v>
      </c>
      <c r="S31" s="71">
        <f>ROUNDUP(Q31, 0)</f>
        <v>2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6</v>
      </c>
      <c r="J32" s="163" t="s">
        <v>50</v>
      </c>
      <c r="K32" s="142">
        <f>J5</f>
        <v>1</v>
      </c>
      <c r="L32" s="163" t="s">
        <v>37</v>
      </c>
      <c r="M32" s="140">
        <f t="shared" si="0"/>
        <v>12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6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300</v>
      </c>
      <c r="N38" s="161"/>
      <c r="O38" s="161"/>
      <c r="P38" s="161"/>
      <c r="Q38" s="142">
        <f>M38</f>
        <v>300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0</v>
      </c>
      <c r="J39" s="163" t="s">
        <v>50</v>
      </c>
      <c r="K39" s="142">
        <f>J5</f>
        <v>1</v>
      </c>
      <c r="L39" s="163" t="s">
        <v>37</v>
      </c>
      <c r="M39" s="140">
        <f t="shared" si="1"/>
        <v>0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6</v>
      </c>
      <c r="J40" s="163" t="s">
        <v>50</v>
      </c>
      <c r="K40" s="142">
        <f>J5</f>
        <v>1</v>
      </c>
      <c r="L40" s="163" t="s">
        <v>37</v>
      </c>
      <c r="M40" s="140">
        <f t="shared" si="1"/>
        <v>3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0</v>
      </c>
      <c r="J41" s="163" t="s">
        <v>50</v>
      </c>
      <c r="K41" s="142">
        <f>J5</f>
        <v>1</v>
      </c>
      <c r="L41" s="163" t="s">
        <v>37</v>
      </c>
      <c r="M41" s="140">
        <f t="shared" si="1"/>
        <v>0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6</v>
      </c>
      <c r="J42" s="163" t="s">
        <v>50</v>
      </c>
      <c r="K42" s="142">
        <f>J5</f>
        <v>1</v>
      </c>
      <c r="L42" s="163" t="s">
        <v>37</v>
      </c>
      <c r="M42" s="140">
        <f t="shared" si="1"/>
        <v>12</v>
      </c>
      <c r="N42" s="161"/>
      <c r="O42" s="161"/>
      <c r="P42" s="161"/>
      <c r="Q42" s="142">
        <f>PRODUCT(20,M42)</f>
        <v>240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6</v>
      </c>
      <c r="J43" s="163" t="s">
        <v>50</v>
      </c>
      <c r="K43" s="142">
        <f>J5</f>
        <v>1</v>
      </c>
      <c r="L43" s="163" t="s">
        <v>37</v>
      </c>
      <c r="M43" s="19">
        <f t="shared" si="1"/>
        <v>1.5</v>
      </c>
      <c r="N43" s="163"/>
      <c r="O43" s="161"/>
      <c r="P43" s="161"/>
      <c r="Q43" s="142">
        <f>M43</f>
        <v>1.5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6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540</v>
      </c>
      <c r="N49" s="140"/>
      <c r="O49" s="161"/>
      <c r="P49" s="161"/>
      <c r="Q49" s="142">
        <f t="shared" ref="Q49:Q54" si="3">M49</f>
        <v>540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6</v>
      </c>
      <c r="J50" s="163" t="s">
        <v>50</v>
      </c>
      <c r="K50" s="142">
        <f>J5</f>
        <v>1</v>
      </c>
      <c r="L50" s="163" t="s">
        <v>37</v>
      </c>
      <c r="M50" s="140">
        <f t="shared" si="2"/>
        <v>480</v>
      </c>
      <c r="N50" s="140"/>
      <c r="O50" s="161"/>
      <c r="P50" s="161"/>
      <c r="Q50" s="142">
        <f t="shared" si="3"/>
        <v>480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12</v>
      </c>
      <c r="J51" s="163" t="s">
        <v>50</v>
      </c>
      <c r="K51" s="142">
        <f>J5</f>
        <v>1</v>
      </c>
      <c r="L51" s="163" t="s">
        <v>37</v>
      </c>
      <c r="M51" s="140">
        <f t="shared" si="2"/>
        <v>300</v>
      </c>
      <c r="N51" s="140"/>
      <c r="O51" s="161"/>
      <c r="P51" s="161"/>
      <c r="Q51" s="142">
        <f t="shared" si="3"/>
        <v>300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12</v>
      </c>
      <c r="J52" s="163" t="s">
        <v>50</v>
      </c>
      <c r="K52" s="142">
        <f>J5</f>
        <v>1</v>
      </c>
      <c r="L52" s="163" t="s">
        <v>37</v>
      </c>
      <c r="M52" s="140">
        <f t="shared" si="2"/>
        <v>300</v>
      </c>
      <c r="N52" s="140"/>
      <c r="O52" s="161"/>
      <c r="P52" s="161"/>
      <c r="Q52" s="142">
        <f t="shared" si="3"/>
        <v>300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12</v>
      </c>
      <c r="J53" s="163" t="s">
        <v>50</v>
      </c>
      <c r="K53" s="142">
        <f>J5</f>
        <v>1</v>
      </c>
      <c r="L53" s="163" t="s">
        <v>37</v>
      </c>
      <c r="M53" s="140">
        <f t="shared" si="2"/>
        <v>300</v>
      </c>
      <c r="N53" s="140"/>
      <c r="O53" s="161"/>
      <c r="P53" s="161"/>
      <c r="Q53" s="142">
        <f t="shared" si="3"/>
        <v>300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12</v>
      </c>
      <c r="J54" s="163" t="s">
        <v>50</v>
      </c>
      <c r="K54" s="142">
        <f>J5</f>
        <v>1</v>
      </c>
      <c r="L54" s="163" t="s">
        <v>37</v>
      </c>
      <c r="M54" s="140">
        <f t="shared" si="2"/>
        <v>480</v>
      </c>
      <c r="N54" s="161"/>
      <c r="O54" s="161"/>
      <c r="P54" s="161"/>
      <c r="Q54" s="142">
        <f t="shared" si="3"/>
        <v>480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12</v>
      </c>
      <c r="J55" s="163" t="s">
        <v>50</v>
      </c>
      <c r="K55" s="142">
        <f>J5</f>
        <v>1</v>
      </c>
      <c r="L55" s="163" t="s">
        <v>37</v>
      </c>
      <c r="M55" s="140">
        <f t="shared" si="2"/>
        <v>24</v>
      </c>
      <c r="N55" s="161"/>
      <c r="O55" s="161"/>
      <c r="P55" s="161"/>
      <c r="Q55" s="142">
        <f>PRODUCT(30,M55)</f>
        <v>720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4766.5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I23:J23"/>
    <mergeCell ref="D44:F44"/>
    <mergeCell ref="F5:I5"/>
    <mergeCell ref="C48:D48"/>
    <mergeCell ref="C17:D17"/>
    <mergeCell ref="C8:D8"/>
    <mergeCell ref="F37:J37"/>
    <mergeCell ref="Q24:S24"/>
    <mergeCell ref="D31:F31"/>
    <mergeCell ref="D64:F64"/>
    <mergeCell ref="D38:F38"/>
    <mergeCell ref="N64:O64"/>
    <mergeCell ref="C46:D46"/>
    <mergeCell ref="C11:D11"/>
    <mergeCell ref="D54:F54"/>
    <mergeCell ref="D50:F50"/>
    <mergeCell ref="D63:F63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2" orientation="landscape" useFirstPageNumber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A1:CP69"/>
  <sheetViews>
    <sheetView workbookViewId="0">
      <selection activeCell="Q2" sqref="Q2:R2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6</v>
      </c>
      <c r="F8" s="163" t="s">
        <v>37</v>
      </c>
      <c r="G8" s="4">
        <v>6</v>
      </c>
      <c r="H8" s="163" t="s">
        <v>38</v>
      </c>
      <c r="I8" s="5">
        <v>0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6</v>
      </c>
      <c r="F14" s="163" t="s">
        <v>37</v>
      </c>
      <c r="G14" s="7">
        <v>6</v>
      </c>
      <c r="H14" s="163" t="s">
        <v>38</v>
      </c>
      <c r="I14" s="26">
        <v>0</v>
      </c>
      <c r="J14" s="163" t="s">
        <v>38</v>
      </c>
      <c r="K14" s="68">
        <v>0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12</v>
      </c>
      <c r="F20" s="16" t="s">
        <v>37</v>
      </c>
      <c r="G20" s="11">
        <v>6</v>
      </c>
      <c r="H20" s="163" t="s">
        <v>38</v>
      </c>
      <c r="I20" s="17">
        <v>0</v>
      </c>
      <c r="J20" s="163" t="s">
        <v>38</v>
      </c>
      <c r="K20" s="7">
        <v>6</v>
      </c>
      <c r="L20" s="163" t="s">
        <v>38</v>
      </c>
      <c r="M20" s="142">
        <f>G20+I20</f>
        <v>6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24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6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240</v>
      </c>
      <c r="N27" s="140"/>
      <c r="O27" s="161"/>
      <c r="P27" s="161"/>
      <c r="Q27" s="142">
        <f>M27</f>
        <v>240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0</v>
      </c>
      <c r="J28" s="163" t="s">
        <v>50</v>
      </c>
      <c r="K28" s="142">
        <f>J5</f>
        <v>1</v>
      </c>
      <c r="L28" s="163" t="s">
        <v>37</v>
      </c>
      <c r="M28" s="140">
        <f t="shared" si="0"/>
        <v>0</v>
      </c>
      <c r="N28" s="140"/>
      <c r="O28" s="161"/>
      <c r="P28" s="161"/>
      <c r="Q28" s="142">
        <f>M28</f>
        <v>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6</v>
      </c>
      <c r="J29" s="163" t="s">
        <v>50</v>
      </c>
      <c r="K29" s="142">
        <f>J5</f>
        <v>1</v>
      </c>
      <c r="L29" s="163" t="s">
        <v>37</v>
      </c>
      <c r="M29" s="140">
        <f t="shared" si="0"/>
        <v>240</v>
      </c>
      <c r="N29" s="140"/>
      <c r="O29" s="161"/>
      <c r="P29" s="161"/>
      <c r="Q29" s="142">
        <f>M29</f>
        <v>240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6</v>
      </c>
      <c r="J30" s="163" t="s">
        <v>50</v>
      </c>
      <c r="K30" s="142">
        <f>J5</f>
        <v>1</v>
      </c>
      <c r="L30" s="163" t="s">
        <v>37</v>
      </c>
      <c r="M30" s="140">
        <f t="shared" si="0"/>
        <v>480</v>
      </c>
      <c r="N30" s="140"/>
      <c r="O30" s="161"/>
      <c r="P30" s="161"/>
      <c r="Q30" s="142">
        <f>M30</f>
        <v>480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12</v>
      </c>
      <c r="J31" s="163" t="s">
        <v>50</v>
      </c>
      <c r="K31" s="142">
        <f>J5</f>
        <v>1</v>
      </c>
      <c r="L31" s="163" t="s">
        <v>37</v>
      </c>
      <c r="M31" s="140">
        <f t="shared" si="0"/>
        <v>1200</v>
      </c>
      <c r="N31" s="35">
        <v>338</v>
      </c>
      <c r="O31" s="55"/>
      <c r="P31" s="55"/>
      <c r="Q31" s="14">
        <f>PRODUCT(M31)/N31</f>
        <v>3.5502958579881656</v>
      </c>
      <c r="R31" s="161" t="s">
        <v>52</v>
      </c>
      <c r="S31" s="71">
        <f>ROUNDUP(Q31, 0)</f>
        <v>4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12</v>
      </c>
      <c r="J32" s="163" t="s">
        <v>50</v>
      </c>
      <c r="K32" s="142">
        <f>J5</f>
        <v>1</v>
      </c>
      <c r="L32" s="163" t="s">
        <v>37</v>
      </c>
      <c r="M32" s="140">
        <f t="shared" si="0"/>
        <v>24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6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300</v>
      </c>
      <c r="N38" s="161"/>
      <c r="O38" s="161"/>
      <c r="P38" s="161"/>
      <c r="Q38" s="142">
        <f>M38</f>
        <v>300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6</v>
      </c>
      <c r="J39" s="163" t="s">
        <v>50</v>
      </c>
      <c r="K39" s="142">
        <f>J5</f>
        <v>1</v>
      </c>
      <c r="L39" s="163" t="s">
        <v>37</v>
      </c>
      <c r="M39" s="140">
        <f t="shared" si="1"/>
        <v>3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0</v>
      </c>
      <c r="J40" s="163" t="s">
        <v>50</v>
      </c>
      <c r="K40" s="142">
        <f>J5</f>
        <v>1</v>
      </c>
      <c r="L40" s="163" t="s">
        <v>37</v>
      </c>
      <c r="M40" s="140">
        <f t="shared" si="1"/>
        <v>0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0</v>
      </c>
      <c r="J41" s="163" t="s">
        <v>50</v>
      </c>
      <c r="K41" s="142">
        <f>J5</f>
        <v>1</v>
      </c>
      <c r="L41" s="163" t="s">
        <v>37</v>
      </c>
      <c r="M41" s="140">
        <f t="shared" si="1"/>
        <v>0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6</v>
      </c>
      <c r="J42" s="163" t="s">
        <v>50</v>
      </c>
      <c r="K42" s="142">
        <f>J5</f>
        <v>1</v>
      </c>
      <c r="L42" s="163" t="s">
        <v>37</v>
      </c>
      <c r="M42" s="140">
        <f t="shared" si="1"/>
        <v>12</v>
      </c>
      <c r="N42" s="161"/>
      <c r="O42" s="161"/>
      <c r="P42" s="161"/>
      <c r="Q42" s="142">
        <f>PRODUCT(20,M42)</f>
        <v>240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6</v>
      </c>
      <c r="J43" s="163" t="s">
        <v>50</v>
      </c>
      <c r="K43" s="142">
        <f>J5</f>
        <v>1</v>
      </c>
      <c r="L43" s="163" t="s">
        <v>37</v>
      </c>
      <c r="M43" s="19">
        <f t="shared" si="1"/>
        <v>1.5</v>
      </c>
      <c r="N43" s="163"/>
      <c r="O43" s="161"/>
      <c r="P43" s="161"/>
      <c r="Q43" s="142">
        <f>M43</f>
        <v>1.5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6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540</v>
      </c>
      <c r="N49" s="140"/>
      <c r="O49" s="161"/>
      <c r="P49" s="161"/>
      <c r="Q49" s="142">
        <f t="shared" ref="Q49:Q54" si="3">M49</f>
        <v>540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0</v>
      </c>
      <c r="J50" s="163" t="s">
        <v>50</v>
      </c>
      <c r="K50" s="142">
        <f>J5</f>
        <v>1</v>
      </c>
      <c r="L50" s="163" t="s">
        <v>37</v>
      </c>
      <c r="M50" s="140">
        <f t="shared" si="2"/>
        <v>0</v>
      </c>
      <c r="N50" s="140"/>
      <c r="O50" s="161"/>
      <c r="P50" s="161"/>
      <c r="Q50" s="142">
        <f t="shared" si="3"/>
        <v>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6</v>
      </c>
      <c r="J51" s="163" t="s">
        <v>50</v>
      </c>
      <c r="K51" s="142">
        <f>J5</f>
        <v>1</v>
      </c>
      <c r="L51" s="163" t="s">
        <v>37</v>
      </c>
      <c r="M51" s="140">
        <f t="shared" si="2"/>
        <v>150</v>
      </c>
      <c r="N51" s="140"/>
      <c r="O51" s="161"/>
      <c r="P51" s="161"/>
      <c r="Q51" s="142">
        <f t="shared" si="3"/>
        <v>150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6</v>
      </c>
      <c r="J52" s="163" t="s">
        <v>50</v>
      </c>
      <c r="K52" s="142">
        <f>J5</f>
        <v>1</v>
      </c>
      <c r="L52" s="163" t="s">
        <v>37</v>
      </c>
      <c r="M52" s="140">
        <f t="shared" si="2"/>
        <v>150</v>
      </c>
      <c r="N52" s="140"/>
      <c r="O52" s="161"/>
      <c r="P52" s="161"/>
      <c r="Q52" s="142">
        <f t="shared" si="3"/>
        <v>150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6</v>
      </c>
      <c r="J53" s="163" t="s">
        <v>50</v>
      </c>
      <c r="K53" s="142">
        <f>J5</f>
        <v>1</v>
      </c>
      <c r="L53" s="163" t="s">
        <v>37</v>
      </c>
      <c r="M53" s="140">
        <f t="shared" si="2"/>
        <v>150</v>
      </c>
      <c r="N53" s="140"/>
      <c r="O53" s="161"/>
      <c r="P53" s="161"/>
      <c r="Q53" s="142">
        <f t="shared" si="3"/>
        <v>150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6</v>
      </c>
      <c r="J54" s="163" t="s">
        <v>50</v>
      </c>
      <c r="K54" s="142">
        <f>J5</f>
        <v>1</v>
      </c>
      <c r="L54" s="163" t="s">
        <v>37</v>
      </c>
      <c r="M54" s="140">
        <f t="shared" si="2"/>
        <v>240</v>
      </c>
      <c r="N54" s="161"/>
      <c r="O54" s="161"/>
      <c r="P54" s="161"/>
      <c r="Q54" s="142">
        <f t="shared" si="3"/>
        <v>240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6</v>
      </c>
      <c r="J55" s="163" t="s">
        <v>50</v>
      </c>
      <c r="K55" s="142">
        <f>J5</f>
        <v>1</v>
      </c>
      <c r="L55" s="163" t="s">
        <v>37</v>
      </c>
      <c r="M55" s="140">
        <f t="shared" si="2"/>
        <v>12</v>
      </c>
      <c r="N55" s="161"/>
      <c r="O55" s="161"/>
      <c r="P55" s="161"/>
      <c r="Q55" s="142">
        <f>PRODUCT(30,M55)</f>
        <v>360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4316.5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I23:J23"/>
    <mergeCell ref="D44:F44"/>
    <mergeCell ref="F5:I5"/>
    <mergeCell ref="C48:D48"/>
    <mergeCell ref="C17:D17"/>
    <mergeCell ref="C8:D8"/>
    <mergeCell ref="F37:J37"/>
    <mergeCell ref="Q24:S24"/>
    <mergeCell ref="D31:F31"/>
    <mergeCell ref="D64:F64"/>
    <mergeCell ref="D38:F38"/>
    <mergeCell ref="N64:O64"/>
    <mergeCell ref="C46:D46"/>
    <mergeCell ref="C11:D11"/>
    <mergeCell ref="D54:F54"/>
    <mergeCell ref="D50:F50"/>
    <mergeCell ref="D63:F63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2" orientation="landscape" useFirstPageNumber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A1:CP69"/>
  <sheetViews>
    <sheetView workbookViewId="0">
      <selection activeCell="Q2" sqref="Q2:R2"/>
    </sheetView>
  </sheetViews>
  <sheetFormatPr defaultColWidth="10.6640625" defaultRowHeight="12.75" customHeight="1" x14ac:dyDescent="0.25"/>
  <cols>
    <col min="1" max="2" width="7.77734375" style="139" customWidth="1"/>
    <col min="3" max="3" width="15.33203125" style="139" customWidth="1"/>
    <col min="4" max="5" width="10.109375" style="139" customWidth="1"/>
    <col min="6" max="6" width="18.77734375" style="139" customWidth="1"/>
    <col min="7" max="7" width="10.109375" style="139" customWidth="1"/>
    <col min="8" max="8" width="6.6640625" style="139" customWidth="1"/>
    <col min="9" max="9" width="10.109375" style="139" customWidth="1"/>
    <col min="10" max="10" width="6.6640625" style="139" customWidth="1"/>
    <col min="11" max="11" width="10.109375" style="139" customWidth="1"/>
    <col min="12" max="12" width="6.6640625" style="139" customWidth="1"/>
    <col min="13" max="13" width="10.109375" style="139" customWidth="1"/>
    <col min="14" max="14" width="14.33203125" style="139" customWidth="1"/>
    <col min="15" max="15" width="9.6640625" style="139" customWidth="1"/>
    <col min="16" max="16" width="6.6640625" style="139" customWidth="1"/>
    <col min="17" max="17" width="17.109375" style="139" customWidth="1"/>
    <col min="18" max="18" width="10.109375" style="139" customWidth="1"/>
    <col min="19" max="19" width="7.77734375" style="139" customWidth="1"/>
    <col min="20" max="20" width="11.33203125" style="139" customWidth="1"/>
  </cols>
  <sheetData>
    <row r="1" spans="1:94" ht="12.75" customHeight="1" thickBot="1" x14ac:dyDescent="0.3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thickBot="1" x14ac:dyDescent="0.3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183" t="s">
        <v>76</v>
      </c>
      <c r="R2" s="182">
        <f>График!C2</f>
        <v>2</v>
      </c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61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4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R4" s="161"/>
      <c r="S4" s="161"/>
      <c r="T4" s="145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</row>
    <row r="5" spans="1:94" ht="35.25" customHeight="1" thickTop="1" thickBot="1" x14ac:dyDescent="0.4">
      <c r="B5" s="174" t="s">
        <v>33</v>
      </c>
      <c r="C5" s="165"/>
      <c r="D5" s="165"/>
      <c r="E5" s="165"/>
      <c r="F5" s="179"/>
      <c r="G5" s="165"/>
      <c r="H5" s="165"/>
      <c r="I5" s="180"/>
      <c r="J5" s="21">
        <v>1</v>
      </c>
      <c r="K5" s="178" t="s">
        <v>34</v>
      </c>
      <c r="L5" s="165"/>
      <c r="M5" s="165"/>
      <c r="N5" s="165"/>
      <c r="O5" s="171" t="s">
        <v>35</v>
      </c>
      <c r="P5" s="165"/>
      <c r="Q5" s="165"/>
      <c r="R5" s="165"/>
      <c r="S5" s="18"/>
      <c r="T5" s="144"/>
      <c r="U5" s="144"/>
      <c r="V5" s="144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</row>
    <row r="6" spans="1:94" ht="18" customHeight="1" thickTop="1" x14ac:dyDescent="0.35">
      <c r="B6" s="140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</row>
    <row r="7" spans="1:94" ht="18" customHeight="1" thickBot="1" x14ac:dyDescent="0.4">
      <c r="B7" s="140"/>
      <c r="C7" s="161"/>
      <c r="D7" s="161"/>
      <c r="E7" s="161"/>
      <c r="F7" s="161"/>
      <c r="G7" s="161" t="s">
        <v>22</v>
      </c>
      <c r="H7" s="161"/>
      <c r="I7" s="161" t="s">
        <v>17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</row>
    <row r="8" spans="1:94" ht="18" customHeight="1" thickTop="1" thickBot="1" x14ac:dyDescent="0.4">
      <c r="B8" s="20">
        <v>1</v>
      </c>
      <c r="C8" s="176" t="s">
        <v>36</v>
      </c>
      <c r="D8" s="165"/>
      <c r="E8" s="142">
        <f>SUM(G8,I8,K8)</f>
        <v>6</v>
      </c>
      <c r="F8" s="163" t="s">
        <v>37</v>
      </c>
      <c r="G8" s="4">
        <v>6</v>
      </c>
      <c r="H8" s="163" t="s">
        <v>38</v>
      </c>
      <c r="I8" s="5">
        <v>0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</row>
    <row r="9" spans="1:94" ht="18" customHeight="1" thickTop="1" x14ac:dyDescent="0.35">
      <c r="B9" s="140"/>
      <c r="C9" s="161"/>
      <c r="D9" s="161"/>
      <c r="E9" s="142"/>
      <c r="F9" s="163"/>
      <c r="G9" s="40"/>
      <c r="H9" s="163"/>
      <c r="I9" s="49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</row>
    <row r="10" spans="1:94" ht="18" customHeight="1" x14ac:dyDescent="0.35">
      <c r="B10" s="140"/>
      <c r="C10" s="161"/>
      <c r="D10" s="161"/>
      <c r="E10" s="142"/>
      <c r="F10" s="163"/>
      <c r="G10" s="40"/>
      <c r="H10" s="163"/>
      <c r="I10" s="40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spans="1:94" ht="18" customHeight="1" x14ac:dyDescent="0.35">
      <c r="B11" s="140">
        <v>2</v>
      </c>
      <c r="C11" s="170" t="s">
        <v>39</v>
      </c>
      <c r="D11" s="165"/>
      <c r="E11" s="39"/>
      <c r="F11" s="170" t="s">
        <v>40</v>
      </c>
      <c r="G11" s="165"/>
      <c r="H11" s="165"/>
      <c r="I11" s="165"/>
      <c r="J11" s="165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spans="1:94" ht="18" customHeight="1" x14ac:dyDescent="0.35">
      <c r="B12" s="140"/>
      <c r="C12" s="161"/>
      <c r="D12" s="161"/>
      <c r="E12" s="39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</row>
    <row r="13" spans="1:94" ht="18" customHeight="1" thickBot="1" x14ac:dyDescent="0.4">
      <c r="B13" s="140"/>
      <c r="C13" s="161"/>
      <c r="D13" s="161"/>
      <c r="E13" s="142"/>
      <c r="F13" s="161"/>
      <c r="G13" s="49" t="s">
        <v>21</v>
      </c>
      <c r="H13" s="161"/>
      <c r="I13" s="49" t="s">
        <v>25</v>
      </c>
      <c r="J13" s="161"/>
      <c r="K13" s="161" t="s">
        <v>28</v>
      </c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spans="1:94" ht="18" customHeight="1" thickTop="1" thickBot="1" x14ac:dyDescent="0.4">
      <c r="B14" s="58">
        <v>3</v>
      </c>
      <c r="C14" s="173" t="s">
        <v>41</v>
      </c>
      <c r="D14" s="165"/>
      <c r="E14" s="142">
        <f>SUM(G14,I14,K14)</f>
        <v>6</v>
      </c>
      <c r="F14" s="163" t="s">
        <v>37</v>
      </c>
      <c r="G14" s="7">
        <v>6</v>
      </c>
      <c r="H14" s="163" t="s">
        <v>38</v>
      </c>
      <c r="I14" s="26">
        <v>0</v>
      </c>
      <c r="J14" s="163" t="s">
        <v>38</v>
      </c>
      <c r="K14" s="68">
        <v>0</v>
      </c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spans="1:94" ht="18" customHeight="1" thickTop="1" x14ac:dyDescent="0.35">
      <c r="B15" s="140"/>
      <c r="C15" s="161"/>
      <c r="D15" s="161"/>
      <c r="E15" s="142"/>
      <c r="F15" s="163"/>
      <c r="G15" s="49"/>
      <c r="H15" s="163"/>
      <c r="I15" s="49"/>
      <c r="J15" s="163"/>
      <c r="K15" s="49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spans="1:94" ht="18" customHeight="1" x14ac:dyDescent="0.35">
      <c r="B16" s="140"/>
      <c r="C16" s="161"/>
      <c r="D16" s="161"/>
      <c r="E16" s="142"/>
      <c r="F16" s="163"/>
      <c r="G16" s="49"/>
      <c r="H16" s="163"/>
      <c r="I16" s="49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spans="2:44" ht="18" customHeight="1" x14ac:dyDescent="0.35">
      <c r="B17" s="140">
        <v>4</v>
      </c>
      <c r="C17" s="170" t="s">
        <v>39</v>
      </c>
      <c r="D17" s="165"/>
      <c r="E17" s="39"/>
      <c r="F17" s="170" t="s">
        <v>40</v>
      </c>
      <c r="G17" s="165"/>
      <c r="H17" s="165"/>
      <c r="I17" s="165"/>
      <c r="J17" s="165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spans="2:44" ht="18" customHeight="1" x14ac:dyDescent="0.35">
      <c r="B18" s="140"/>
      <c r="C18" s="161"/>
      <c r="D18" s="161"/>
      <c r="E18" s="39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spans="2:44" ht="18" customHeight="1" thickBot="1" x14ac:dyDescent="0.4">
      <c r="B19" s="140"/>
      <c r="C19" s="161"/>
      <c r="D19" s="161"/>
      <c r="E19" s="142"/>
      <c r="F19" s="161"/>
      <c r="G19" s="49" t="s">
        <v>19</v>
      </c>
      <c r="H19" s="161"/>
      <c r="I19" s="49" t="s">
        <v>23</v>
      </c>
      <c r="J19" s="161"/>
      <c r="K19" s="161" t="s">
        <v>26</v>
      </c>
      <c r="L19" s="161"/>
      <c r="M19" s="161" t="s">
        <v>42</v>
      </c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spans="2:44" ht="18" customHeight="1" thickTop="1" thickBot="1" x14ac:dyDescent="0.4">
      <c r="B20" s="25">
        <v>5</v>
      </c>
      <c r="C20" s="175" t="s">
        <v>43</v>
      </c>
      <c r="D20" s="165"/>
      <c r="E20" s="142">
        <f>SUM(G20,I20,K20)</f>
        <v>6</v>
      </c>
      <c r="F20" s="16" t="s">
        <v>37</v>
      </c>
      <c r="G20" s="11">
        <v>0</v>
      </c>
      <c r="H20" s="163" t="s">
        <v>38</v>
      </c>
      <c r="I20" s="17">
        <v>6</v>
      </c>
      <c r="J20" s="163" t="s">
        <v>38</v>
      </c>
      <c r="K20" s="7">
        <v>0</v>
      </c>
      <c r="L20" s="163" t="s">
        <v>38</v>
      </c>
      <c r="M20" s="142">
        <f>G20+I20</f>
        <v>6</v>
      </c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</row>
    <row r="21" spans="2:44" ht="18" customHeight="1" thickTop="1" x14ac:dyDescent="0.35">
      <c r="B21" s="140"/>
      <c r="C21" s="161"/>
      <c r="D21" s="161"/>
      <c r="E21" s="142"/>
      <c r="F21" s="163"/>
      <c r="G21" s="142"/>
      <c r="H21" s="163"/>
      <c r="I21" s="142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spans="2:44" ht="18" customHeight="1" x14ac:dyDescent="0.35">
      <c r="B22" s="140"/>
      <c r="C22" s="161" t="s">
        <v>44</v>
      </c>
      <c r="D22" s="161"/>
      <c r="E22" s="142">
        <f>SUM(E8,E14,E20)</f>
        <v>18</v>
      </c>
      <c r="F22" s="163"/>
      <c r="G22" s="142"/>
      <c r="H22" s="163"/>
      <c r="I22" s="177" t="s">
        <v>2</v>
      </c>
      <c r="J22" s="165"/>
      <c r="K22" s="172" t="s">
        <v>45</v>
      </c>
      <c r="L22" s="165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spans="2:44" ht="18" customHeight="1" x14ac:dyDescent="0.35">
      <c r="B23" s="140"/>
      <c r="C23" s="161"/>
      <c r="D23" s="161"/>
      <c r="E23" s="161"/>
      <c r="F23" s="161"/>
      <c r="G23" s="161"/>
      <c r="H23" s="1"/>
      <c r="I23" s="177" t="s">
        <v>46</v>
      </c>
      <c r="J23" s="165"/>
      <c r="K23" s="177" t="s">
        <v>47</v>
      </c>
      <c r="L23" s="165"/>
      <c r="M23" s="165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spans="2:44" ht="18" customHeight="1" x14ac:dyDescent="0.35">
      <c r="B24" s="140"/>
      <c r="C24" s="161"/>
      <c r="D24" s="161"/>
      <c r="E24" s="161"/>
      <c r="F24" s="161"/>
      <c r="G24" s="161"/>
      <c r="H24" s="161"/>
      <c r="I24" s="163"/>
      <c r="J24" s="161"/>
      <c r="K24" s="172"/>
      <c r="L24" s="165"/>
      <c r="M24" s="161"/>
      <c r="N24" s="161"/>
      <c r="O24" s="161"/>
      <c r="P24" s="161"/>
      <c r="Q24" s="170" t="s">
        <v>48</v>
      </c>
      <c r="R24" s="165"/>
      <c r="S24" s="165"/>
      <c r="T24" s="161" t="s">
        <v>49</v>
      </c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spans="2:44" ht="18" customHeight="1" x14ac:dyDescent="0.35">
      <c r="B25" s="140"/>
      <c r="C25" s="161"/>
      <c r="D25" s="161"/>
      <c r="E25" s="161"/>
      <c r="F25" s="161"/>
      <c r="G25" s="161"/>
      <c r="H25" s="161"/>
      <c r="I25" s="163"/>
      <c r="J25" s="161"/>
      <c r="K25" s="163"/>
      <c r="L25" s="163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</row>
    <row r="26" spans="2:44" ht="18" customHeight="1" x14ac:dyDescent="0.35">
      <c r="B26" s="41">
        <v>1</v>
      </c>
      <c r="C26" s="22" t="s">
        <v>14</v>
      </c>
      <c r="D26" s="22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2:44" ht="18" customHeight="1" x14ac:dyDescent="0.35">
      <c r="B27" s="140"/>
      <c r="C27" s="141">
        <v>1</v>
      </c>
      <c r="D27" s="169" t="s">
        <v>19</v>
      </c>
      <c r="E27" s="165"/>
      <c r="F27" s="165"/>
      <c r="G27" s="142">
        <v>40</v>
      </c>
      <c r="H27" s="163" t="s">
        <v>50</v>
      </c>
      <c r="I27" s="29">
        <f>G20</f>
        <v>0</v>
      </c>
      <c r="J27" s="163" t="s">
        <v>50</v>
      </c>
      <c r="K27" s="142">
        <f>J5</f>
        <v>1</v>
      </c>
      <c r="L27" s="163" t="s">
        <v>37</v>
      </c>
      <c r="M27" s="140">
        <f t="shared" ref="M27:M32" si="0">PRODUCT(G27,I27,K27)</f>
        <v>0</v>
      </c>
      <c r="N27" s="140"/>
      <c r="O27" s="161"/>
      <c r="P27" s="161"/>
      <c r="Q27" s="142">
        <f>M27</f>
        <v>0</v>
      </c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2:44" ht="18" customHeight="1" x14ac:dyDescent="0.35">
      <c r="B28" s="140"/>
      <c r="C28" s="141">
        <v>2</v>
      </c>
      <c r="D28" s="176" t="s">
        <v>23</v>
      </c>
      <c r="E28" s="165"/>
      <c r="F28" s="165"/>
      <c r="G28" s="142">
        <v>40</v>
      </c>
      <c r="H28" s="163" t="s">
        <v>50</v>
      </c>
      <c r="I28" s="51">
        <f>I20</f>
        <v>6</v>
      </c>
      <c r="J28" s="163" t="s">
        <v>50</v>
      </c>
      <c r="K28" s="142">
        <f>J5</f>
        <v>1</v>
      </c>
      <c r="L28" s="163" t="s">
        <v>37</v>
      </c>
      <c r="M28" s="140">
        <f t="shared" si="0"/>
        <v>240</v>
      </c>
      <c r="N28" s="140"/>
      <c r="O28" s="161"/>
      <c r="P28" s="161"/>
      <c r="Q28" s="142">
        <f>M28</f>
        <v>240</v>
      </c>
      <c r="R28" s="161"/>
      <c r="S28" s="161"/>
      <c r="T28" s="145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2:44" ht="18" customHeight="1" thickBot="1" x14ac:dyDescent="0.4">
      <c r="B29" s="140"/>
      <c r="C29" s="141">
        <v>3</v>
      </c>
      <c r="D29" s="161" t="s">
        <v>42</v>
      </c>
      <c r="E29" s="161"/>
      <c r="F29" s="161"/>
      <c r="G29" s="142">
        <v>40</v>
      </c>
      <c r="H29" s="163" t="s">
        <v>50</v>
      </c>
      <c r="I29" s="30">
        <f>M20</f>
        <v>6</v>
      </c>
      <c r="J29" s="163" t="s">
        <v>50</v>
      </c>
      <c r="K29" s="142">
        <f>J5</f>
        <v>1</v>
      </c>
      <c r="L29" s="163" t="s">
        <v>37</v>
      </c>
      <c r="M29" s="140">
        <f t="shared" si="0"/>
        <v>240</v>
      </c>
      <c r="N29" s="140"/>
      <c r="O29" s="161"/>
      <c r="P29" s="161"/>
      <c r="Q29" s="142">
        <f>M29</f>
        <v>240</v>
      </c>
      <c r="R29" s="161"/>
      <c r="S29" s="161"/>
      <c r="T29" s="145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2:44" ht="18" customHeight="1" thickTop="1" thickBot="1" x14ac:dyDescent="0.4">
      <c r="B30" s="140"/>
      <c r="C30" s="141">
        <v>4</v>
      </c>
      <c r="D30" s="70" t="s">
        <v>26</v>
      </c>
      <c r="E30" s="70"/>
      <c r="F30" s="161"/>
      <c r="G30" s="142">
        <v>80</v>
      </c>
      <c r="H30" s="163" t="s">
        <v>50</v>
      </c>
      <c r="I30" s="30">
        <f>K20</f>
        <v>0</v>
      </c>
      <c r="J30" s="163" t="s">
        <v>50</v>
      </c>
      <c r="K30" s="142">
        <f>J5</f>
        <v>1</v>
      </c>
      <c r="L30" s="163" t="s">
        <v>37</v>
      </c>
      <c r="M30" s="140">
        <f t="shared" si="0"/>
        <v>0</v>
      </c>
      <c r="N30" s="140"/>
      <c r="O30" s="161"/>
      <c r="P30" s="161"/>
      <c r="Q30" s="142">
        <f>M30</f>
        <v>0</v>
      </c>
      <c r="R30" s="161"/>
      <c r="S30" s="161"/>
      <c r="T30" s="145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2:44" ht="18" customHeight="1" thickTop="1" x14ac:dyDescent="0.35">
      <c r="B31" s="140"/>
      <c r="C31" s="141">
        <v>5</v>
      </c>
      <c r="D31" s="170" t="s">
        <v>51</v>
      </c>
      <c r="E31" s="165"/>
      <c r="F31" s="165"/>
      <c r="G31" s="142">
        <v>100</v>
      </c>
      <c r="H31" s="163" t="s">
        <v>50</v>
      </c>
      <c r="I31" s="142">
        <f>E20</f>
        <v>6</v>
      </c>
      <c r="J31" s="163" t="s">
        <v>50</v>
      </c>
      <c r="K31" s="142">
        <f>J5</f>
        <v>1</v>
      </c>
      <c r="L31" s="163" t="s">
        <v>37</v>
      </c>
      <c r="M31" s="140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61" t="s">
        <v>52</v>
      </c>
      <c r="S31" s="71">
        <f>ROUNDUP(Q31, 0)</f>
        <v>2</v>
      </c>
      <c r="T31" s="145"/>
      <c r="U31" s="161"/>
      <c r="V31" s="161"/>
      <c r="W31" s="161"/>
      <c r="X31" s="14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2:44" ht="18" customHeight="1" x14ac:dyDescent="0.35">
      <c r="B32" s="140"/>
      <c r="C32" s="141">
        <v>6</v>
      </c>
      <c r="D32" s="170" t="s">
        <v>53</v>
      </c>
      <c r="E32" s="165"/>
      <c r="F32" s="165"/>
      <c r="G32" s="142">
        <v>2</v>
      </c>
      <c r="H32" s="163" t="s">
        <v>50</v>
      </c>
      <c r="I32" s="142">
        <f>E20</f>
        <v>6</v>
      </c>
      <c r="J32" s="163" t="s">
        <v>50</v>
      </c>
      <c r="K32" s="142">
        <f>J5</f>
        <v>1</v>
      </c>
      <c r="L32" s="163" t="s">
        <v>37</v>
      </c>
      <c r="M32" s="140">
        <f t="shared" si="0"/>
        <v>12</v>
      </c>
      <c r="N32" s="163"/>
      <c r="O32" s="142"/>
      <c r="P32" s="163"/>
      <c r="Q32" s="142"/>
      <c r="R32" s="161"/>
      <c r="S32" s="161"/>
      <c r="T32" s="145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2:44" ht="18" customHeight="1" x14ac:dyDescent="0.35">
      <c r="B33" s="140"/>
      <c r="C33" s="141">
        <v>7</v>
      </c>
      <c r="D33" s="170" t="s">
        <v>54</v>
      </c>
      <c r="E33" s="165"/>
      <c r="F33" s="165"/>
      <c r="G33" s="142"/>
      <c r="H33" s="163"/>
      <c r="I33" s="142"/>
      <c r="J33" s="163"/>
      <c r="K33" s="142"/>
      <c r="L33" s="163"/>
      <c r="M33" s="140"/>
      <c r="N33" s="140"/>
      <c r="O33" s="161"/>
      <c r="P33" s="161"/>
      <c r="Q33" s="142"/>
      <c r="R33" s="161"/>
      <c r="S33" s="161"/>
      <c r="T33" s="145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2:44" ht="18" customHeight="1" x14ac:dyDescent="0.35">
      <c r="B34" s="140"/>
      <c r="C34" s="141"/>
      <c r="D34" s="161"/>
      <c r="E34" s="161"/>
      <c r="F34" s="161"/>
      <c r="G34" s="142"/>
      <c r="H34" s="163"/>
      <c r="I34" s="142"/>
      <c r="J34" s="163"/>
      <c r="K34" s="142"/>
      <c r="L34" s="163"/>
      <c r="M34" s="140"/>
      <c r="N34" s="140"/>
      <c r="O34" s="161"/>
      <c r="P34" s="161"/>
      <c r="Q34" s="142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2:44" ht="18" customHeight="1" x14ac:dyDescent="0.35">
      <c r="B35" s="140">
        <v>2</v>
      </c>
      <c r="C35" s="170" t="s">
        <v>39</v>
      </c>
      <c r="D35" s="165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42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2:44" ht="18" customHeight="1" x14ac:dyDescent="0.35">
      <c r="B36" s="140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2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2:44" ht="18" customHeight="1" x14ac:dyDescent="0.35">
      <c r="B37" s="58">
        <v>3</v>
      </c>
      <c r="C37" s="173" t="s">
        <v>41</v>
      </c>
      <c r="D37" s="165"/>
      <c r="E37" s="161"/>
      <c r="F37" s="170" t="s">
        <v>55</v>
      </c>
      <c r="G37" s="165"/>
      <c r="H37" s="165"/>
      <c r="I37" s="165"/>
      <c r="J37" s="165"/>
      <c r="K37" s="161"/>
      <c r="L37" s="161"/>
      <c r="M37" s="161"/>
      <c r="N37" s="161"/>
      <c r="O37" s="161"/>
      <c r="P37" s="161"/>
      <c r="Q37" s="142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2:44" ht="18" customHeight="1" x14ac:dyDescent="0.35">
      <c r="B38" s="140"/>
      <c r="C38" s="141">
        <v>1</v>
      </c>
      <c r="D38" s="170" t="s">
        <v>56</v>
      </c>
      <c r="E38" s="165"/>
      <c r="F38" s="165"/>
      <c r="G38" s="142">
        <v>50</v>
      </c>
      <c r="H38" s="163" t="s">
        <v>50</v>
      </c>
      <c r="I38" s="142">
        <f>E14</f>
        <v>6</v>
      </c>
      <c r="J38" s="163" t="s">
        <v>50</v>
      </c>
      <c r="K38" s="142">
        <f>J5</f>
        <v>1</v>
      </c>
      <c r="L38" s="163" t="s">
        <v>37</v>
      </c>
      <c r="M38" s="140">
        <f t="shared" ref="M38:M43" si="1">PRODUCT(G38,I38,K38)</f>
        <v>300</v>
      </c>
      <c r="N38" s="161"/>
      <c r="O38" s="161"/>
      <c r="P38" s="161"/>
      <c r="Q38" s="142">
        <f>M38</f>
        <v>300</v>
      </c>
      <c r="R38" s="161"/>
      <c r="S38" s="161"/>
      <c r="T38" s="32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spans="2:44" ht="18" customHeight="1" x14ac:dyDescent="0.35">
      <c r="B39" s="140"/>
      <c r="C39" s="141">
        <v>2</v>
      </c>
      <c r="D39" s="162" t="s">
        <v>57</v>
      </c>
      <c r="E39" s="162"/>
      <c r="F39" s="161"/>
      <c r="G39" s="19">
        <v>0.5</v>
      </c>
      <c r="H39" s="163" t="s">
        <v>50</v>
      </c>
      <c r="I39" s="142">
        <f>G14</f>
        <v>6</v>
      </c>
      <c r="J39" s="163" t="s">
        <v>50</v>
      </c>
      <c r="K39" s="142">
        <f>J5</f>
        <v>1</v>
      </c>
      <c r="L39" s="163" t="s">
        <v>37</v>
      </c>
      <c r="M39" s="140">
        <f t="shared" si="1"/>
        <v>3</v>
      </c>
      <c r="N39" s="161"/>
      <c r="O39" s="161"/>
      <c r="P39" s="161"/>
      <c r="Q39" s="142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spans="2:44" ht="18" customHeight="1" thickBot="1" x14ac:dyDescent="0.4">
      <c r="B40" s="140"/>
      <c r="C40" s="141">
        <v>3</v>
      </c>
      <c r="D40" s="44" t="s">
        <v>25</v>
      </c>
      <c r="E40" s="44"/>
      <c r="F40" s="161"/>
      <c r="G40" s="19">
        <v>0.5</v>
      </c>
      <c r="H40" s="163" t="s">
        <v>50</v>
      </c>
      <c r="I40" s="142">
        <f>I14</f>
        <v>0</v>
      </c>
      <c r="J40" s="163" t="s">
        <v>50</v>
      </c>
      <c r="K40" s="142">
        <f>J5</f>
        <v>1</v>
      </c>
      <c r="L40" s="163" t="s">
        <v>37</v>
      </c>
      <c r="M40" s="140">
        <f t="shared" si="1"/>
        <v>0</v>
      </c>
      <c r="N40" s="161"/>
      <c r="O40" s="161"/>
      <c r="P40" s="161"/>
      <c r="Q40" s="142"/>
      <c r="R40" s="161"/>
      <c r="S40" s="161"/>
      <c r="T40" s="161"/>
      <c r="U40" s="161"/>
      <c r="V40" s="161"/>
    </row>
    <row r="41" spans="2:44" ht="18" customHeight="1" thickTop="1" thickBot="1" x14ac:dyDescent="0.4">
      <c r="B41" s="140"/>
      <c r="C41" s="141">
        <v>4</v>
      </c>
      <c r="D41" s="69" t="s">
        <v>28</v>
      </c>
      <c r="E41" s="69"/>
      <c r="F41" s="161"/>
      <c r="G41" s="19">
        <v>0.5</v>
      </c>
      <c r="H41" s="163" t="s">
        <v>50</v>
      </c>
      <c r="I41" s="142">
        <f>K14</f>
        <v>0</v>
      </c>
      <c r="J41" s="163" t="s">
        <v>50</v>
      </c>
      <c r="K41" s="142">
        <f>J5</f>
        <v>1</v>
      </c>
      <c r="L41" s="163" t="s">
        <v>37</v>
      </c>
      <c r="M41" s="140">
        <f t="shared" si="1"/>
        <v>0</v>
      </c>
      <c r="N41" s="161"/>
      <c r="O41" s="161"/>
      <c r="P41" s="161"/>
      <c r="Q41" s="142"/>
      <c r="R41" s="161"/>
      <c r="S41" s="161"/>
      <c r="T41" s="161"/>
      <c r="U41" s="161"/>
      <c r="V41" s="161"/>
    </row>
    <row r="42" spans="2:44" ht="18" customHeight="1" thickTop="1" x14ac:dyDescent="0.35">
      <c r="B42" s="140"/>
      <c r="C42" s="141">
        <v>5</v>
      </c>
      <c r="D42" s="170" t="s">
        <v>58</v>
      </c>
      <c r="E42" s="165"/>
      <c r="F42" s="165"/>
      <c r="G42" s="142">
        <v>2</v>
      </c>
      <c r="H42" s="163" t="s">
        <v>50</v>
      </c>
      <c r="I42" s="142">
        <f>E14</f>
        <v>6</v>
      </c>
      <c r="J42" s="163" t="s">
        <v>50</v>
      </c>
      <c r="K42" s="142">
        <f>J5</f>
        <v>1</v>
      </c>
      <c r="L42" s="163" t="s">
        <v>37</v>
      </c>
      <c r="M42" s="140">
        <f t="shared" si="1"/>
        <v>12</v>
      </c>
      <c r="N42" s="161"/>
      <c r="O42" s="161"/>
      <c r="P42" s="161"/>
      <c r="Q42" s="142">
        <f>PRODUCT(20,M42)</f>
        <v>240</v>
      </c>
      <c r="R42" s="161"/>
      <c r="S42" s="161"/>
      <c r="T42" s="161"/>
      <c r="U42" s="161"/>
      <c r="V42" s="161"/>
    </row>
    <row r="43" spans="2:44" ht="18" customHeight="1" x14ac:dyDescent="0.35">
      <c r="B43" s="140"/>
      <c r="C43" s="141">
        <v>6</v>
      </c>
      <c r="D43" s="170" t="s">
        <v>59</v>
      </c>
      <c r="E43" s="165"/>
      <c r="F43" s="165"/>
      <c r="G43" s="14">
        <v>0.25</v>
      </c>
      <c r="H43" s="163" t="s">
        <v>50</v>
      </c>
      <c r="I43" s="142">
        <f>E14</f>
        <v>6</v>
      </c>
      <c r="J43" s="163" t="s">
        <v>50</v>
      </c>
      <c r="K43" s="142">
        <f>J5</f>
        <v>1</v>
      </c>
      <c r="L43" s="163" t="s">
        <v>37</v>
      </c>
      <c r="M43" s="19">
        <f t="shared" si="1"/>
        <v>1.5</v>
      </c>
      <c r="N43" s="163"/>
      <c r="O43" s="161"/>
      <c r="P43" s="161"/>
      <c r="Q43" s="142">
        <f>M43</f>
        <v>1.5</v>
      </c>
      <c r="R43" s="161" t="s">
        <v>60</v>
      </c>
      <c r="S43" s="161"/>
      <c r="T43" s="13"/>
      <c r="U43" s="161"/>
      <c r="V43" s="161"/>
    </row>
    <row r="44" spans="2:44" ht="18" customHeight="1" x14ac:dyDescent="0.35">
      <c r="B44" s="140"/>
      <c r="C44" s="141">
        <v>7</v>
      </c>
      <c r="D44" s="170" t="s">
        <v>54</v>
      </c>
      <c r="E44" s="165"/>
      <c r="F44" s="165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42"/>
      <c r="R44" s="161"/>
      <c r="S44" s="161"/>
      <c r="T44" s="48"/>
      <c r="U44" s="161"/>
      <c r="V44" s="161"/>
    </row>
    <row r="45" spans="2:44" ht="18" customHeight="1" x14ac:dyDescent="0.35">
      <c r="B45" s="140"/>
      <c r="C45" s="14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42"/>
      <c r="R45" s="161"/>
      <c r="S45" s="161"/>
      <c r="T45" s="161"/>
      <c r="U45" s="161"/>
      <c r="V45" s="161"/>
    </row>
    <row r="46" spans="2:44" ht="18" customHeight="1" x14ac:dyDescent="0.35">
      <c r="B46" s="140">
        <v>4</v>
      </c>
      <c r="C46" s="170" t="s">
        <v>39</v>
      </c>
      <c r="D46" s="165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42"/>
      <c r="R46" s="161"/>
      <c r="S46" s="161"/>
      <c r="T46" s="161"/>
      <c r="U46" s="161"/>
      <c r="V46" s="161"/>
    </row>
    <row r="47" spans="2:44" ht="18" customHeight="1" x14ac:dyDescent="0.35">
      <c r="B47" s="140"/>
      <c r="C47" s="14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42"/>
      <c r="R47" s="161"/>
      <c r="S47" s="161"/>
      <c r="T47" s="161"/>
      <c r="U47" s="161"/>
      <c r="V47" s="161"/>
    </row>
    <row r="48" spans="2:44" ht="18" customHeight="1" x14ac:dyDescent="0.35">
      <c r="B48" s="20">
        <v>5</v>
      </c>
      <c r="C48" s="176" t="s">
        <v>16</v>
      </c>
      <c r="D48" s="165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42"/>
      <c r="R48" s="161"/>
      <c r="S48" s="161"/>
      <c r="T48" s="161"/>
      <c r="U48" s="161"/>
      <c r="V48" s="161"/>
    </row>
    <row r="49" spans="2:22" ht="18" customHeight="1" x14ac:dyDescent="0.35">
      <c r="B49" s="140"/>
      <c r="C49" s="141">
        <v>1</v>
      </c>
      <c r="D49" s="169" t="s">
        <v>22</v>
      </c>
      <c r="E49" s="165"/>
      <c r="F49" s="165"/>
      <c r="G49" s="142">
        <v>90</v>
      </c>
      <c r="H49" s="163" t="s">
        <v>50</v>
      </c>
      <c r="I49" s="42">
        <f>G8</f>
        <v>6</v>
      </c>
      <c r="J49" s="163" t="s">
        <v>50</v>
      </c>
      <c r="K49" s="142">
        <f>J5</f>
        <v>1</v>
      </c>
      <c r="L49" s="163" t="s">
        <v>37</v>
      </c>
      <c r="M49" s="140">
        <f t="shared" ref="M49:M55" si="2">PRODUCT(G49,I49,K49)</f>
        <v>540</v>
      </c>
      <c r="N49" s="140"/>
      <c r="O49" s="161"/>
      <c r="P49" s="161"/>
      <c r="Q49" s="142">
        <f t="shared" ref="Q49:Q54" si="3">M49</f>
        <v>540</v>
      </c>
      <c r="R49" s="161"/>
      <c r="S49" s="161"/>
      <c r="T49" s="32"/>
      <c r="U49" s="161"/>
      <c r="V49" s="161"/>
    </row>
    <row r="50" spans="2:22" ht="18" customHeight="1" x14ac:dyDescent="0.35">
      <c r="B50" s="140"/>
      <c r="C50" s="141">
        <v>2</v>
      </c>
      <c r="D50" s="176" t="s">
        <v>17</v>
      </c>
      <c r="E50" s="165"/>
      <c r="F50" s="165"/>
      <c r="G50" s="142">
        <v>80</v>
      </c>
      <c r="H50" s="163" t="s">
        <v>50</v>
      </c>
      <c r="I50" s="3">
        <f>I8</f>
        <v>0</v>
      </c>
      <c r="J50" s="163" t="s">
        <v>50</v>
      </c>
      <c r="K50" s="142">
        <f>J5</f>
        <v>1</v>
      </c>
      <c r="L50" s="163" t="s">
        <v>37</v>
      </c>
      <c r="M50" s="140">
        <f t="shared" si="2"/>
        <v>0</v>
      </c>
      <c r="N50" s="140"/>
      <c r="O50" s="161"/>
      <c r="P50" s="161"/>
      <c r="Q50" s="142">
        <f t="shared" si="3"/>
        <v>0</v>
      </c>
      <c r="R50" s="161"/>
      <c r="S50" s="161"/>
      <c r="T50" s="161"/>
      <c r="U50" s="161"/>
      <c r="V50" s="161"/>
    </row>
    <row r="51" spans="2:22" ht="18" customHeight="1" x14ac:dyDescent="0.35">
      <c r="B51" s="140"/>
      <c r="C51" s="141">
        <v>3</v>
      </c>
      <c r="D51" s="161" t="s">
        <v>61</v>
      </c>
      <c r="E51" s="161"/>
      <c r="F51" s="161"/>
      <c r="G51" s="142">
        <v>25</v>
      </c>
      <c r="H51" s="163" t="s">
        <v>50</v>
      </c>
      <c r="I51" s="142">
        <f>E8</f>
        <v>6</v>
      </c>
      <c r="J51" s="163" t="s">
        <v>50</v>
      </c>
      <c r="K51" s="142">
        <f>J5</f>
        <v>1</v>
      </c>
      <c r="L51" s="163" t="s">
        <v>37</v>
      </c>
      <c r="M51" s="140">
        <f t="shared" si="2"/>
        <v>150</v>
      </c>
      <c r="N51" s="140"/>
      <c r="O51" s="161"/>
      <c r="P51" s="161"/>
      <c r="Q51" s="142">
        <f t="shared" si="3"/>
        <v>150</v>
      </c>
      <c r="R51" s="161"/>
      <c r="S51" s="161"/>
      <c r="T51" s="161"/>
      <c r="U51" s="161"/>
      <c r="V51" s="161"/>
    </row>
    <row r="52" spans="2:22" ht="18" customHeight="1" x14ac:dyDescent="0.35">
      <c r="B52" s="140"/>
      <c r="C52" s="141">
        <v>4</v>
      </c>
      <c r="D52" s="170" t="s">
        <v>62</v>
      </c>
      <c r="E52" s="165"/>
      <c r="F52" s="165"/>
      <c r="G52" s="142">
        <v>25</v>
      </c>
      <c r="H52" s="163" t="s">
        <v>50</v>
      </c>
      <c r="I52" s="142">
        <f>E8</f>
        <v>6</v>
      </c>
      <c r="J52" s="163" t="s">
        <v>50</v>
      </c>
      <c r="K52" s="142">
        <f>J5</f>
        <v>1</v>
      </c>
      <c r="L52" s="163" t="s">
        <v>37</v>
      </c>
      <c r="M52" s="140">
        <f t="shared" si="2"/>
        <v>150</v>
      </c>
      <c r="N52" s="140"/>
      <c r="O52" s="161"/>
      <c r="P52" s="161"/>
      <c r="Q52" s="142">
        <f t="shared" si="3"/>
        <v>150</v>
      </c>
      <c r="R52" s="161"/>
      <c r="S52" s="161"/>
      <c r="T52" s="161"/>
      <c r="U52" s="161"/>
      <c r="V52" s="161"/>
    </row>
    <row r="53" spans="2:22" ht="18" customHeight="1" x14ac:dyDescent="0.35">
      <c r="B53" s="140"/>
      <c r="C53" s="141">
        <v>5</v>
      </c>
      <c r="D53" s="170" t="s">
        <v>63</v>
      </c>
      <c r="E53" s="165"/>
      <c r="F53" s="165"/>
      <c r="G53" s="142">
        <v>25</v>
      </c>
      <c r="H53" s="163" t="s">
        <v>50</v>
      </c>
      <c r="I53" s="142">
        <f>E8</f>
        <v>6</v>
      </c>
      <c r="J53" s="163" t="s">
        <v>50</v>
      </c>
      <c r="K53" s="142">
        <f>J5</f>
        <v>1</v>
      </c>
      <c r="L53" s="163" t="s">
        <v>37</v>
      </c>
      <c r="M53" s="140">
        <f t="shared" si="2"/>
        <v>150</v>
      </c>
      <c r="N53" s="140"/>
      <c r="O53" s="161"/>
      <c r="P53" s="161"/>
      <c r="Q53" s="142">
        <f t="shared" si="3"/>
        <v>150</v>
      </c>
      <c r="R53" s="161"/>
      <c r="S53" s="161"/>
      <c r="T53" s="145"/>
      <c r="U53" s="161"/>
      <c r="V53" s="161"/>
    </row>
    <row r="54" spans="2:22" ht="18" customHeight="1" x14ac:dyDescent="0.35">
      <c r="B54" s="140"/>
      <c r="C54" s="141">
        <v>6</v>
      </c>
      <c r="D54" s="170" t="s">
        <v>64</v>
      </c>
      <c r="E54" s="165"/>
      <c r="F54" s="165"/>
      <c r="G54" s="142">
        <v>40</v>
      </c>
      <c r="H54" s="163" t="s">
        <v>50</v>
      </c>
      <c r="I54" s="142">
        <f>E8</f>
        <v>6</v>
      </c>
      <c r="J54" s="163" t="s">
        <v>50</v>
      </c>
      <c r="K54" s="142">
        <f>J5</f>
        <v>1</v>
      </c>
      <c r="L54" s="163" t="s">
        <v>37</v>
      </c>
      <c r="M54" s="140">
        <f t="shared" si="2"/>
        <v>240</v>
      </c>
      <c r="N54" s="161"/>
      <c r="O54" s="161"/>
      <c r="P54" s="161"/>
      <c r="Q54" s="142">
        <f t="shared" si="3"/>
        <v>240</v>
      </c>
      <c r="R54" s="161"/>
      <c r="S54" s="161"/>
      <c r="T54" s="145"/>
      <c r="U54" s="161"/>
      <c r="V54" s="161"/>
    </row>
    <row r="55" spans="2:22" ht="18" customHeight="1" x14ac:dyDescent="0.35">
      <c r="B55" s="140"/>
      <c r="C55" s="141">
        <v>7</v>
      </c>
      <c r="D55" s="170" t="s">
        <v>53</v>
      </c>
      <c r="E55" s="165"/>
      <c r="F55" s="165"/>
      <c r="G55" s="142">
        <v>2</v>
      </c>
      <c r="H55" s="163" t="s">
        <v>50</v>
      </c>
      <c r="I55" s="142">
        <f>E8</f>
        <v>6</v>
      </c>
      <c r="J55" s="163" t="s">
        <v>50</v>
      </c>
      <c r="K55" s="142">
        <f>J5</f>
        <v>1</v>
      </c>
      <c r="L55" s="163" t="s">
        <v>37</v>
      </c>
      <c r="M55" s="140">
        <f t="shared" si="2"/>
        <v>12</v>
      </c>
      <c r="N55" s="161"/>
      <c r="O55" s="161"/>
      <c r="P55" s="161"/>
      <c r="Q55" s="142">
        <f>PRODUCT(30,M55)</f>
        <v>360</v>
      </c>
      <c r="R55" s="161"/>
      <c r="S55" s="161"/>
      <c r="T55" s="31"/>
      <c r="U55" s="161"/>
      <c r="V55" s="161"/>
    </row>
    <row r="56" spans="2:22" ht="18" customHeight="1" x14ac:dyDescent="0.35">
      <c r="B56" s="140"/>
      <c r="C56" s="141">
        <v>8</v>
      </c>
      <c r="D56" s="170" t="s">
        <v>54</v>
      </c>
      <c r="E56" s="165"/>
      <c r="F56" s="165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42"/>
      <c r="R56" s="161"/>
      <c r="S56" s="161"/>
      <c r="T56" s="48"/>
      <c r="U56" s="161"/>
      <c r="V56" s="161"/>
    </row>
    <row r="57" spans="2:22" ht="18" customHeight="1" x14ac:dyDescent="0.35">
      <c r="B57" s="14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42"/>
      <c r="R57" s="161"/>
      <c r="S57" s="161"/>
      <c r="T57" s="161"/>
      <c r="U57" s="161"/>
      <c r="V57" s="161"/>
    </row>
    <row r="58" spans="2:22" ht="18" customHeight="1" x14ac:dyDescent="0.35">
      <c r="B58" s="140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42"/>
      <c r="R58" s="161"/>
      <c r="S58" s="161"/>
      <c r="T58" s="161"/>
      <c r="U58" s="161"/>
      <c r="V58" s="161"/>
    </row>
    <row r="59" spans="2:22" ht="18" customHeight="1" x14ac:dyDescent="0.35">
      <c r="B59" s="140"/>
      <c r="C59" s="170" t="s">
        <v>65</v>
      </c>
      <c r="D59" s="165"/>
      <c r="E59" s="165"/>
      <c r="F59" s="165"/>
      <c r="G59" s="165"/>
      <c r="H59" s="165"/>
      <c r="I59" s="165"/>
      <c r="J59" s="165"/>
      <c r="K59" s="165"/>
      <c r="L59" s="161"/>
      <c r="M59" s="161"/>
      <c r="N59" s="161"/>
      <c r="O59" s="161"/>
      <c r="P59" s="161"/>
      <c r="Q59" s="142"/>
      <c r="R59" s="161"/>
      <c r="S59" s="161"/>
      <c r="T59" s="161"/>
      <c r="U59" s="161"/>
      <c r="V59" s="161"/>
    </row>
    <row r="60" spans="2:22" ht="18" customHeight="1" x14ac:dyDescent="0.35">
      <c r="B60" s="140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42"/>
      <c r="R60" s="161"/>
      <c r="S60" s="161"/>
      <c r="T60" s="161"/>
      <c r="U60" s="161"/>
      <c r="V60" s="161"/>
    </row>
    <row r="61" spans="2:22" ht="18" customHeight="1" x14ac:dyDescent="0.35">
      <c r="B61" s="140"/>
      <c r="C61" s="141">
        <v>1</v>
      </c>
      <c r="D61" s="170" t="s">
        <v>66</v>
      </c>
      <c r="E61" s="165"/>
      <c r="F61" s="165"/>
      <c r="G61" s="142">
        <v>25</v>
      </c>
      <c r="H61" s="163" t="s">
        <v>50</v>
      </c>
      <c r="I61" s="14">
        <v>0.66</v>
      </c>
      <c r="J61" s="163" t="s">
        <v>50</v>
      </c>
      <c r="K61" s="142">
        <f>J5</f>
        <v>1</v>
      </c>
      <c r="L61" s="163" t="s">
        <v>37</v>
      </c>
      <c r="M61" s="140">
        <f>PRODUCT(G61,I61,K61)</f>
        <v>16.5</v>
      </c>
      <c r="P61" s="161"/>
      <c r="Q61" s="142">
        <f>M61</f>
        <v>16.5</v>
      </c>
      <c r="R61" s="161"/>
      <c r="S61" s="161"/>
      <c r="T61" s="161"/>
      <c r="U61" s="161"/>
      <c r="V61" s="161"/>
    </row>
    <row r="62" spans="2:22" ht="18" customHeight="1" x14ac:dyDescent="0.35">
      <c r="B62" s="140"/>
      <c r="C62" s="33">
        <v>2</v>
      </c>
      <c r="D62" s="59" t="s">
        <v>67</v>
      </c>
      <c r="E62" s="161"/>
      <c r="F62" s="161"/>
      <c r="G62" s="142"/>
      <c r="H62" s="163"/>
      <c r="I62" s="14"/>
      <c r="J62" s="163"/>
      <c r="K62" s="142"/>
      <c r="L62" s="163"/>
      <c r="M62" s="8" t="s">
        <v>68</v>
      </c>
      <c r="P62" s="161"/>
      <c r="Q62" s="142"/>
      <c r="R62" s="161"/>
      <c r="S62" s="161"/>
      <c r="T62" s="34"/>
      <c r="U62" s="161"/>
      <c r="V62" s="161"/>
    </row>
    <row r="63" spans="2:22" ht="18" customHeight="1" x14ac:dyDescent="0.35">
      <c r="B63" s="140"/>
      <c r="C63" s="141">
        <v>3</v>
      </c>
      <c r="D63" s="170" t="s">
        <v>54</v>
      </c>
      <c r="E63" s="165"/>
      <c r="F63" s="165"/>
      <c r="G63" s="143">
        <v>0.16</v>
      </c>
      <c r="H63" s="163" t="s">
        <v>50</v>
      </c>
      <c r="I63" s="143">
        <v>1</v>
      </c>
      <c r="J63" s="163" t="s">
        <v>50</v>
      </c>
      <c r="K63" s="142">
        <f>J5</f>
        <v>1</v>
      </c>
      <c r="L63" s="163" t="s">
        <v>37</v>
      </c>
      <c r="M63" s="14">
        <f>PRODUCT(G63,I63,K63)</f>
        <v>0.16</v>
      </c>
      <c r="N63" s="171"/>
      <c r="O63" s="165"/>
      <c r="P63" s="161"/>
      <c r="Q63" s="142">
        <f>M63</f>
        <v>0.16</v>
      </c>
      <c r="R63" s="161" t="s">
        <v>60</v>
      </c>
      <c r="S63" s="161"/>
      <c r="T63" s="145"/>
      <c r="U63" s="161"/>
      <c r="V63" s="161"/>
    </row>
    <row r="64" spans="2:22" ht="18" customHeight="1" x14ac:dyDescent="0.35">
      <c r="B64" s="140"/>
      <c r="C64" s="33">
        <v>4</v>
      </c>
      <c r="D64" s="170" t="s">
        <v>69</v>
      </c>
      <c r="E64" s="165"/>
      <c r="F64" s="165"/>
      <c r="G64" s="161"/>
      <c r="H64" s="161"/>
      <c r="I64" s="161"/>
      <c r="J64" s="161"/>
      <c r="K64" s="161"/>
      <c r="L64" s="161"/>
      <c r="M64" s="161"/>
      <c r="N64" s="171"/>
      <c r="O64" s="165"/>
      <c r="P64" s="161"/>
      <c r="Q64" s="142">
        <v>1</v>
      </c>
      <c r="R64" s="161" t="s">
        <v>70</v>
      </c>
      <c r="S64" s="161"/>
      <c r="T64" s="145"/>
      <c r="U64" s="161"/>
      <c r="V64" s="161"/>
    </row>
    <row r="65" spans="2:22" ht="18" customHeight="1" x14ac:dyDescent="0.35">
      <c r="B65" s="140"/>
      <c r="C65" s="141">
        <v>5</v>
      </c>
      <c r="D65" s="170" t="s">
        <v>71</v>
      </c>
      <c r="E65" s="165"/>
      <c r="F65" s="165"/>
      <c r="G65" s="161"/>
      <c r="H65" s="161"/>
      <c r="I65" s="161"/>
      <c r="J65" s="161"/>
      <c r="K65" s="161"/>
      <c r="L65" s="161"/>
      <c r="M65" s="161"/>
      <c r="N65" s="144" t="s">
        <v>72</v>
      </c>
      <c r="O65" s="144"/>
      <c r="P65" s="161"/>
      <c r="Q65" s="142"/>
      <c r="R65" s="161"/>
      <c r="S65" s="161"/>
      <c r="T65" s="145"/>
      <c r="U65" s="161"/>
      <c r="V65" s="161"/>
    </row>
    <row r="66" spans="2:22" s="146" customFormat="1" ht="18" customHeight="1" x14ac:dyDescent="0.35">
      <c r="B66" s="140"/>
      <c r="C66" s="141">
        <v>6</v>
      </c>
      <c r="D66" s="161" t="s">
        <v>73</v>
      </c>
      <c r="E66" s="161"/>
      <c r="F66" s="161"/>
      <c r="G66" s="142">
        <v>10</v>
      </c>
      <c r="H66" s="163" t="s">
        <v>50</v>
      </c>
      <c r="I66" s="143">
        <v>1</v>
      </c>
      <c r="J66" s="163" t="s">
        <v>50</v>
      </c>
      <c r="K66" s="142">
        <f>J5</f>
        <v>1</v>
      </c>
      <c r="L66" s="163" t="s">
        <v>37</v>
      </c>
      <c r="M66" s="140">
        <f>PRODUCT(G66,I66,K66)</f>
        <v>10</v>
      </c>
      <c r="N66" s="144"/>
      <c r="O66" s="144"/>
      <c r="P66" s="161"/>
      <c r="Q66" s="142">
        <f>M66</f>
        <v>10</v>
      </c>
      <c r="R66" s="161"/>
      <c r="S66" s="161"/>
      <c r="T66" s="145"/>
      <c r="U66" s="161"/>
      <c r="V66" s="161"/>
    </row>
    <row r="67" spans="2:22" s="146" customFormat="1" ht="18" customHeight="1" x14ac:dyDescent="0.35">
      <c r="B67" s="140"/>
      <c r="C67" s="141"/>
      <c r="D67" s="161"/>
      <c r="E67" s="161"/>
      <c r="F67" s="161"/>
      <c r="G67" s="142"/>
      <c r="H67" s="163"/>
      <c r="I67" s="143"/>
      <c r="J67" s="163"/>
      <c r="K67" s="142"/>
      <c r="L67" s="163"/>
      <c r="M67" s="140"/>
      <c r="N67" s="144"/>
      <c r="O67" s="144"/>
      <c r="P67" s="161"/>
      <c r="Q67" s="142"/>
      <c r="R67" s="161"/>
      <c r="S67" s="161"/>
      <c r="T67" s="145"/>
      <c r="U67" s="161"/>
      <c r="V67" s="161"/>
    </row>
    <row r="68" spans="2:22" ht="18" customHeight="1" x14ac:dyDescent="0.35">
      <c r="B68" s="140"/>
      <c r="C68" s="33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42">
        <f>SUM(Q27,Q28,M31,Q38,Q42,Q49,Q50,Q52,Q53,Q54,Q55,Q61,Q29,Q30,Q66)+Q51</f>
        <v>3236.5</v>
      </c>
      <c r="R68" s="161"/>
      <c r="S68" s="161"/>
      <c r="T68" s="145"/>
      <c r="U68" s="161"/>
      <c r="V68" s="161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I23:J23"/>
    <mergeCell ref="D44:F44"/>
    <mergeCell ref="F5:I5"/>
    <mergeCell ref="C48:D48"/>
    <mergeCell ref="C17:D17"/>
    <mergeCell ref="C8:D8"/>
    <mergeCell ref="F37:J37"/>
    <mergeCell ref="Q24:S24"/>
    <mergeCell ref="D31:F31"/>
    <mergeCell ref="D64:F64"/>
    <mergeCell ref="D38:F38"/>
    <mergeCell ref="N64:O64"/>
    <mergeCell ref="C46:D46"/>
    <mergeCell ref="C11:D11"/>
    <mergeCell ref="D54:F54"/>
    <mergeCell ref="D50:F50"/>
    <mergeCell ref="D63:F63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2"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График</vt:lpstr>
      <vt:lpstr>График (2)</vt:lpstr>
      <vt:lpstr>Андреев В</vt:lpstr>
      <vt:lpstr>Андреев Дом</vt:lpstr>
      <vt:lpstr>Волкова А</vt:lpstr>
      <vt:lpstr>Громов Б</vt:lpstr>
      <vt:lpstr>Ковалев Б</vt:lpstr>
      <vt:lpstr>Панин А</vt:lpstr>
      <vt:lpstr>Панин С</vt:lpstr>
      <vt:lpstr>Рагулин С</vt:lpstr>
      <vt:lpstr>График!Область_печати</vt:lpstr>
      <vt:lpstr>'График (2)'!Область_печати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Степан</cp:lastModifiedBy>
  <cp:lastPrinted>2024-04-15T15:55:43Z</cp:lastPrinted>
  <dcterms:created xsi:type="dcterms:W3CDTF">2024-04-13T14:44:22Z</dcterms:created>
  <dcterms:modified xsi:type="dcterms:W3CDTF">2024-04-24T20:58:36Z</dcterms:modified>
</cp:coreProperties>
</file>