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nttChart" sheetId="1" state="visible" r:id="rId2"/>
  </sheets>
  <definedNames>
    <definedName function="false" hidden="false" localSheetId="0" name="_xlnm.Print_Area" vbProcedure="false">GanttChart!$A$1:$BN$29</definedName>
    <definedName function="false" hidden="false" localSheetId="0" name="_xlnm.Print_Titles" vbProcedure="false">GanttChart!$4:$7</definedName>
    <definedName function="false" hidden="false" name="valuevx" vbProcedure="false">42.314159</definedName>
    <definedName function="false" hidden="false" name="vertex42_copyright" vbProcedure="false">"© 2006-2018 Vertex42 LLC"</definedName>
    <definedName function="false" hidden="false" name="vertex42_id" vbProcedure="false">"gantt-chart_L.xlsx"</definedName>
    <definedName function="false" hidden="false" name="vertex42_title" vbProcedure="false">"Gantt Chart Template"</definedName>
    <definedName function="false" hidden="false" localSheetId="0" name="prevWBS" vbProcedure="false">GanttChart!$A1048576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7" authorId="0">
      <text>
        <r>
          <rPr>
            <sz val="10"/>
            <rFont val="Arial"/>
            <family val="0"/>
            <charset val="1"/>
          </rPr>
          <t xml:space="preserve">Work Breakdown Structure
</t>
        </r>
        <r>
          <rPr>
            <sz val="9"/>
            <color rgb="FF000000"/>
            <rFont val="Tahoma"/>
            <family val="2"/>
            <charset val="1"/>
          </rPr>
          <t xml:space="preserve">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text>
        <r>
          <rPr>
            <sz val="10"/>
            <rFont val="Arial"/>
            <family val="0"/>
            <charset val="1"/>
          </rPr>
          <t xml:space="preserve">Task Description
</t>
        </r>
        <r>
          <rPr>
            <sz val="9"/>
            <color rgb="FF000000"/>
            <rFont val="Tahoma"/>
            <family val="2"/>
            <charset val="1"/>
          </rPr>
          <t xml:space="preserve">Enter the name of each task and sub-task. Use indents for sub-tasks.</t>
        </r>
      </text>
    </comment>
    <comment ref="C7" authorId="0">
      <text>
        <r>
          <rPr>
            <sz val="10"/>
            <rFont val="Arial"/>
            <family val="0"/>
            <charset val="1"/>
          </rPr>
          <t xml:space="preserve">Task Lead
</t>
        </r>
        <r>
          <rPr>
            <sz val="9"/>
            <color rgb="FF000000"/>
            <rFont val="Tahoma"/>
            <family val="2"/>
            <charset val="1"/>
          </rPr>
          <t xml:space="preserve">Enter the name of the Task Lead in this column.</t>
        </r>
      </text>
    </comment>
    <comment ref="D7" authorId="0">
      <text>
        <r>
          <rPr>
            <sz val="10"/>
            <rFont val="Arial"/>
            <family val="0"/>
            <charset val="1"/>
          </rPr>
          <t xml:space="preserve">Predecessor Tasks:
</t>
        </r>
        <r>
          <rPr>
            <sz val="9"/>
            <color rgb="FF000000"/>
            <rFont val="Tahoma"/>
            <family val="2"/>
            <charset val="1"/>
          </rPr>
          <t xml:space="preserve">You can use this column to enter the WBS of a predecessor for reference. The PRO version uses formulas to automatically calculate the Start Date based on the Predecessor.</t>
        </r>
      </text>
    </comment>
    <comment ref="E7" authorId="0">
      <text>
        <r>
          <rPr>
            <sz val="10"/>
            <rFont val="Arial"/>
            <family val="0"/>
            <charset val="1"/>
          </rPr>
          <t xml:space="preserve">Task Start Date
</t>
        </r>
        <r>
          <rPr>
            <sz val="9"/>
            <color rgb="FF000000"/>
            <rFont val="Tahoma"/>
            <family val="2"/>
            <charset val="1"/>
          </rPr>
          <t xml:space="preserve">You can manually enter the Start Date for each task or use a formula to create a dependency on a Predecessor. For example, you could enter </t>
        </r>
        <r>
          <rPr>
            <b val="true"/>
            <sz val="9"/>
            <color rgb="FF000000"/>
            <rFont val="Tahoma"/>
            <family val="2"/>
            <charset val="1"/>
          </rPr>
          <t xml:space="preserve">=</t>
        </r>
        <r>
          <rPr>
            <b val="true"/>
            <i val="true"/>
            <sz val="9"/>
            <color rgb="FF000000"/>
            <rFont val="Tahoma"/>
            <family val="2"/>
            <charset val="1"/>
          </rPr>
          <t xml:space="preserve">enddate</t>
        </r>
        <r>
          <rPr>
            <b val="true"/>
            <sz val="9"/>
            <color rgb="FF000000"/>
            <rFont val="Tahoma"/>
            <family val="2"/>
            <charset val="1"/>
          </rPr>
          <t xml:space="preserve">+1</t>
        </r>
        <r>
          <rPr>
            <sz val="9"/>
            <color rgb="FF000000"/>
            <rFont val="Tahoma"/>
            <family val="2"/>
            <charset val="1"/>
          </rPr>
          <t xml:space="preserve"> to set the Start date to the next calendar day, or </t>
        </r>
        <r>
          <rPr>
            <b val="true"/>
            <sz val="9"/>
            <color rgb="FF000000"/>
            <rFont val="Tahoma"/>
            <family val="2"/>
            <charset val="1"/>
          </rPr>
          <t xml:space="preserve">=WORKDAY(</t>
        </r>
        <r>
          <rPr>
            <b val="true"/>
            <i val="true"/>
            <sz val="9"/>
            <color rgb="FF000000"/>
            <rFont val="Tahoma"/>
            <family val="2"/>
            <charset val="1"/>
          </rPr>
          <t xml:space="preserve">enddate</t>
        </r>
        <r>
          <rPr>
            <b val="true"/>
            <sz val="9"/>
            <color rgb="FF000000"/>
            <rFont val="Tahoma"/>
            <family val="2"/>
            <charset val="1"/>
          </rPr>
          <t xml:space="preserve">,1)</t>
        </r>
        <r>
          <rPr>
            <sz val="9"/>
            <color rgb="FF000000"/>
            <rFont val="Tahoma"/>
            <family val="2"/>
            <charset val="1"/>
          </rPr>
          <t xml:space="preserve"> to set the Start date to the next work day (excluding weekends), where </t>
        </r>
        <r>
          <rPr>
            <i val="true"/>
            <sz val="9"/>
            <color rgb="FF000000"/>
            <rFont val="Tahoma"/>
            <family val="2"/>
            <charset val="1"/>
          </rPr>
          <t xml:space="preserve">enddate</t>
        </r>
        <r>
          <rPr>
            <sz val="9"/>
            <color rgb="FF000000"/>
            <rFont val="Tahoma"/>
            <family val="2"/>
            <charset val="1"/>
          </rPr>
          <t xml:space="preserve"> is the cell reference for the End date of the Predecessor task.</t>
        </r>
      </text>
    </comment>
    <comment ref="F7" authorId="0">
      <text>
        <r>
          <rPr>
            <sz val="10"/>
            <rFont val="Arial"/>
            <family val="0"/>
            <charset val="1"/>
          </rPr>
          <t xml:space="preserve">End Date:
</t>
        </r>
        <r>
          <rPr>
            <sz val="9"/>
            <color rgb="FF000000"/>
            <rFont val="Tahoma"/>
            <family val="2"/>
            <charset val="1"/>
          </rPr>
          <t xml:space="preserve">The End Date is calculated based on the Start Date and the Calendar Days columns.</t>
        </r>
      </text>
    </comment>
    <comment ref="G7" authorId="0">
      <text>
        <r>
          <rPr>
            <sz val="10"/>
            <rFont val="Arial"/>
            <family val="0"/>
            <charset val="1"/>
          </rPr>
          <t xml:space="preserve">Duration (Calendar Days)
</t>
        </r>
        <r>
          <rPr>
            <sz val="9"/>
            <color rgb="FF000000"/>
            <rFont val="Tahoma"/>
            <family val="2"/>
            <charset val="1"/>
          </rPr>
          <t xml:space="preserve">The duration is the number of calendar days for the given task. The duration is calculated as the </t>
        </r>
        <r>
          <rPr>
            <b val="true"/>
            <sz val="9"/>
            <color rgb="FF000000"/>
            <rFont val="Tahoma"/>
            <family val="2"/>
            <charset val="1"/>
          </rPr>
          <t xml:space="preserve">End</t>
        </r>
        <r>
          <rPr>
            <sz val="9"/>
            <color rgb="FF000000"/>
            <rFont val="Tahoma"/>
            <family val="2"/>
            <charset val="1"/>
          </rPr>
          <t xml:space="preserve"> Date minus the </t>
        </r>
        <r>
          <rPr>
            <b val="true"/>
            <sz val="9"/>
            <color rgb="FF000000"/>
            <rFont val="Tahoma"/>
            <family val="2"/>
            <charset val="1"/>
          </rPr>
          <t xml:space="preserve">Start</t>
        </r>
        <r>
          <rPr>
            <sz val="9"/>
            <color rgb="FF000000"/>
            <rFont val="Tahoma"/>
            <family val="2"/>
            <charset val="1"/>
          </rPr>
          <t xml:space="preserve"> Date plus 1 day, so that a task starting and ending on the same day has a duration of 1 day.
</t>
        </r>
        <r>
          <rPr>
            <b val="true"/>
            <sz val="9"/>
            <color rgb="FF000000"/>
            <rFont val="Tahoma"/>
            <family val="2"/>
            <charset val="1"/>
          </rPr>
          <t xml:space="preserve">Note:</t>
        </r>
        <r>
          <rPr>
            <sz val="9"/>
            <color rgb="FF000000"/>
            <rFont val="Tahoma"/>
            <family val="2"/>
            <charset val="1"/>
          </rPr>
          <t xml:space="preserve"> The conditional formatting used to create the gantt chart references this column.</t>
        </r>
      </text>
    </comment>
    <comment ref="H7" authorId="0">
      <text>
        <r>
          <rPr>
            <sz val="10"/>
            <rFont val="Arial"/>
            <family val="0"/>
            <charset val="1"/>
          </rPr>
          <t xml:space="preserve">Percent Complete
</t>
        </r>
        <r>
          <rPr>
            <sz val="9"/>
            <color rgb="FF000000"/>
            <rFont val="Tahoma"/>
            <family val="2"/>
            <charset val="1"/>
          </rPr>
          <t xml:space="preserve">Update the status of this task by entering the percent complete (between 0% and 100%).</t>
        </r>
      </text>
    </comment>
    <comment ref="I7" authorId="0">
      <text>
        <r>
          <rPr>
            <sz val="10"/>
            <rFont val="Arial"/>
            <family val="0"/>
            <charset val="1"/>
          </rPr>
          <t xml:space="preserve">Work Days
</t>
        </r>
        <r>
          <rPr>
            <sz val="9"/>
            <color rgb="FF000000"/>
            <rFont val="Tahoma"/>
            <family val="2"/>
            <charset val="1"/>
          </rPr>
          <t xml:space="preserve">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<sst xmlns="http://schemas.openxmlformats.org/spreadsheetml/2006/main" count="67" uniqueCount="50">
  <si>
    <t xml:space="preserve">Pristine Clean Vacuumists</t>
  </si>
  <si>
    <t xml:space="preserve">Gantt Chart Template © 2006-2018 by Vertex42.com.</t>
  </si>
  <si>
    <t xml:space="preserve">Done</t>
  </si>
  <si>
    <t xml:space="preserve">to Do</t>
  </si>
  <si>
    <t xml:space="preserve">Project Start Date </t>
  </si>
  <si>
    <t xml:space="preserve">Display Week </t>
  </si>
  <si>
    <t xml:space="preserve">start delayed</t>
  </si>
  <si>
    <t xml:space="preserve">finish delayed</t>
  </si>
  <si>
    <t xml:space="preserve">WBS</t>
  </si>
  <si>
    <t xml:space="preserve">TASK</t>
  </si>
  <si>
    <t xml:space="preserve">LEAD</t>
  </si>
  <si>
    <t xml:space="preserve">PREDECESSOR</t>
  </si>
  <si>
    <t xml:space="preserve">START</t>
  </si>
  <si>
    <t xml:space="preserve">END</t>
  </si>
  <si>
    <t xml:space="preserve">DAYS</t>
  </si>
  <si>
    <t xml:space="preserve">% DONE</t>
  </si>
  <si>
    <t xml:space="preserve">WORK DAYS</t>
  </si>
  <si>
    <t xml:space="preserve">Estimated time</t>
  </si>
  <si>
    <t xml:space="preserve">Real time</t>
  </si>
  <si>
    <t xml:space="preserve">estimated costs</t>
  </si>
  <si>
    <t xml:space="preserve">real costs</t>
  </si>
  <si>
    <t xml:space="preserve">delta</t>
  </si>
  <si>
    <t xml:space="preserve">[DESIGN AND CONCEPTION]</t>
  </si>
  <si>
    <t xml:space="preserve">[User needs]</t>
  </si>
  <si>
    <t xml:space="preserve">P.M.</t>
  </si>
  <si>
    <t xml:space="preserve">[set up of skilled team]</t>
  </si>
  <si>
    <t xml:space="preserve">[POC]</t>
  </si>
  <si>
    <t xml:space="preserve">[Design sprint]</t>
  </si>
  <si>
    <t xml:space="preserve">[prototype]</t>
  </si>
  <si>
    <t xml:space="preserve">[Market testing]</t>
  </si>
  <si>
    <t xml:space="preserve">[UX/UI]</t>
  </si>
  <si>
    <t xml:space="preserve">[User testing]</t>
  </si>
  <si>
    <t xml:space="preserve">[User acceptance]</t>
  </si>
  <si>
    <t xml:space="preserve">[App Dev]</t>
  </si>
  <si>
    <t xml:space="preserve"> - </t>
  </si>
  <si>
    <t xml:space="preserve">[Functional specs]</t>
  </si>
  <si>
    <t xml:space="preserve">dev team</t>
  </si>
  <si>
    <t xml:space="preserve">[Technical specs]</t>
  </si>
  <si>
    <t xml:space="preserve">[architecture]</t>
  </si>
  <si>
    <t xml:space="preserve">[Coding]</t>
  </si>
  <si>
    <t xml:space="preserve">[Testing]</t>
  </si>
  <si>
    <t xml:space="preserve">[RELEASE]</t>
  </si>
  <si>
    <t xml:space="preserve">[Internal communication]</t>
  </si>
  <si>
    <t xml:space="preserve">Comm°</t>
  </si>
  <si>
    <t xml:space="preserve">[Social media outcomes]</t>
  </si>
  <si>
    <t xml:space="preserve">[Press release]</t>
  </si>
  <si>
    <t xml:space="preserve">[On-store publication]</t>
  </si>
  <si>
    <t xml:space="preserve">[support implementation]</t>
  </si>
  <si>
    <t xml:space="preserve">total 
estimated</t>
  </si>
  <si>
    <t xml:space="preserve">real total</t>
  </si>
</sst>
</file>

<file path=xl/styles.xml><?xml version="1.0" encoding="utf-8"?>
<styleSheet xmlns="http://schemas.openxmlformats.org/spreadsheetml/2006/main">
  <numFmts count="9">
    <numFmt numFmtId="164" formatCode="General"/>
    <numFmt numFmtId="165" formatCode="m/d/yyyy&quot; (&quot;dddd\)"/>
    <numFmt numFmtId="166" formatCode="d\ mmm\ yyyy"/>
    <numFmt numFmtId="167" formatCode="d"/>
    <numFmt numFmtId="168" formatCode="@"/>
    <numFmt numFmtId="169" formatCode="General"/>
    <numFmt numFmtId="170" formatCode="ddd\ m/dd/yy"/>
    <numFmt numFmtId="171" formatCode="0\ %"/>
    <numFmt numFmtId="172" formatCode="0"/>
  </numFmts>
  <fonts count="29">
    <font>
      <sz val="10"/>
      <name val="Arial"/>
      <family val="0"/>
      <charset val="1"/>
    </font>
    <font>
      <sz val="10"/>
      <name val="Arial"/>
      <family val="0"/>
    </font>
    <font>
      <sz val="10"/>
      <name val="Arial"/>
      <family val="0"/>
    </font>
    <font>
      <sz val="10"/>
      <name val="Arial"/>
      <family val="0"/>
    </font>
    <font>
      <sz val="16"/>
      <color rgb="FF376092"/>
      <name val="Arial"/>
      <family val="1"/>
      <charset val="1"/>
    </font>
    <font>
      <sz val="14"/>
      <color rgb="FF003366"/>
      <name val="Arial"/>
      <family val="2"/>
      <charset val="1"/>
    </font>
    <font>
      <sz val="10"/>
      <name val="Arial"/>
      <family val="2"/>
      <charset val="1"/>
    </font>
    <font>
      <i val="true"/>
      <sz val="8"/>
      <color rgb="FF595959"/>
      <name val="Arial"/>
      <family val="2"/>
      <charset val="1"/>
    </font>
    <font>
      <u val="single"/>
      <sz val="10"/>
      <color rgb="FF0000FF"/>
      <name val="Arial"/>
      <family val="2"/>
      <charset val="1"/>
    </font>
    <font>
      <sz val="11"/>
      <name val="Arial"/>
      <family val="1"/>
      <charset val="1"/>
    </font>
    <font>
      <sz val="9"/>
      <name val="Arial"/>
      <family val="2"/>
      <charset val="1"/>
    </font>
    <font>
      <u val="single"/>
      <sz val="8"/>
      <color rgb="FF0000FF"/>
      <name val="Arial"/>
      <family val="2"/>
      <charset val="1"/>
    </font>
    <font>
      <sz val="7"/>
      <color rgb="FFC0C0C0"/>
      <name val="Arial"/>
      <family val="2"/>
      <charset val="1"/>
    </font>
    <font>
      <sz val="10"/>
      <name val="Arial"/>
      <family val="1"/>
      <charset val="1"/>
    </font>
    <font>
      <sz val="11"/>
      <name val="Arial"/>
      <family val="2"/>
      <charset val="1"/>
    </font>
    <font>
      <sz val="8"/>
      <name val="Arial"/>
      <family val="2"/>
      <charset val="1"/>
    </font>
    <font>
      <b val="true"/>
      <sz val="9"/>
      <name val="Arial"/>
      <family val="2"/>
      <charset val="1"/>
    </font>
    <font>
      <b val="true"/>
      <sz val="8"/>
      <name val="Arial"/>
      <family val="2"/>
      <charset val="1"/>
    </font>
    <font>
      <b val="true"/>
      <sz val="10"/>
      <name val="Arial"/>
      <family val="2"/>
      <charset val="1"/>
    </font>
    <font>
      <b val="true"/>
      <sz val="10"/>
      <color rgb="FFC00000"/>
      <name val="Arial"/>
      <family val="2"/>
      <charset val="1"/>
    </font>
    <font>
      <b val="true"/>
      <sz val="10"/>
      <color rgb="FFFF0000"/>
      <name val="Arial"/>
      <family val="2"/>
      <charset val="1"/>
    </font>
    <font>
      <b val="true"/>
      <sz val="11"/>
      <name val="Arial"/>
      <family val="2"/>
      <charset val="1"/>
    </font>
    <font>
      <sz val="14"/>
      <name val="Arial"/>
      <family val="2"/>
      <charset val="1"/>
    </font>
    <font>
      <sz val="9"/>
      <color rgb="FF000000"/>
      <name val="Arial"/>
      <family val="2"/>
      <charset val="1"/>
    </font>
    <font>
      <sz val="14"/>
      <color rgb="FF000000"/>
      <name val="Arial"/>
      <family val="2"/>
      <charset val="1"/>
    </font>
    <font>
      <sz val="9"/>
      <color rgb="FF000000"/>
      <name val="Tahoma"/>
      <family val="2"/>
      <charset val="1"/>
    </font>
    <font>
      <b val="true"/>
      <sz val="9"/>
      <color rgb="FF000000"/>
      <name val="Tahoma"/>
      <family val="2"/>
      <charset val="1"/>
    </font>
    <font>
      <b val="true"/>
      <i val="true"/>
      <sz val="9"/>
      <color rgb="FF000000"/>
      <name val="Tahoma"/>
      <family val="2"/>
      <charset val="1"/>
    </font>
    <font>
      <i val="true"/>
      <sz val="9"/>
      <color rgb="FF000000"/>
      <name val="Tahoma"/>
      <family val="2"/>
      <charset val="1"/>
    </font>
  </fonts>
  <fills count="9">
    <fill>
      <patternFill patternType="none"/>
    </fill>
    <fill>
      <patternFill patternType="gray125"/>
    </fill>
    <fill>
      <patternFill patternType="solid">
        <fgColor rgb="FFFFFFFF"/>
        <bgColor rgb="FFEFEFEF"/>
      </patternFill>
    </fill>
    <fill>
      <patternFill patternType="solid">
        <fgColor rgb="FF808080"/>
        <bgColor rgb="FFA6A6A6"/>
      </patternFill>
    </fill>
    <fill>
      <patternFill patternType="solid">
        <fgColor rgb="FF0070C0"/>
        <bgColor rgb="FF008080"/>
      </patternFill>
    </fill>
    <fill>
      <patternFill patternType="solid">
        <fgColor rgb="FFFFC000"/>
        <bgColor rgb="FFFF9900"/>
      </patternFill>
    </fill>
    <fill>
      <patternFill patternType="solid">
        <fgColor rgb="FFFF0000"/>
        <bgColor rgb="FFC00000"/>
      </patternFill>
    </fill>
    <fill>
      <patternFill patternType="solid">
        <fgColor rgb="FFD9D9D9"/>
        <bgColor rgb="FFD3ECD5"/>
      </patternFill>
    </fill>
    <fill>
      <patternFill patternType="solid">
        <fgColor rgb="FFD3ECD5"/>
        <bgColor rgb="FFEAEAEA"/>
      </patternFill>
    </fill>
  </fills>
  <borders count="14">
    <border diagonalUp="false" diagonalDown="false">
      <left/>
      <right/>
      <top/>
      <bottom/>
      <diagonal/>
    </border>
    <border diagonalUp="false" diagonalDown="false">
      <left/>
      <right/>
      <top/>
      <bottom style="thin">
        <color rgb="FFBFBFBF"/>
      </bottom>
      <diagonal/>
    </border>
    <border diagonalUp="false" diagonalDown="false">
      <left style="medium">
        <color rgb="FFBFBFBF"/>
      </left>
      <right style="medium">
        <color rgb="FFBFBFBF"/>
      </right>
      <top/>
      <bottom/>
      <diagonal/>
    </border>
    <border diagonalUp="false" diagonalDown="false">
      <left/>
      <right/>
      <top style="thin">
        <color rgb="FFBFBFBF"/>
      </top>
      <bottom style="thin">
        <color rgb="FFBFBFBF"/>
      </bottom>
      <diagonal/>
    </border>
    <border diagonalUp="false" diagonalDown="false">
      <left style="medium">
        <color rgb="FFBFBFBF"/>
      </left>
      <right style="thin">
        <color rgb="FFBFBFBF"/>
      </right>
      <top/>
      <bottom/>
      <diagonal/>
    </border>
    <border diagonalUp="false" diagonalDown="false">
      <left style="thin">
        <color rgb="FFBFBFBF"/>
      </left>
      <right style="thin">
        <color rgb="FFBFBFBF"/>
      </right>
      <top/>
      <bottom/>
      <diagonal/>
    </border>
    <border diagonalUp="false" diagonalDown="false">
      <left style="thin">
        <color rgb="FFBFBFBF"/>
      </left>
      <right style="medium">
        <color rgb="FFBFBFBF"/>
      </right>
      <top/>
      <bottom/>
      <diagonal/>
    </border>
    <border diagonalUp="false" diagonalDown="false">
      <left/>
      <right/>
      <top/>
      <bottom style="medium">
        <color rgb="FFA6A6A6"/>
      </bottom>
      <diagonal/>
    </border>
    <border diagonalUp="false" diagonalDown="false">
      <left style="medium">
        <color rgb="FFBFBFBF"/>
      </left>
      <right style="thin">
        <color rgb="FFBFBFBF"/>
      </right>
      <top/>
      <bottom style="medium">
        <color rgb="FFA6A6A6"/>
      </bottom>
      <diagonal/>
    </border>
    <border diagonalUp="false" diagonalDown="false">
      <left style="thin">
        <color rgb="FFBFBFBF"/>
      </left>
      <right style="thin">
        <color rgb="FFBFBFBF"/>
      </right>
      <top/>
      <bottom style="medium">
        <color rgb="FFA6A6A6"/>
      </bottom>
      <diagonal/>
    </border>
    <border diagonalUp="false" diagonalDown="false">
      <left style="thin">
        <color rgb="FFBFBFBF"/>
      </left>
      <right style="medium">
        <color rgb="FFBFBFBF"/>
      </right>
      <top/>
      <bottom style="medium">
        <color rgb="FFA6A6A6"/>
      </bottom>
      <diagonal/>
    </border>
    <border diagonalUp="false" diagonalDown="false">
      <left/>
      <right/>
      <top/>
      <bottom style="thin">
        <color rgb="FFEAEAEA"/>
      </bottom>
      <diagonal/>
    </border>
    <border diagonalUp="false" diagonalDown="false">
      <left/>
      <right/>
      <top style="thin">
        <color rgb="FFEAEAEA"/>
      </top>
      <bottom style="thin">
        <color rgb="FFEAEAEA"/>
      </bottom>
      <diagonal/>
    </border>
    <border diagonalUp="false" diagonalDown="false">
      <left/>
      <right/>
      <top style="thin">
        <color rgb="FFEFEFEF"/>
      </top>
      <bottom style="thin">
        <color rgb="FFEFEFE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0" wrapText="false" indent="0" shrinkToFit="false"/>
      <protection locked="false" hidden="false"/>
    </xf>
    <xf numFmtId="164" fontId="6" fillId="0" borderId="0" xfId="0" applyFont="true" applyBorder="false" applyAlignment="true" applyProtection="true">
      <alignment horizontal="right" vertical="center" textRotation="0" wrapText="false" indent="0" shrinkToFit="false"/>
      <protection locked="true" hidden="false"/>
    </xf>
    <xf numFmtId="164" fontId="7" fillId="0" borderId="0" xfId="20" applyFont="true" applyBorder="true" applyAlignment="true" applyProtection="true">
      <alignment horizontal="left" vertical="center"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false" hidden="false"/>
    </xf>
    <xf numFmtId="164" fontId="11" fillId="2" borderId="0" xfId="20" applyFont="true" applyBorder="true" applyAlignment="true" applyProtection="true">
      <alignment horizontal="right" vertical="bottom" textRotation="0" wrapText="false" indent="0" shrinkToFit="false"/>
      <protection locked="false" hidden="false"/>
    </xf>
    <xf numFmtId="164" fontId="12" fillId="0" borderId="0" xfId="0" applyFont="true" applyBorder="false" applyAlignment="true" applyProtection="true">
      <alignment horizontal="general" vertical="bottom" textRotation="0" wrapText="false" indent="0" shrinkToFit="false"/>
      <protection locked="fals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0" fillId="3" borderId="0" xfId="0" applyFont="false" applyBorder="true" applyAlignment="false" applyProtection="true">
      <alignment horizontal="general" vertical="bottom" textRotation="0" wrapText="false" indent="0" shrinkToFit="false"/>
      <protection locked="true" hidden="false"/>
    </xf>
    <xf numFmtId="164" fontId="6" fillId="0" borderId="0" xfId="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8" fillId="0" borderId="0" xfId="20" applyFont="false" applyBorder="true" applyAlignment="true" applyProtection="true">
      <alignment horizontal="left" vertical="bottom" textRotation="0" wrapText="false" indent="0" shrinkToFit="false"/>
      <protection locked="true" hidden="false"/>
    </xf>
    <xf numFmtId="164" fontId="0" fillId="4" borderId="0" xfId="0" applyFont="false" applyBorder="true" applyAlignment="false" applyProtection="true">
      <alignment horizontal="general" vertical="bottom" textRotation="0" wrapText="false" indent="0" shrinkToFit="false"/>
      <protection locked="true" hidden="false"/>
    </xf>
    <xf numFmtId="164" fontId="6" fillId="0" borderId="0" xfId="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right" vertical="center" textRotation="0" wrapText="false" indent="0" shrinkToFit="false"/>
      <protection locked="true" hidden="false"/>
    </xf>
    <xf numFmtId="165" fontId="6" fillId="0" borderId="1" xfId="0" applyFont="true" applyBorder="true" applyAlignment="true" applyProtection="true">
      <alignment horizontal="center" vertical="center" textRotation="0" wrapText="false" indent="0" shrinkToFit="true"/>
      <protection locked="false" hidden="false"/>
    </xf>
    <xf numFmtId="164" fontId="6" fillId="0" borderId="1" xfId="0" applyFont="true" applyBorder="true" applyAlignment="true" applyProtection="true">
      <alignment horizontal="center" vertical="center" textRotation="0" wrapText="false" indent="0" shrinkToFit="false"/>
      <protection locked="fals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0" fillId="5" borderId="0" xfId="0" applyFont="false" applyBorder="true" applyAlignment="false" applyProtection="true">
      <alignment horizontal="general" vertical="bottom" textRotation="0" wrapText="false" indent="0" shrinkToFit="false"/>
      <protection locked="true" hidden="false"/>
    </xf>
    <xf numFmtId="165" fontId="6" fillId="0" borderId="3" xfId="0" applyFont="true" applyBorder="true" applyAlignment="true" applyProtection="true">
      <alignment horizontal="center" vertical="center" textRotation="0" wrapText="false" indent="0" shrinkToFit="true"/>
      <protection locked="fals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6" fontId="6" fillId="0" borderId="2" xfId="0" applyFont="true" applyBorder="true" applyAlignment="true" applyProtection="true">
      <alignment horizontal="center" vertical="center" textRotation="0" wrapText="false" indent="0" shrinkToFit="false"/>
      <protection locked="true" hidden="false"/>
    </xf>
    <xf numFmtId="164" fontId="0" fillId="6" borderId="0" xfId="0" applyFont="false" applyBorder="true" applyAlignment="false" applyProtection="true">
      <alignment horizontal="general" vertical="bottom" textRotation="0" wrapText="false" indent="0" shrinkToFit="false"/>
      <protection locked="true" hidden="false"/>
    </xf>
    <xf numFmtId="164" fontId="13" fillId="0" borderId="0" xfId="0" applyFont="true" applyBorder="tru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7" fontId="15" fillId="0" borderId="4" xfId="0" applyFont="true" applyBorder="true" applyAlignment="true" applyProtection="true">
      <alignment horizontal="center" vertical="center" textRotation="0" wrapText="false" indent="0" shrinkToFit="true"/>
      <protection locked="true" hidden="false"/>
    </xf>
    <xf numFmtId="167" fontId="15" fillId="0" borderId="5" xfId="0" applyFont="true" applyBorder="true" applyAlignment="true" applyProtection="true">
      <alignment horizontal="center" vertical="center" textRotation="0" wrapText="false" indent="0" shrinkToFit="true"/>
      <protection locked="true" hidden="false"/>
    </xf>
    <xf numFmtId="167" fontId="15" fillId="0" borderId="6" xfId="0" applyFont="true" applyBorder="true" applyAlignment="true" applyProtection="true">
      <alignment horizontal="center" vertical="center" textRotation="0" wrapText="false" indent="0" shrinkToFit="true"/>
      <protection locked="true" hidden="false"/>
    </xf>
    <xf numFmtId="164" fontId="16" fillId="0" borderId="7" xfId="0" applyFont="true" applyBorder="true" applyAlignment="true" applyProtection="true">
      <alignment horizontal="left" vertical="center" textRotation="0" wrapText="false" indent="0" shrinkToFit="false"/>
      <protection locked="true" hidden="false"/>
    </xf>
    <xf numFmtId="164" fontId="16" fillId="0" borderId="7" xfId="0" applyFont="true" applyBorder="true" applyAlignment="true" applyProtection="true">
      <alignment horizontal="left" vertical="center" textRotation="0" wrapText="false" indent="0" shrinkToFit="false"/>
      <protection locked="true" hidden="false"/>
    </xf>
    <xf numFmtId="164" fontId="16" fillId="0" borderId="7" xfId="0" applyFont="true" applyBorder="true" applyAlignment="true" applyProtection="true">
      <alignment horizontal="center" vertical="center" textRotation="0" wrapText="true" indent="0" shrinkToFit="false"/>
      <protection locked="true" hidden="false"/>
    </xf>
    <xf numFmtId="164" fontId="17" fillId="0" borderId="7" xfId="0" applyFont="true" applyBorder="true" applyAlignment="true" applyProtection="true">
      <alignment horizontal="center" vertical="center" textRotation="0" wrapText="true" indent="0" shrinkToFit="false"/>
      <protection locked="true" hidden="false"/>
    </xf>
    <xf numFmtId="164" fontId="16" fillId="0" borderId="7" xfId="0" applyFont="true" applyBorder="true" applyAlignment="true" applyProtection="true">
      <alignment horizontal="center" vertical="center" textRotation="0" wrapText="false" indent="0" shrinkToFit="false"/>
      <protection locked="true" hidden="false"/>
    </xf>
    <xf numFmtId="164" fontId="10" fillId="0" borderId="8" xfId="0" applyFont="true" applyBorder="true" applyAlignment="true" applyProtection="true">
      <alignment horizontal="center" vertical="center" textRotation="0" wrapText="false" indent="0" shrinkToFit="true"/>
      <protection locked="true" hidden="false"/>
    </xf>
    <xf numFmtId="164" fontId="10" fillId="0" borderId="9" xfId="0" applyFont="true" applyBorder="true" applyAlignment="true" applyProtection="true">
      <alignment horizontal="center" vertical="center" textRotation="0" wrapText="false" indent="0" shrinkToFit="true"/>
      <protection locked="true" hidden="false"/>
    </xf>
    <xf numFmtId="164" fontId="10" fillId="0" borderId="10" xfId="0" applyFont="true" applyBorder="true" applyAlignment="true" applyProtection="true">
      <alignment horizontal="center" vertical="center" textRotation="0" wrapText="false" indent="0" shrinkToFit="true"/>
      <protection locked="true" hidden="false"/>
    </xf>
    <xf numFmtId="168" fontId="18" fillId="0" borderId="0" xfId="0" applyFont="true" applyBorder="true" applyAlignment="true" applyProtection="true">
      <alignment horizontal="general" vertical="bottom" textRotation="0" wrapText="true" indent="0" shrinkToFit="false"/>
      <protection locked="true" hidden="false"/>
    </xf>
    <xf numFmtId="168" fontId="19" fillId="0" borderId="0" xfId="0" applyFont="true" applyBorder="true" applyAlignment="true" applyProtection="true">
      <alignment horizontal="general" vertical="bottom" textRotation="0" wrapText="tru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9" fontId="21" fillId="7" borderId="11" xfId="0" applyFont="true" applyBorder="true" applyAlignment="true" applyProtection="true">
      <alignment horizontal="left" vertical="center" textRotation="0" wrapText="false" indent="0" shrinkToFit="false"/>
      <protection locked="true" hidden="false"/>
    </xf>
    <xf numFmtId="164" fontId="21" fillId="7" borderId="11" xfId="0" applyFont="true" applyBorder="true" applyAlignment="true" applyProtection="true">
      <alignment horizontal="general" vertical="center" textRotation="0" wrapText="false" indent="0" shrinkToFit="false"/>
      <protection locked="true" hidden="false"/>
    </xf>
    <xf numFmtId="164" fontId="10" fillId="7" borderId="11" xfId="0" applyFont="true" applyBorder="true" applyAlignment="true" applyProtection="true">
      <alignment horizontal="general" vertical="center" textRotation="0" wrapText="false" indent="0" shrinkToFit="false"/>
      <protection locked="true" hidden="false"/>
    </xf>
    <xf numFmtId="164" fontId="10" fillId="7" borderId="11" xfId="0" applyFont="true" applyBorder="true" applyAlignment="true" applyProtection="true">
      <alignment horizontal="center" vertical="center" textRotation="0" wrapText="false" indent="0" shrinkToFit="false"/>
      <protection locked="true" hidden="false"/>
    </xf>
    <xf numFmtId="170" fontId="10" fillId="7" borderId="11" xfId="0" applyFont="true" applyBorder="true" applyAlignment="true" applyProtection="true">
      <alignment horizontal="right" vertical="center" textRotation="0" wrapText="false" indent="0" shrinkToFit="false"/>
      <protection locked="true" hidden="false"/>
    </xf>
    <xf numFmtId="170" fontId="10" fillId="7" borderId="11" xfId="0" applyFont="true" applyBorder="true" applyAlignment="true" applyProtection="true">
      <alignment horizontal="center" vertical="center" textRotation="0" wrapText="false" indent="0" shrinkToFit="false"/>
      <protection locked="true" hidden="false"/>
    </xf>
    <xf numFmtId="172" fontId="10" fillId="7" borderId="11" xfId="19" applyFont="true" applyBorder="true" applyAlignment="true" applyProtection="true">
      <alignment horizontal="center" vertical="center" textRotation="0" wrapText="false" indent="0" shrinkToFit="false"/>
      <protection locked="true" hidden="false"/>
    </xf>
    <xf numFmtId="171" fontId="10" fillId="7" borderId="11" xfId="19" applyFont="true" applyBorder="true" applyAlignment="true" applyProtection="true">
      <alignment horizontal="center" vertical="center" textRotation="0" wrapText="false" indent="0" shrinkToFit="false"/>
      <protection locked="true" hidden="false"/>
    </xf>
    <xf numFmtId="172" fontId="10" fillId="7" borderId="11" xfId="0" applyFont="true" applyBorder="true" applyAlignment="true" applyProtection="true">
      <alignment horizontal="center" vertical="center" textRotation="0" wrapText="false" indent="0" shrinkToFit="false"/>
      <protection locked="true" hidden="false"/>
    </xf>
    <xf numFmtId="172" fontId="22" fillId="7" borderId="11" xfId="0" applyFont="true" applyBorder="true" applyAlignment="true" applyProtection="true">
      <alignment horizontal="center" vertical="center" textRotation="0" wrapText="false" indent="0" shrinkToFit="false"/>
      <protection locked="true" hidden="false"/>
    </xf>
    <xf numFmtId="164" fontId="10" fillId="7" borderId="11" xfId="0" applyFont="true" applyBorder="true" applyAlignment="true" applyProtection="true">
      <alignment horizontal="left" vertical="center" textRotation="0" wrapText="false" indent="0" shrinkToFit="false"/>
      <protection locked="true" hidden="false"/>
    </xf>
    <xf numFmtId="164" fontId="10" fillId="7" borderId="12" xfId="0" applyFont="true" applyBorder="true" applyAlignment="true" applyProtection="true">
      <alignment horizontal="general" vertical="center" textRotation="0" wrapText="false" indent="0" shrinkToFit="false"/>
      <protection locked="true" hidden="false"/>
    </xf>
    <xf numFmtId="169" fontId="10" fillId="0" borderId="12" xfId="0" applyFont="true" applyBorder="true" applyAlignment="true" applyProtection="true">
      <alignment horizontal="left" vertical="center" textRotation="0" wrapText="false" indent="0" shrinkToFit="false"/>
      <protection locked="true" hidden="false"/>
    </xf>
    <xf numFmtId="164" fontId="10" fillId="0" borderId="12" xfId="0" applyFont="true" applyBorder="true" applyAlignment="true" applyProtection="true">
      <alignment horizontal="general" vertical="center" textRotation="0" wrapText="true" indent="0" shrinkToFit="false"/>
      <protection locked="true" hidden="false"/>
    </xf>
    <xf numFmtId="164" fontId="10" fillId="0" borderId="12" xfId="0" applyFont="true" applyBorder="true" applyAlignment="true" applyProtection="true">
      <alignment horizontal="general" vertical="center" textRotation="0" wrapText="false" indent="0" shrinkToFit="false"/>
      <protection locked="true" hidden="false"/>
    </xf>
    <xf numFmtId="164" fontId="23" fillId="0" borderId="13" xfId="0" applyFont="true" applyBorder="true" applyAlignment="true" applyProtection="true">
      <alignment horizontal="center" vertical="center" textRotation="0" wrapText="false" indent="0" shrinkToFit="false"/>
      <protection locked="true" hidden="false"/>
    </xf>
    <xf numFmtId="170" fontId="23" fillId="8" borderId="13" xfId="0" applyFont="true" applyBorder="true" applyAlignment="true" applyProtection="true">
      <alignment horizontal="center" vertical="center" textRotation="0" wrapText="false" indent="0" shrinkToFit="false"/>
      <protection locked="true" hidden="false"/>
    </xf>
    <xf numFmtId="170" fontId="23" fillId="0" borderId="13" xfId="0" applyFont="true" applyBorder="true" applyAlignment="true" applyProtection="true">
      <alignment horizontal="center" vertical="center" textRotation="0" wrapText="false" indent="0" shrinkToFit="false"/>
      <protection locked="true" hidden="false"/>
    </xf>
    <xf numFmtId="172" fontId="23" fillId="8" borderId="13" xfId="0" applyFont="true" applyBorder="true" applyAlignment="true" applyProtection="true">
      <alignment horizontal="center" vertical="center" textRotation="0" wrapText="false" indent="0" shrinkToFit="false"/>
      <protection locked="true" hidden="false"/>
    </xf>
    <xf numFmtId="171" fontId="23" fillId="8" borderId="13" xfId="19" applyFont="true" applyBorder="true" applyAlignment="true" applyProtection="true">
      <alignment horizontal="center" vertical="center" textRotation="0" wrapText="false" indent="0" shrinkToFit="false"/>
      <protection locked="true" hidden="false"/>
    </xf>
    <xf numFmtId="172" fontId="23" fillId="0" borderId="13" xfId="0" applyFont="true" applyBorder="true" applyAlignment="true" applyProtection="true">
      <alignment horizontal="center" vertical="center" textRotation="0" wrapText="false" indent="0" shrinkToFit="false"/>
      <protection locked="true" hidden="false"/>
    </xf>
    <xf numFmtId="172" fontId="24" fillId="0" borderId="13" xfId="0" applyFont="true" applyBorder="true" applyAlignment="true" applyProtection="true">
      <alignment horizontal="center" vertical="center" textRotation="0" wrapText="false" indent="0" shrinkToFit="false"/>
      <protection locked="true" hidden="false"/>
    </xf>
    <xf numFmtId="164" fontId="10" fillId="0" borderId="12" xfId="0" applyFont="true" applyBorder="true" applyAlignment="true" applyProtection="true">
      <alignment horizontal="left" vertical="center" textRotation="0" wrapText="false" indent="0" shrinkToFit="false"/>
      <protection locked="true" hidden="false"/>
    </xf>
    <xf numFmtId="164" fontId="10" fillId="6" borderId="12" xfId="0" applyFont="true" applyBorder="true" applyAlignment="true" applyProtection="true">
      <alignment horizontal="left" vertical="center" textRotation="0" wrapText="false" indent="0" shrinkToFit="false"/>
      <protection locked="true" hidden="false"/>
    </xf>
    <xf numFmtId="164" fontId="10" fillId="6" borderId="12" xfId="0" applyFont="true" applyBorder="true" applyAlignment="true" applyProtection="true">
      <alignment horizontal="general" vertical="center" textRotation="0" wrapText="false" indent="0" shrinkToFit="false"/>
      <protection locked="true" hidden="false"/>
    </xf>
    <xf numFmtId="171" fontId="10" fillId="0" borderId="12" xfId="0" applyFont="true" applyBorder="true" applyAlignment="true" applyProtection="true">
      <alignment horizontal="left" vertical="center" textRotation="0" wrapText="false" indent="0" shrinkToFit="false"/>
      <protection locked="true" hidden="false"/>
    </xf>
    <xf numFmtId="168" fontId="10" fillId="6" borderId="12" xfId="0" applyFont="true" applyBorder="true" applyAlignment="true" applyProtection="true">
      <alignment horizontal="left" vertical="center" textRotation="0" wrapText="false" indent="0" shrinkToFit="false"/>
      <protection locked="true" hidden="false"/>
    </xf>
    <xf numFmtId="164" fontId="10" fillId="0" borderId="12" xfId="0" applyFont="true" applyBorder="true" applyAlignment="true" applyProtection="true">
      <alignment horizontal="left" vertical="center" textRotation="0" wrapText="true" indent="1" shrinkToFit="false"/>
      <protection locked="true" hidden="false"/>
    </xf>
    <xf numFmtId="169" fontId="21" fillId="7" borderId="12" xfId="0" applyFont="true" applyBorder="true" applyAlignment="true" applyProtection="true">
      <alignment horizontal="left" vertical="center" textRotation="0" wrapText="false" indent="0" shrinkToFit="false"/>
      <protection locked="true" hidden="false"/>
    </xf>
    <xf numFmtId="164" fontId="21" fillId="7" borderId="12" xfId="0" applyFont="true" applyBorder="true" applyAlignment="true" applyProtection="true">
      <alignment horizontal="general" vertical="center" textRotation="0" wrapText="false" indent="0" shrinkToFit="false"/>
      <protection locked="true" hidden="false"/>
    </xf>
    <xf numFmtId="164" fontId="10" fillId="7" borderId="12" xfId="0" applyFont="true" applyBorder="true" applyAlignment="true" applyProtection="true">
      <alignment horizontal="center" vertical="center" textRotation="0" wrapText="false" indent="0" shrinkToFit="false"/>
      <protection locked="true" hidden="false"/>
    </xf>
    <xf numFmtId="170" fontId="10" fillId="7" borderId="12" xfId="0" applyFont="true" applyBorder="true" applyAlignment="true" applyProtection="true">
      <alignment horizontal="center" vertical="center" textRotation="0" wrapText="false" indent="0" shrinkToFit="false"/>
      <protection locked="true" hidden="false"/>
    </xf>
    <xf numFmtId="172" fontId="10" fillId="7" borderId="12" xfId="19" applyFont="true" applyBorder="true" applyAlignment="true" applyProtection="true">
      <alignment horizontal="center" vertical="center" textRotation="0" wrapText="false" indent="0" shrinkToFit="false"/>
      <protection locked="true" hidden="false"/>
    </xf>
    <xf numFmtId="171" fontId="10" fillId="7" borderId="12" xfId="19" applyFont="true" applyBorder="true" applyAlignment="true" applyProtection="true">
      <alignment horizontal="center" vertical="center" textRotation="0" wrapText="false" indent="0" shrinkToFit="false"/>
      <protection locked="true" hidden="false"/>
    </xf>
    <xf numFmtId="172" fontId="10" fillId="7" borderId="12" xfId="0" applyFont="true" applyBorder="true" applyAlignment="true" applyProtection="true">
      <alignment horizontal="center" vertical="center" textRotation="0" wrapText="false" indent="0" shrinkToFit="false"/>
      <protection locked="true" hidden="false"/>
    </xf>
    <xf numFmtId="172" fontId="22" fillId="7" borderId="12" xfId="0" applyFont="true" applyBorder="true" applyAlignment="true" applyProtection="true">
      <alignment horizontal="center" vertical="center" textRotation="0" wrapText="false" indent="0" shrinkToFit="false"/>
      <protection locked="true" hidden="false"/>
    </xf>
    <xf numFmtId="164" fontId="10" fillId="7" borderId="12" xfId="0" applyFont="true" applyBorder="true" applyAlignment="true" applyProtection="true">
      <alignment horizontal="left" vertical="center" textRotation="0" wrapText="false" indent="0" shrinkToFit="false"/>
      <protection locked="true" hidden="false"/>
    </xf>
    <xf numFmtId="164" fontId="10" fillId="5" borderId="12" xfId="0" applyFont="true" applyBorder="true" applyAlignment="true" applyProtection="true">
      <alignment horizontal="left" vertical="center" textRotation="0" wrapText="false" indent="0" shrinkToFit="false"/>
      <protection locked="true" hidden="false"/>
    </xf>
    <xf numFmtId="164" fontId="18" fillId="6" borderId="0" xfId="0" applyFont="true" applyBorder="true" applyAlignment="true" applyProtection="true">
      <alignment horizontal="general" vertical="bottom" textRotation="0" wrapText="true" indent="0" shrinkToFit="false"/>
      <protection locked="true" hidden="false"/>
    </xf>
    <xf numFmtId="164" fontId="18" fillId="6" borderId="0" xfId="0" applyFont="true" applyBorder="true" applyAlignment="false" applyProtection="true">
      <alignment horizontal="general" vertical="bottom" textRotation="0" wrapText="false" indent="0" shrinkToFit="false"/>
      <protection locked="true" hidden="false"/>
    </xf>
    <xf numFmtId="169" fontId="16" fillId="6" borderId="0" xfId="0" applyFont="true" applyBorder="true" applyAlignment="true" applyProtection="tru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10">
    <dxf>
      <font>
        <color rgb="FFFFFFFF"/>
      </font>
      <fill>
        <patternFill>
          <bgColor rgb="FFC0504D"/>
        </patternFill>
      </fill>
    </dxf>
    <dxf>
      <fill>
        <patternFill>
          <bgColor rgb="FF808080"/>
        </patternFill>
      </fill>
    </dxf>
    <dxf>
      <fill>
        <patternFill>
          <bgColor rgb="FF0070C0"/>
        </patternFill>
      </fill>
    </dxf>
    <dxf>
      <border diagonalUp="false" diagonalDown="false">
        <left style="thin"/>
        <right style="thin"/>
        <top/>
        <bottom/>
        <diagonal/>
      </border>
    </dxf>
    <dxf>
      <fill>
        <patternFill>
          <bgColor rgb="FF808080"/>
        </patternFill>
      </fill>
    </dxf>
    <dxf>
      <fill>
        <patternFill>
          <bgColor rgb="FF0070C0"/>
        </patternFill>
      </fill>
    </dxf>
    <dxf>
      <border diagonalUp="false" diagonalDown="false">
        <left style="thin"/>
        <right style="thin"/>
        <top/>
        <bottom/>
        <diagonal/>
      </border>
    </dxf>
    <dxf>
      <fill>
        <patternFill>
          <bgColor rgb="FF808080"/>
        </patternFill>
      </fill>
    </dxf>
    <dxf>
      <fill>
        <patternFill>
          <bgColor rgb="FF0070C0"/>
        </patternFill>
      </fill>
    </dxf>
    <dxf>
      <border diagonalUp="false" diagonalDown="false">
        <left style="thin"/>
        <right style="thin"/>
        <top/>
        <bottom/>
        <diagonal/>
      </border>
    </dxf>
  </dxf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EFEFEF"/>
      <rgbColor rgb="FFEAEAEA"/>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D3ECD5"/>
      <rgbColor rgb="FFFFFF99"/>
      <rgbColor rgb="FFBFBFBF"/>
      <rgbColor rgb="FFFF99CC"/>
      <rgbColor rgb="FFCC99FF"/>
      <rgbColor rgb="FFFFCC99"/>
      <rgbColor rgb="FF3366FF"/>
      <rgbColor rgb="FF33CCCC"/>
      <rgbColor rgb="FF99CC00"/>
      <rgbColor rgb="FFFFC000"/>
      <rgbColor rgb="FFFF9900"/>
      <rgbColor rgb="FFFF6600"/>
      <rgbColor rgb="FF595959"/>
      <rgbColor rgb="FFA6A6A6"/>
      <rgbColor rgb="FF003366"/>
      <rgbColor rgb="FF339966"/>
      <rgbColor rgb="FF003300"/>
      <rgbColor rgb="FF333300"/>
      <rgbColor rgb="FF993300"/>
      <rgbColor rgb="FF993366"/>
      <rgbColor rgb="FF37609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266760</xdr:colOff>
      <xdr:row>5</xdr:row>
      <xdr:rowOff>142920</xdr:rowOff>
    </xdr:from>
    <xdr:to>
      <xdr:col>29</xdr:col>
      <xdr:colOff>56880</xdr:colOff>
      <xdr:row>10</xdr:row>
      <xdr:rowOff>69480</xdr:rowOff>
    </xdr:to>
    <xdr:sp>
      <xdr:nvSpPr>
        <xdr:cNvPr id="0" name="Text Box 44" hidden="1"/>
        <xdr:cNvSpPr/>
      </xdr:nvSpPr>
      <xdr:spPr>
        <a:xfrm>
          <a:off x="5225400" y="1371600"/>
          <a:ext cx="3619800" cy="1099440"/>
        </a:xfrm>
        <a:prstGeom prst="rect">
          <a:avLst/>
        </a:prstGeom>
        <a:solidFill>
          <a:srgbClr val="ffffe1"/>
        </a:solidFill>
        <a:ln w="9525">
          <a:solidFill>
            <a:srgbClr val="000000"/>
          </a:solidFill>
          <a:miter/>
        </a:ln>
        <a:effectLst>
          <a:outerShdw algn="ctr" dir="2700000" dist="35638" rotWithShape="0">
            <a:srgbClr val="000000"/>
          </a:outerShdw>
        </a:effectLst>
      </xdr:spPr>
      <xdr:style>
        <a:lnRef idx="0"/>
        <a:fillRef idx="0"/>
        <a:effectRef idx="0"/>
        <a:fontRef idx="minor"/>
      </xdr:style>
    </xdr:sp>
    <xdr:clientData/>
  </xdr:twoCellAnchor>
  <mc:AlternateContent xmlns:mc="http://schemas.openxmlformats.org/markup-compatibility/2006">
    <mc:Choice xmlns:a14="http://schemas.microsoft.com/office/drawing/2010/main" Requires="a14">
      <xdr:twoCellAnchor editAs="oneCell">
        <xdr:from>
          <xdr:col>9</xdr:col>
          <xdr:colOff>95400</xdr:colOff>
          <xdr:row>1</xdr:row>
          <xdr:rowOff>123840</xdr:rowOff>
        </xdr:from>
        <xdr:to>
          <xdr:col>27</xdr:col>
          <xdr:colOff>104760</xdr:colOff>
          <xdr:row>2</xdr:row>
          <xdr:rowOff>114480</xdr:rowOff>
        </xdr:to>
        <xdr:sp>
          <xdr:nvSpPr>
            <xdr:cNvPr id="0" name="Scroll Bar 46"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vertex42.com/ExcelTemplates/excel-gantt-chart.html"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S3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B17" activeCellId="0" sqref="B17"/>
    </sheetView>
  </sheetViews>
  <sheetFormatPr defaultColWidth="9.15625" defaultRowHeight="12.75" zeroHeight="false" outlineLevelRow="0" outlineLevelCol="0"/>
  <cols>
    <col collapsed="false" customWidth="true" hidden="false" outlineLevel="0" max="1" min="1" style="1" width="6.86"/>
    <col collapsed="false" customWidth="true" hidden="false" outlineLevel="0" max="2" min="2" style="2" width="19"/>
    <col collapsed="false" customWidth="true" hidden="false" outlineLevel="0" max="3" min="3" style="2" width="7.71"/>
    <col collapsed="false" customWidth="true" hidden="true" outlineLevel="0" max="4" min="4" style="3" width="6.86"/>
    <col collapsed="false" customWidth="true" hidden="false" outlineLevel="0" max="6" min="5" style="2" width="11.99"/>
    <col collapsed="false" customWidth="true" hidden="false" outlineLevel="0" max="7" min="7" style="2" width="6.01"/>
    <col collapsed="false" customWidth="true" hidden="false" outlineLevel="0" max="8" min="8" style="2" width="6.71"/>
    <col collapsed="false" customWidth="true" hidden="false" outlineLevel="0" max="9" min="9" style="2" width="6.42"/>
    <col collapsed="false" customWidth="true" hidden="false" outlineLevel="0" max="10" min="10" style="2" width="1.85"/>
    <col collapsed="false" customWidth="true" hidden="false" outlineLevel="0" max="66" min="11" style="2" width="2.42"/>
    <col collapsed="false" customWidth="true" hidden="false" outlineLevel="0" max="67" min="67" style="4" width="10.14"/>
    <col collapsed="false" customWidth="false" hidden="false" outlineLevel="0" max="68" min="68" style="4" width="9.14"/>
    <col collapsed="false" customWidth="true" hidden="false" outlineLevel="0" max="69" min="69" style="4" width="9.85"/>
    <col collapsed="false" customWidth="false" hidden="false" outlineLevel="0" max="1024" min="70" style="4" width="9.14"/>
  </cols>
  <sheetData>
    <row r="1" customFormat="false" ht="30" hidden="false" customHeight="true" outlineLevel="0" collapsed="false">
      <c r="A1" s="5" t="s">
        <v>0</v>
      </c>
      <c r="B1" s="6"/>
      <c r="C1" s="6"/>
      <c r="D1" s="6"/>
      <c r="E1" s="6"/>
      <c r="F1" s="6"/>
      <c r="I1" s="7"/>
      <c r="K1" s="8" t="s">
        <v>1</v>
      </c>
      <c r="L1" s="8"/>
      <c r="M1" s="8"/>
      <c r="N1" s="8"/>
      <c r="O1" s="8"/>
      <c r="P1" s="8"/>
      <c r="Q1" s="8"/>
      <c r="R1" s="8"/>
      <c r="S1" s="8"/>
      <c r="T1" s="8"/>
      <c r="U1" s="8"/>
      <c r="V1" s="8"/>
      <c r="W1" s="8"/>
      <c r="X1" s="8"/>
      <c r="Y1" s="8"/>
      <c r="Z1" s="8"/>
      <c r="AA1" s="8"/>
      <c r="AB1" s="8"/>
      <c r="AC1" s="8"/>
      <c r="AD1" s="8"/>
      <c r="AE1" s="8"/>
    </row>
    <row r="2" customFormat="false" ht="18" hidden="false" customHeight="true" outlineLevel="0" collapsed="false">
      <c r="A2" s="9"/>
      <c r="B2" s="10"/>
      <c r="C2" s="10"/>
      <c r="D2" s="11"/>
      <c r="E2" s="12"/>
      <c r="F2" s="12"/>
      <c r="H2" s="13"/>
      <c r="BP2" s="14"/>
      <c r="BQ2" s="15" t="s">
        <v>2</v>
      </c>
    </row>
    <row r="3" customFormat="false" ht="14.25" hidden="false" customHeight="false" outlineLevel="0" collapsed="false">
      <c r="A3" s="9"/>
      <c r="B3" s="16"/>
      <c r="C3" s="17"/>
      <c r="D3" s="17"/>
      <c r="E3" s="17"/>
      <c r="F3" s="17"/>
      <c r="G3" s="17"/>
      <c r="H3" s="13"/>
      <c r="K3" s="18"/>
      <c r="L3" s="18"/>
      <c r="M3" s="18"/>
      <c r="N3" s="18"/>
      <c r="O3" s="18"/>
      <c r="P3" s="18"/>
      <c r="Q3" s="18"/>
      <c r="R3" s="18"/>
      <c r="S3" s="18"/>
      <c r="T3" s="18"/>
      <c r="U3" s="18"/>
      <c r="V3" s="18"/>
      <c r="W3" s="18"/>
      <c r="X3" s="18"/>
      <c r="Y3" s="18"/>
      <c r="Z3" s="18"/>
      <c r="AA3" s="18"/>
      <c r="BP3" s="19"/>
      <c r="BQ3" s="15" t="s">
        <v>3</v>
      </c>
    </row>
    <row r="4" customFormat="false" ht="17.25" hidden="false" customHeight="true" outlineLevel="0" collapsed="false">
      <c r="A4" s="20"/>
      <c r="B4" s="21" t="s">
        <v>4</v>
      </c>
      <c r="C4" s="22" t="n">
        <v>44955</v>
      </c>
      <c r="D4" s="22"/>
      <c r="E4" s="22"/>
      <c r="F4" s="15"/>
      <c r="G4" s="21" t="s">
        <v>5</v>
      </c>
      <c r="H4" s="23" t="n">
        <v>1</v>
      </c>
      <c r="I4" s="15"/>
      <c r="J4" s="24"/>
      <c r="K4" s="25" t="str">
        <f aca="false">"Week "&amp;(K6-($C$4-WEEKDAY($C$4,1)+2))/7+1</f>
        <v>Week 1</v>
      </c>
      <c r="L4" s="25"/>
      <c r="M4" s="25"/>
      <c r="N4" s="25"/>
      <c r="O4" s="25"/>
      <c r="P4" s="25"/>
      <c r="Q4" s="25"/>
      <c r="R4" s="25" t="str">
        <f aca="false">"Week "&amp;(R6-($C$4-WEEKDAY($C$4,1)+2))/7+1</f>
        <v>Week 2</v>
      </c>
      <c r="S4" s="25"/>
      <c r="T4" s="25"/>
      <c r="U4" s="25"/>
      <c r="V4" s="25"/>
      <c r="W4" s="25"/>
      <c r="X4" s="25"/>
      <c r="Y4" s="25" t="str">
        <f aca="false">"Week "&amp;(Y6-($C$4-WEEKDAY($C$4,1)+2))/7+1</f>
        <v>Week 3</v>
      </c>
      <c r="Z4" s="25"/>
      <c r="AA4" s="25"/>
      <c r="AB4" s="25"/>
      <c r="AC4" s="25"/>
      <c r="AD4" s="25"/>
      <c r="AE4" s="25"/>
      <c r="AF4" s="25" t="str">
        <f aca="false">"Week "&amp;(AF6-($C$4-WEEKDAY($C$4,1)+2))/7+1</f>
        <v>Week 4</v>
      </c>
      <c r="AG4" s="25"/>
      <c r="AH4" s="25"/>
      <c r="AI4" s="25"/>
      <c r="AJ4" s="25"/>
      <c r="AK4" s="25"/>
      <c r="AL4" s="25"/>
      <c r="AM4" s="25" t="str">
        <f aca="false">"Week "&amp;(AM6-($C$4-WEEKDAY($C$4,1)+2))/7+1</f>
        <v>Week 5</v>
      </c>
      <c r="AN4" s="25"/>
      <c r="AO4" s="25"/>
      <c r="AP4" s="25"/>
      <c r="AQ4" s="25"/>
      <c r="AR4" s="25"/>
      <c r="AS4" s="25"/>
      <c r="AT4" s="25" t="str">
        <f aca="false">"Week "&amp;(AT6-($C$4-WEEKDAY($C$4,1)+2))/7+1</f>
        <v>Week 6</v>
      </c>
      <c r="AU4" s="25"/>
      <c r="AV4" s="25"/>
      <c r="AW4" s="25"/>
      <c r="AX4" s="25"/>
      <c r="AY4" s="25"/>
      <c r="AZ4" s="25"/>
      <c r="BA4" s="25" t="str">
        <f aca="false">"Week "&amp;(BA6-($C$4-WEEKDAY($C$4,1)+2))/7+1</f>
        <v>Week 7</v>
      </c>
      <c r="BB4" s="25"/>
      <c r="BC4" s="25"/>
      <c r="BD4" s="25"/>
      <c r="BE4" s="25"/>
      <c r="BF4" s="25"/>
      <c r="BG4" s="25"/>
      <c r="BH4" s="25" t="str">
        <f aca="false">"Week "&amp;(BH6-($C$4-WEEKDAY($C$4,1)+2))/7+1</f>
        <v>Week 8</v>
      </c>
      <c r="BI4" s="25"/>
      <c r="BJ4" s="25"/>
      <c r="BK4" s="25"/>
      <c r="BL4" s="25"/>
      <c r="BM4" s="25"/>
      <c r="BN4" s="25"/>
      <c r="BP4" s="26"/>
      <c r="BQ4" s="15" t="s">
        <v>6</v>
      </c>
    </row>
    <row r="5" customFormat="false" ht="17.25" hidden="false" customHeight="true" outlineLevel="0" collapsed="false">
      <c r="A5" s="20"/>
      <c r="B5" s="21"/>
      <c r="C5" s="27"/>
      <c r="D5" s="27"/>
      <c r="E5" s="27"/>
      <c r="F5" s="28"/>
      <c r="G5" s="28"/>
      <c r="H5" s="28"/>
      <c r="I5" s="28"/>
      <c r="J5" s="24"/>
      <c r="K5" s="29" t="n">
        <f aca="false">K6</f>
        <v>44956</v>
      </c>
      <c r="L5" s="29"/>
      <c r="M5" s="29"/>
      <c r="N5" s="29"/>
      <c r="O5" s="29"/>
      <c r="P5" s="29"/>
      <c r="Q5" s="29"/>
      <c r="R5" s="29" t="n">
        <f aca="false">R6</f>
        <v>44963</v>
      </c>
      <c r="S5" s="29"/>
      <c r="T5" s="29"/>
      <c r="U5" s="29"/>
      <c r="V5" s="29"/>
      <c r="W5" s="29"/>
      <c r="X5" s="29"/>
      <c r="Y5" s="29" t="n">
        <f aca="false">Y6</f>
        <v>44970</v>
      </c>
      <c r="Z5" s="29"/>
      <c r="AA5" s="29"/>
      <c r="AB5" s="29"/>
      <c r="AC5" s="29"/>
      <c r="AD5" s="29"/>
      <c r="AE5" s="29"/>
      <c r="AF5" s="29" t="n">
        <f aca="false">AF6</f>
        <v>44977</v>
      </c>
      <c r="AG5" s="29"/>
      <c r="AH5" s="29"/>
      <c r="AI5" s="29"/>
      <c r="AJ5" s="29"/>
      <c r="AK5" s="29"/>
      <c r="AL5" s="29"/>
      <c r="AM5" s="29" t="n">
        <f aca="false">AM6</f>
        <v>44984</v>
      </c>
      <c r="AN5" s="29"/>
      <c r="AO5" s="29"/>
      <c r="AP5" s="29"/>
      <c r="AQ5" s="29"/>
      <c r="AR5" s="29"/>
      <c r="AS5" s="29"/>
      <c r="AT5" s="29" t="n">
        <f aca="false">AT6</f>
        <v>44991</v>
      </c>
      <c r="AU5" s="29"/>
      <c r="AV5" s="29"/>
      <c r="AW5" s="29"/>
      <c r="AX5" s="29"/>
      <c r="AY5" s="29"/>
      <c r="AZ5" s="29"/>
      <c r="BA5" s="29" t="n">
        <f aca="false">BA6</f>
        <v>44998</v>
      </c>
      <c r="BB5" s="29"/>
      <c r="BC5" s="29"/>
      <c r="BD5" s="29"/>
      <c r="BE5" s="29"/>
      <c r="BF5" s="29"/>
      <c r="BG5" s="29"/>
      <c r="BH5" s="29" t="n">
        <f aca="false">BH6</f>
        <v>45005</v>
      </c>
      <c r="BI5" s="29"/>
      <c r="BJ5" s="29"/>
      <c r="BK5" s="29"/>
      <c r="BL5" s="29"/>
      <c r="BM5" s="29"/>
      <c r="BN5" s="29"/>
      <c r="BP5" s="30"/>
      <c r="BQ5" s="15" t="s">
        <v>7</v>
      </c>
    </row>
    <row r="6" customFormat="false" ht="12.75" hidden="false" customHeight="false" outlineLevel="0" collapsed="false">
      <c r="A6" s="31"/>
      <c r="B6" s="24"/>
      <c r="C6" s="24"/>
      <c r="D6" s="32"/>
      <c r="E6" s="24"/>
      <c r="F6" s="24"/>
      <c r="G6" s="24"/>
      <c r="H6" s="24"/>
      <c r="I6" s="24"/>
      <c r="J6" s="24"/>
      <c r="K6" s="33" t="n">
        <f aca="false">C4-WEEKDAY(C4,1)+2+7*(H4-1)</f>
        <v>44956</v>
      </c>
      <c r="L6" s="34" t="n">
        <f aca="false">K6+1</f>
        <v>44957</v>
      </c>
      <c r="M6" s="34" t="n">
        <f aca="false">L6+1</f>
        <v>44958</v>
      </c>
      <c r="N6" s="34" t="n">
        <f aca="false">M6+1</f>
        <v>44959</v>
      </c>
      <c r="O6" s="34" t="n">
        <f aca="false">N6+1</f>
        <v>44960</v>
      </c>
      <c r="P6" s="34" t="n">
        <f aca="false">O6+1</f>
        <v>44961</v>
      </c>
      <c r="Q6" s="35" t="n">
        <f aca="false">P6+1</f>
        <v>44962</v>
      </c>
      <c r="R6" s="33" t="n">
        <f aca="false">Q6+1</f>
        <v>44963</v>
      </c>
      <c r="S6" s="34" t="n">
        <f aca="false">R6+1</f>
        <v>44964</v>
      </c>
      <c r="T6" s="34" t="n">
        <f aca="false">S6+1</f>
        <v>44965</v>
      </c>
      <c r="U6" s="34" t="n">
        <f aca="false">T6+1</f>
        <v>44966</v>
      </c>
      <c r="V6" s="34" t="n">
        <f aca="false">U6+1</f>
        <v>44967</v>
      </c>
      <c r="W6" s="34" t="n">
        <f aca="false">V6+1</f>
        <v>44968</v>
      </c>
      <c r="X6" s="35" t="n">
        <f aca="false">W6+1</f>
        <v>44969</v>
      </c>
      <c r="Y6" s="33" t="n">
        <f aca="false">X6+1</f>
        <v>44970</v>
      </c>
      <c r="Z6" s="34" t="n">
        <f aca="false">Y6+1</f>
        <v>44971</v>
      </c>
      <c r="AA6" s="34" t="n">
        <f aca="false">Z6+1</f>
        <v>44972</v>
      </c>
      <c r="AB6" s="34" t="n">
        <f aca="false">AA6+1</f>
        <v>44973</v>
      </c>
      <c r="AC6" s="34" t="n">
        <f aca="false">AB6+1</f>
        <v>44974</v>
      </c>
      <c r="AD6" s="34" t="n">
        <f aca="false">AC6+1</f>
        <v>44975</v>
      </c>
      <c r="AE6" s="35" t="n">
        <f aca="false">AD6+1</f>
        <v>44976</v>
      </c>
      <c r="AF6" s="33" t="n">
        <f aca="false">AE6+1</f>
        <v>44977</v>
      </c>
      <c r="AG6" s="34" t="n">
        <f aca="false">AF6+1</f>
        <v>44978</v>
      </c>
      <c r="AH6" s="34" t="n">
        <f aca="false">AG6+1</f>
        <v>44979</v>
      </c>
      <c r="AI6" s="34" t="n">
        <f aca="false">AH6+1</f>
        <v>44980</v>
      </c>
      <c r="AJ6" s="34" t="n">
        <f aca="false">AI6+1</f>
        <v>44981</v>
      </c>
      <c r="AK6" s="34" t="n">
        <f aca="false">AJ6+1</f>
        <v>44982</v>
      </c>
      <c r="AL6" s="35" t="n">
        <f aca="false">AK6+1</f>
        <v>44983</v>
      </c>
      <c r="AM6" s="33" t="n">
        <f aca="false">AL6+1</f>
        <v>44984</v>
      </c>
      <c r="AN6" s="34" t="n">
        <f aca="false">AM6+1</f>
        <v>44985</v>
      </c>
      <c r="AO6" s="34" t="n">
        <f aca="false">AN6+1</f>
        <v>44986</v>
      </c>
      <c r="AP6" s="34" t="n">
        <f aca="false">AO6+1</f>
        <v>44987</v>
      </c>
      <c r="AQ6" s="34" t="n">
        <f aca="false">AP6+1</f>
        <v>44988</v>
      </c>
      <c r="AR6" s="34" t="n">
        <f aca="false">AQ6+1</f>
        <v>44989</v>
      </c>
      <c r="AS6" s="35" t="n">
        <f aca="false">AR6+1</f>
        <v>44990</v>
      </c>
      <c r="AT6" s="33" t="n">
        <f aca="false">AS6+1</f>
        <v>44991</v>
      </c>
      <c r="AU6" s="34" t="n">
        <f aca="false">AT6+1</f>
        <v>44992</v>
      </c>
      <c r="AV6" s="34" t="n">
        <f aca="false">AU6+1</f>
        <v>44993</v>
      </c>
      <c r="AW6" s="34" t="n">
        <f aca="false">AV6+1</f>
        <v>44994</v>
      </c>
      <c r="AX6" s="34" t="n">
        <f aca="false">AW6+1</f>
        <v>44995</v>
      </c>
      <c r="AY6" s="34" t="n">
        <f aca="false">AX6+1</f>
        <v>44996</v>
      </c>
      <c r="AZ6" s="35" t="n">
        <f aca="false">AY6+1</f>
        <v>44997</v>
      </c>
      <c r="BA6" s="33" t="n">
        <f aca="false">AZ6+1</f>
        <v>44998</v>
      </c>
      <c r="BB6" s="34" t="n">
        <f aca="false">BA6+1</f>
        <v>44999</v>
      </c>
      <c r="BC6" s="34" t="n">
        <f aca="false">BB6+1</f>
        <v>45000</v>
      </c>
      <c r="BD6" s="34" t="n">
        <f aca="false">BC6+1</f>
        <v>45001</v>
      </c>
      <c r="BE6" s="34" t="n">
        <f aca="false">BD6+1</f>
        <v>45002</v>
      </c>
      <c r="BF6" s="34" t="n">
        <f aca="false">BE6+1</f>
        <v>45003</v>
      </c>
      <c r="BG6" s="35" t="n">
        <f aca="false">BF6+1</f>
        <v>45004</v>
      </c>
      <c r="BH6" s="33" t="n">
        <f aca="false">BG6+1</f>
        <v>45005</v>
      </c>
      <c r="BI6" s="34" t="n">
        <f aca="false">BH6+1</f>
        <v>45006</v>
      </c>
      <c r="BJ6" s="34" t="n">
        <f aca="false">BI6+1</f>
        <v>45007</v>
      </c>
      <c r="BK6" s="34" t="n">
        <f aca="false">BJ6+1</f>
        <v>45008</v>
      </c>
      <c r="BL6" s="34" t="n">
        <f aca="false">BK6+1</f>
        <v>45009</v>
      </c>
      <c r="BM6" s="34" t="n">
        <f aca="false">BL6+1</f>
        <v>45010</v>
      </c>
      <c r="BN6" s="35" t="n">
        <f aca="false">BM6+1</f>
        <v>45011</v>
      </c>
    </row>
    <row r="7" s="47" customFormat="true" ht="26.25" hidden="false" customHeight="false" outlineLevel="0" collapsed="false">
      <c r="A7" s="36" t="s">
        <v>8</v>
      </c>
      <c r="B7" s="37" t="s">
        <v>9</v>
      </c>
      <c r="C7" s="38" t="s">
        <v>10</v>
      </c>
      <c r="D7" s="39" t="s">
        <v>11</v>
      </c>
      <c r="E7" s="40" t="s">
        <v>12</v>
      </c>
      <c r="F7" s="40" t="s">
        <v>13</v>
      </c>
      <c r="G7" s="38" t="s">
        <v>14</v>
      </c>
      <c r="H7" s="38" t="s">
        <v>15</v>
      </c>
      <c r="I7" s="38" t="s">
        <v>16</v>
      </c>
      <c r="J7" s="38"/>
      <c r="K7" s="41" t="str">
        <f aca="false">CHOOSE(WEEKDAY(K6,1),"S","M","T","W","T","F","S")</f>
        <v>M</v>
      </c>
      <c r="L7" s="42" t="str">
        <f aca="false">CHOOSE(WEEKDAY(L6,1),"S","M","T","W","T","F","S")</f>
        <v>T</v>
      </c>
      <c r="M7" s="42" t="str">
        <f aca="false">CHOOSE(WEEKDAY(M6,1),"S","M","T","W","T","F","S")</f>
        <v>W</v>
      </c>
      <c r="N7" s="42" t="str">
        <f aca="false">CHOOSE(WEEKDAY(N6,1),"S","M","T","W","T","F","S")</f>
        <v>T</v>
      </c>
      <c r="O7" s="42" t="str">
        <f aca="false">CHOOSE(WEEKDAY(O6,1),"S","M","T","W","T","F","S")</f>
        <v>F</v>
      </c>
      <c r="P7" s="42" t="str">
        <f aca="false">CHOOSE(WEEKDAY(P6,1),"S","M","T","W","T","F","S")</f>
        <v>S</v>
      </c>
      <c r="Q7" s="43" t="str">
        <f aca="false">CHOOSE(WEEKDAY(Q6,1),"S","M","T","W","T","F","S")</f>
        <v>S</v>
      </c>
      <c r="R7" s="41" t="str">
        <f aca="false">CHOOSE(WEEKDAY(R6,1),"S","M","T","W","T","F","S")</f>
        <v>M</v>
      </c>
      <c r="S7" s="42" t="str">
        <f aca="false">CHOOSE(WEEKDAY(S6,1),"S","M","T","W","T","F","S")</f>
        <v>T</v>
      </c>
      <c r="T7" s="42" t="str">
        <f aca="false">CHOOSE(WEEKDAY(T6,1),"S","M","T","W","T","F","S")</f>
        <v>W</v>
      </c>
      <c r="U7" s="42" t="str">
        <f aca="false">CHOOSE(WEEKDAY(U6,1),"S","M","T","W","T","F","S")</f>
        <v>T</v>
      </c>
      <c r="V7" s="42" t="str">
        <f aca="false">CHOOSE(WEEKDAY(V6,1),"S","M","T","W","T","F","S")</f>
        <v>F</v>
      </c>
      <c r="W7" s="42" t="str">
        <f aca="false">CHOOSE(WEEKDAY(W6,1),"S","M","T","W","T","F","S")</f>
        <v>S</v>
      </c>
      <c r="X7" s="43" t="str">
        <f aca="false">CHOOSE(WEEKDAY(X6,1),"S","M","T","W","T","F","S")</f>
        <v>S</v>
      </c>
      <c r="Y7" s="41" t="str">
        <f aca="false">CHOOSE(WEEKDAY(Y6,1),"S","M","T","W","T","F","S")</f>
        <v>M</v>
      </c>
      <c r="Z7" s="42" t="str">
        <f aca="false">CHOOSE(WEEKDAY(Z6,1),"S","M","T","W","T","F","S")</f>
        <v>T</v>
      </c>
      <c r="AA7" s="42" t="str">
        <f aca="false">CHOOSE(WEEKDAY(AA6,1),"S","M","T","W","T","F","S")</f>
        <v>W</v>
      </c>
      <c r="AB7" s="42" t="str">
        <f aca="false">CHOOSE(WEEKDAY(AB6,1),"S","M","T","W","T","F","S")</f>
        <v>T</v>
      </c>
      <c r="AC7" s="42" t="str">
        <f aca="false">CHOOSE(WEEKDAY(AC6,1),"S","M","T","W","T","F","S")</f>
        <v>F</v>
      </c>
      <c r="AD7" s="42" t="str">
        <f aca="false">CHOOSE(WEEKDAY(AD6,1),"S","M","T","W","T","F","S")</f>
        <v>S</v>
      </c>
      <c r="AE7" s="43" t="str">
        <f aca="false">CHOOSE(WEEKDAY(AE6,1),"S","M","T","W","T","F","S")</f>
        <v>S</v>
      </c>
      <c r="AF7" s="41" t="str">
        <f aca="false">CHOOSE(WEEKDAY(AF6,1),"S","M","T","W","T","F","S")</f>
        <v>M</v>
      </c>
      <c r="AG7" s="42" t="str">
        <f aca="false">CHOOSE(WEEKDAY(AG6,1),"S","M","T","W","T","F","S")</f>
        <v>T</v>
      </c>
      <c r="AH7" s="42" t="str">
        <f aca="false">CHOOSE(WEEKDAY(AH6,1),"S","M","T","W","T","F","S")</f>
        <v>W</v>
      </c>
      <c r="AI7" s="42" t="str">
        <f aca="false">CHOOSE(WEEKDAY(AI6,1),"S","M","T","W","T","F","S")</f>
        <v>T</v>
      </c>
      <c r="AJ7" s="42" t="str">
        <f aca="false">CHOOSE(WEEKDAY(AJ6,1),"S","M","T","W","T","F","S")</f>
        <v>F</v>
      </c>
      <c r="AK7" s="42" t="str">
        <f aca="false">CHOOSE(WEEKDAY(AK6,1),"S","M","T","W","T","F","S")</f>
        <v>S</v>
      </c>
      <c r="AL7" s="43" t="str">
        <f aca="false">CHOOSE(WEEKDAY(AL6,1),"S","M","T","W","T","F","S")</f>
        <v>S</v>
      </c>
      <c r="AM7" s="41" t="str">
        <f aca="false">CHOOSE(WEEKDAY(AM6,1),"S","M","T","W","T","F","S")</f>
        <v>M</v>
      </c>
      <c r="AN7" s="42" t="str">
        <f aca="false">CHOOSE(WEEKDAY(AN6,1),"S","M","T","W","T","F","S")</f>
        <v>T</v>
      </c>
      <c r="AO7" s="42" t="str">
        <f aca="false">CHOOSE(WEEKDAY(AO6,1),"S","M","T","W","T","F","S")</f>
        <v>W</v>
      </c>
      <c r="AP7" s="42" t="str">
        <f aca="false">CHOOSE(WEEKDAY(AP6,1),"S","M","T","W","T","F","S")</f>
        <v>T</v>
      </c>
      <c r="AQ7" s="42" t="str">
        <f aca="false">CHOOSE(WEEKDAY(AQ6,1),"S","M","T","W","T","F","S")</f>
        <v>F</v>
      </c>
      <c r="AR7" s="42" t="str">
        <f aca="false">CHOOSE(WEEKDAY(AR6,1),"S","M","T","W","T","F","S")</f>
        <v>S</v>
      </c>
      <c r="AS7" s="43" t="str">
        <f aca="false">CHOOSE(WEEKDAY(AS6,1),"S","M","T","W","T","F","S")</f>
        <v>S</v>
      </c>
      <c r="AT7" s="41" t="str">
        <f aca="false">CHOOSE(WEEKDAY(AT6,1),"S","M","T","W","T","F","S")</f>
        <v>M</v>
      </c>
      <c r="AU7" s="42" t="str">
        <f aca="false">CHOOSE(WEEKDAY(AU6,1),"S","M","T","W","T","F","S")</f>
        <v>T</v>
      </c>
      <c r="AV7" s="42" t="str">
        <f aca="false">CHOOSE(WEEKDAY(AV6,1),"S","M","T","W","T","F","S")</f>
        <v>W</v>
      </c>
      <c r="AW7" s="42" t="str">
        <f aca="false">CHOOSE(WEEKDAY(AW6,1),"S","M","T","W","T","F","S")</f>
        <v>T</v>
      </c>
      <c r="AX7" s="42" t="str">
        <f aca="false">CHOOSE(WEEKDAY(AX6,1),"S","M","T","W","T","F","S")</f>
        <v>F</v>
      </c>
      <c r="AY7" s="42" t="str">
        <f aca="false">CHOOSE(WEEKDAY(AY6,1),"S","M","T","W","T","F","S")</f>
        <v>S</v>
      </c>
      <c r="AZ7" s="43" t="str">
        <f aca="false">CHOOSE(WEEKDAY(AZ6,1),"S","M","T","W","T","F","S")</f>
        <v>S</v>
      </c>
      <c r="BA7" s="41" t="str">
        <f aca="false">CHOOSE(WEEKDAY(BA6,1),"S","M","T","W","T","F","S")</f>
        <v>M</v>
      </c>
      <c r="BB7" s="42" t="str">
        <f aca="false">CHOOSE(WEEKDAY(BB6,1),"S","M","T","W","T","F","S")</f>
        <v>T</v>
      </c>
      <c r="BC7" s="42" t="str">
        <f aca="false">CHOOSE(WEEKDAY(BC6,1),"S","M","T","W","T","F","S")</f>
        <v>W</v>
      </c>
      <c r="BD7" s="42" t="str">
        <f aca="false">CHOOSE(WEEKDAY(BD6,1),"S","M","T","W","T","F","S")</f>
        <v>T</v>
      </c>
      <c r="BE7" s="42" t="str">
        <f aca="false">CHOOSE(WEEKDAY(BE6,1),"S","M","T","W","T","F","S")</f>
        <v>F</v>
      </c>
      <c r="BF7" s="42" t="str">
        <f aca="false">CHOOSE(WEEKDAY(BF6,1),"S","M","T","W","T","F","S")</f>
        <v>S</v>
      </c>
      <c r="BG7" s="43" t="str">
        <f aca="false">CHOOSE(WEEKDAY(BG6,1),"S","M","T","W","T","F","S")</f>
        <v>S</v>
      </c>
      <c r="BH7" s="41" t="str">
        <f aca="false">CHOOSE(WEEKDAY(BH6,1),"S","M","T","W","T","F","S")</f>
        <v>M</v>
      </c>
      <c r="BI7" s="42" t="str">
        <f aca="false">CHOOSE(WEEKDAY(BI6,1),"S","M","T","W","T","F","S")</f>
        <v>T</v>
      </c>
      <c r="BJ7" s="42" t="str">
        <f aca="false">CHOOSE(WEEKDAY(BJ6,1),"S","M","T","W","T","F","S")</f>
        <v>W</v>
      </c>
      <c r="BK7" s="42" t="str">
        <f aca="false">CHOOSE(WEEKDAY(BK6,1),"S","M","T","W","T","F","S")</f>
        <v>T</v>
      </c>
      <c r="BL7" s="42" t="str">
        <f aca="false">CHOOSE(WEEKDAY(BL6,1),"S","M","T","W","T","F","S")</f>
        <v>F</v>
      </c>
      <c r="BM7" s="42" t="str">
        <f aca="false">CHOOSE(WEEKDAY(BM6,1),"S","M","T","W","T","F","S")</f>
        <v>S</v>
      </c>
      <c r="BN7" s="43" t="str">
        <f aca="false">CHOOSE(WEEKDAY(BN6,1),"S","M","T","W","T","F","S")</f>
        <v>S</v>
      </c>
      <c r="BO7" s="44" t="s">
        <v>17</v>
      </c>
      <c r="BP7" s="45" t="s">
        <v>18</v>
      </c>
      <c r="BQ7" s="44" t="s">
        <v>19</v>
      </c>
      <c r="BR7" s="45" t="s">
        <v>20</v>
      </c>
      <c r="BS7" s="46" t="s">
        <v>21</v>
      </c>
    </row>
    <row r="8" s="59" customFormat="true" ht="17.35" hidden="false" customHeight="false" outlineLevel="0" collapsed="false">
      <c r="A8" s="48" t="str">
        <f aca="false">IF(ISERROR(VALUE(SUBSTITUTE(prevWBS,".",""))),"1",IF(ISERROR(FIND("`",SUBSTITUTE(prevWBS,".","`",1))),TEXT(VALUE(prevWBS)+1,"#"),TEXT(VALUE(LEFT(prevWBS,FIND("`",SUBSTITUTE(prevWBS,".","`",1))-1))+1,"#")))</f>
        <v>1</v>
      </c>
      <c r="B8" s="49" t="s">
        <v>22</v>
      </c>
      <c r="C8" s="50"/>
      <c r="D8" s="51"/>
      <c r="E8" s="52"/>
      <c r="F8" s="53" t="str">
        <f aca="false">IF(ISBLANK(E8)," - ",IF(G8=0,E8,E8+G8-1))</f>
        <v> - </v>
      </c>
      <c r="G8" s="54"/>
      <c r="H8" s="55"/>
      <c r="I8" s="56" t="str">
        <f aca="false">IF(OR(F8=0,E8=0)," - ",NETWORKDAYS(E8,F8))</f>
        <v> - </v>
      </c>
      <c r="J8" s="57"/>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Q8" s="59" t="n">
        <f aca="false">SUM(BQ9:BQ17)</f>
        <v>36000</v>
      </c>
      <c r="BR8" s="59" t="n">
        <f aca="false">SUM(BR9:BR17)</f>
        <v>67200</v>
      </c>
      <c r="BS8" s="59" t="n">
        <f aca="false">BR8-BQ8</f>
        <v>31200</v>
      </c>
    </row>
    <row r="9" s="62" customFormat="true" ht="18" hidden="false" customHeight="false" outlineLevel="0" collapsed="false">
      <c r="A9"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1" t="s">
        <v>23</v>
      </c>
      <c r="C9" s="62" t="s">
        <v>24</v>
      </c>
      <c r="D9" s="63"/>
      <c r="E9" s="64" t="n">
        <v>44955</v>
      </c>
      <c r="F9" s="65" t="n">
        <f aca="false">IF(ISBLANK(E9)," - ",IF(G9=0,E9,E9+G9-1))</f>
        <v>44959</v>
      </c>
      <c r="G9" s="66" t="n">
        <v>5</v>
      </c>
      <c r="H9" s="67" t="n">
        <v>1</v>
      </c>
      <c r="I9" s="68" t="n">
        <f aca="false">IF(OR(F9=0,E9=0)," - ",NETWORKDAYS(E9,F9))</f>
        <v>4</v>
      </c>
      <c r="J9" s="69"/>
      <c r="K9" s="70"/>
      <c r="L9" s="70"/>
      <c r="M9" s="70"/>
      <c r="N9" s="70"/>
      <c r="O9" s="70"/>
      <c r="P9" s="71"/>
      <c r="Q9" s="71"/>
      <c r="R9" s="71"/>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62" t="n">
        <v>5</v>
      </c>
      <c r="BP9" s="72" t="n">
        <v>8</v>
      </c>
      <c r="BQ9" s="62" t="n">
        <f aca="false">(BO9*1200)</f>
        <v>6000</v>
      </c>
      <c r="BR9" s="62" t="n">
        <f aca="false">(BP9*1200)</f>
        <v>9600</v>
      </c>
    </row>
    <row r="10" s="62" customFormat="true" ht="18" hidden="false" customHeight="false" outlineLevel="0" collapsed="false">
      <c r="A10"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10" s="61" t="s">
        <v>25</v>
      </c>
      <c r="C10" s="62" t="s">
        <v>24</v>
      </c>
      <c r="D10" s="63"/>
      <c r="E10" s="64" t="n">
        <v>44960</v>
      </c>
      <c r="F10" s="65" t="n">
        <f aca="false">IF(ISBLANK(E10)," - ",IF(G10=0,E10,E10+G10-1))</f>
        <v>44964</v>
      </c>
      <c r="G10" s="66" t="n">
        <v>5</v>
      </c>
      <c r="H10" s="67" t="n">
        <v>1</v>
      </c>
      <c r="I10" s="68" t="n">
        <f aca="false">IF(OR(F10=0,E10=0)," - ",NETWORKDAYS(E10,F10))</f>
        <v>3</v>
      </c>
      <c r="J10" s="69"/>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62" t="n">
        <v>3</v>
      </c>
      <c r="BP10" s="62" t="n">
        <v>3</v>
      </c>
      <c r="BQ10" s="62" t="n">
        <f aca="false">(BO10*1200)</f>
        <v>3600</v>
      </c>
      <c r="BR10" s="62" t="n">
        <f aca="false">(BP10*1200)</f>
        <v>3600</v>
      </c>
    </row>
    <row r="11" s="62" customFormat="true" ht="18" hidden="false" customHeight="false" outlineLevel="0" collapsed="false">
      <c r="A11"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11" s="61" t="s">
        <v>26</v>
      </c>
      <c r="C11" s="62" t="s">
        <v>24</v>
      </c>
      <c r="D11" s="63"/>
      <c r="E11" s="64" t="n">
        <v>44965</v>
      </c>
      <c r="F11" s="65" t="n">
        <f aca="false">IF(ISBLANK(E11)," - ",IF(G11=0,E11,E11+G11-1))</f>
        <v>44968</v>
      </c>
      <c r="G11" s="66" t="n">
        <v>4</v>
      </c>
      <c r="H11" s="67" t="n">
        <v>1</v>
      </c>
      <c r="I11" s="68" t="n">
        <f aca="false">IF(OR(F11=0,E11=0)," - ",NETWORKDAYS(E11,F11))</f>
        <v>3</v>
      </c>
      <c r="J11" s="69"/>
      <c r="K11" s="70"/>
      <c r="L11" s="70"/>
      <c r="M11" s="73"/>
      <c r="N11" s="70"/>
      <c r="O11" s="70"/>
      <c r="P11" s="70"/>
      <c r="Q11" s="70"/>
      <c r="R11" s="70"/>
      <c r="S11" s="70"/>
      <c r="T11" s="70"/>
      <c r="U11" s="71"/>
      <c r="V11" s="71"/>
      <c r="W11" s="71"/>
      <c r="X11" s="74"/>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62" t="n">
        <v>2</v>
      </c>
      <c r="BP11" s="62" t="n">
        <v>2</v>
      </c>
      <c r="BQ11" s="62" t="n">
        <f aca="false">(BO11*1200)</f>
        <v>2400</v>
      </c>
      <c r="BR11" s="62" t="n">
        <f aca="false">(BP11*1200)</f>
        <v>2400</v>
      </c>
    </row>
    <row r="12" s="62" customFormat="true" ht="18" hidden="false" customHeight="false" outlineLevel="0" collapsed="false">
      <c r="A12"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12" s="61" t="s">
        <v>27</v>
      </c>
      <c r="C12" s="62" t="s">
        <v>24</v>
      </c>
      <c r="D12" s="63"/>
      <c r="E12" s="64" t="n">
        <v>44958</v>
      </c>
      <c r="F12" s="65" t="n">
        <f aca="false">IF(ISBLANK(E12)," - ",IF(G12=0,E12,E12+G12-1))</f>
        <v>44961</v>
      </c>
      <c r="G12" s="66" t="n">
        <v>4</v>
      </c>
      <c r="H12" s="67" t="n">
        <v>1</v>
      </c>
      <c r="I12" s="68" t="n">
        <f aca="false">IF(OR(F12=0,E12=0)," - ",NETWORKDAYS(E12,F12))</f>
        <v>3</v>
      </c>
      <c r="J12" s="69"/>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62" t="n">
        <v>2</v>
      </c>
      <c r="BP12" s="62" t="n">
        <v>2</v>
      </c>
      <c r="BQ12" s="62" t="n">
        <f aca="false">(BO12*1200)</f>
        <v>2400</v>
      </c>
      <c r="BR12" s="62" t="n">
        <f aca="false">(BP12*1200)</f>
        <v>2400</v>
      </c>
    </row>
    <row r="13" s="62" customFormat="true" ht="18" hidden="false" customHeight="false" outlineLevel="0" collapsed="false">
      <c r="A13" s="60" t="str">
        <f aca="false">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75" t="s">
        <v>28</v>
      </c>
      <c r="C13" s="62" t="s">
        <v>24</v>
      </c>
      <c r="D13" s="63"/>
      <c r="E13" s="64" t="n">
        <v>44959</v>
      </c>
      <c r="F13" s="65" t="n">
        <f aca="false">IF(ISBLANK(E13)," - ",IF(G13=0,E13,E13+G13-1))</f>
        <v>44960</v>
      </c>
      <c r="G13" s="66" t="n">
        <v>2</v>
      </c>
      <c r="H13" s="67" t="n">
        <v>1</v>
      </c>
      <c r="I13" s="68" t="n">
        <f aca="false">IF(OR(F13=0,E13=0)," - ",NETWORKDAYS(E13,F13))</f>
        <v>2</v>
      </c>
      <c r="J13" s="69"/>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62" t="n">
        <v>1</v>
      </c>
      <c r="BP13" s="62" t="n">
        <v>2</v>
      </c>
      <c r="BQ13" s="62" t="n">
        <f aca="false">(BO13*1200)</f>
        <v>1200</v>
      </c>
      <c r="BR13" s="62" t="n">
        <f aca="false">(BP13*1200)</f>
        <v>2400</v>
      </c>
    </row>
    <row r="14" s="62" customFormat="true" ht="18" hidden="false" customHeight="false" outlineLevel="0" collapsed="false">
      <c r="A14" s="60" t="str">
        <f aca="false">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75" t="s">
        <v>29</v>
      </c>
      <c r="C14" s="62" t="s">
        <v>24</v>
      </c>
      <c r="D14" s="63"/>
      <c r="E14" s="64" t="n">
        <v>44961</v>
      </c>
      <c r="F14" s="65" t="n">
        <f aca="false">IF(ISBLANK(E14)," - ",IF(G14=0,E14,E14+G14-1))</f>
        <v>44963</v>
      </c>
      <c r="G14" s="66" t="n">
        <v>3</v>
      </c>
      <c r="H14" s="67" t="n">
        <v>1</v>
      </c>
      <c r="I14" s="68" t="n">
        <f aca="false">IF(OR(F14=0,E14=0)," - ",NETWORKDAYS(E14,F14))</f>
        <v>1</v>
      </c>
      <c r="J14" s="69"/>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62" t="n">
        <v>2</v>
      </c>
      <c r="BP14" s="62" t="n">
        <v>2</v>
      </c>
      <c r="BQ14" s="62" t="n">
        <f aca="false">(BO14*1200)</f>
        <v>2400</v>
      </c>
      <c r="BR14" s="62" t="n">
        <f aca="false">(BP14*1200)</f>
        <v>2400</v>
      </c>
    </row>
    <row r="15" s="62" customFormat="true" ht="18" hidden="false" customHeight="false" outlineLevel="0" collapsed="false">
      <c r="A15"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15" s="61" t="s">
        <v>30</v>
      </c>
      <c r="C15" s="62" t="s">
        <v>24</v>
      </c>
      <c r="D15" s="63"/>
      <c r="E15" s="64" t="n">
        <v>44962</v>
      </c>
      <c r="F15" s="65" t="n">
        <f aca="false">IF(ISBLANK(E15)," - ",IF(G15=0,E15,E15+G15-1))</f>
        <v>44966</v>
      </c>
      <c r="G15" s="66" t="n">
        <v>5</v>
      </c>
      <c r="H15" s="67" t="n">
        <v>0.4</v>
      </c>
      <c r="I15" s="68" t="n">
        <f aca="false">IF(OR(F15=0,E15=0)," - ",NETWORKDAYS(E15,F15))</f>
        <v>4</v>
      </c>
      <c r="J15" s="69"/>
      <c r="K15" s="70"/>
      <c r="L15" s="70"/>
      <c r="M15" s="70"/>
      <c r="N15" s="70"/>
      <c r="O15" s="70"/>
      <c r="P15" s="70"/>
      <c r="Q15" s="70"/>
      <c r="R15" s="70"/>
      <c r="S15" s="70"/>
      <c r="T15" s="70"/>
      <c r="U15" s="70"/>
      <c r="V15" s="70"/>
      <c r="W15" s="71"/>
      <c r="X15" s="71"/>
      <c r="Y15" s="71"/>
      <c r="Z15" s="71"/>
      <c r="AA15" s="71"/>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62" t="n">
        <v>5</v>
      </c>
      <c r="BP15" s="72" t="n">
        <v>11</v>
      </c>
      <c r="BQ15" s="62" t="n">
        <f aca="false">(BO15*1200)</f>
        <v>6000</v>
      </c>
      <c r="BR15" s="62" t="n">
        <f aca="false">(BP15*1200)</f>
        <v>13200</v>
      </c>
    </row>
    <row r="16" s="62" customFormat="true" ht="18" hidden="false" customHeight="false" outlineLevel="0" collapsed="false">
      <c r="A16"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1.6</v>
      </c>
      <c r="B16" s="61" t="s">
        <v>31</v>
      </c>
      <c r="C16" s="62" t="s">
        <v>24</v>
      </c>
      <c r="D16" s="63"/>
      <c r="E16" s="64" t="n">
        <v>44960</v>
      </c>
      <c r="F16" s="65" t="n">
        <f aca="false">IF(ISBLANK(E16)," - ",IF(G16=0,E16,E16+G16-1))</f>
        <v>44966</v>
      </c>
      <c r="G16" s="66" t="n">
        <v>7</v>
      </c>
      <c r="H16" s="67" t="n">
        <v>0.75</v>
      </c>
      <c r="I16" s="68" t="n">
        <f aca="false">IF(OR(F16=0,E16=0)," - ",NETWORKDAYS(E16,F16))</f>
        <v>5</v>
      </c>
      <c r="J16" s="69"/>
      <c r="K16" s="70"/>
      <c r="L16" s="70"/>
      <c r="M16" s="70"/>
      <c r="N16" s="70"/>
      <c r="O16" s="70"/>
      <c r="P16" s="70"/>
      <c r="Q16" s="70"/>
      <c r="R16" s="70"/>
      <c r="S16" s="70"/>
      <c r="T16" s="70"/>
      <c r="U16" s="70"/>
      <c r="V16" s="70"/>
      <c r="W16" s="71"/>
      <c r="X16" s="71"/>
      <c r="Y16" s="71"/>
      <c r="Z16" s="71"/>
      <c r="AA16" s="71"/>
      <c r="AB16" s="71"/>
      <c r="AC16" s="71"/>
      <c r="AD16" s="71"/>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62" t="n">
        <v>5</v>
      </c>
      <c r="BP16" s="72" t="n">
        <v>14</v>
      </c>
      <c r="BQ16" s="62" t="n">
        <f aca="false">(BO16*1200)</f>
        <v>6000</v>
      </c>
      <c r="BR16" s="62" t="n">
        <f aca="false">(BP16*1200)</f>
        <v>16800</v>
      </c>
    </row>
    <row r="17" s="62" customFormat="true" ht="18" hidden="false" customHeight="false" outlineLevel="0" collapsed="false">
      <c r="A17"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1.7</v>
      </c>
      <c r="B17" s="61" t="s">
        <v>32</v>
      </c>
      <c r="C17" s="62" t="s">
        <v>24</v>
      </c>
      <c r="D17" s="63"/>
      <c r="E17" s="64" t="n">
        <v>44967</v>
      </c>
      <c r="F17" s="65" t="n">
        <f aca="false">IF(ISBLANK(E17)," - ",IF(G17=0,E17,E17+G17-1))</f>
        <v>44973</v>
      </c>
      <c r="G17" s="66" t="n">
        <v>7</v>
      </c>
      <c r="H17" s="67" t="n">
        <v>0.5</v>
      </c>
      <c r="I17" s="68" t="n">
        <f aca="false">IF(OR(F17=0,E17=0)," - ",NETWORKDAYS(E17,F17))</f>
        <v>5</v>
      </c>
      <c r="J17" s="69"/>
      <c r="K17" s="70"/>
      <c r="L17" s="70"/>
      <c r="M17" s="70"/>
      <c r="N17" s="70"/>
      <c r="O17" s="70"/>
      <c r="P17" s="70"/>
      <c r="Q17" s="70"/>
      <c r="R17" s="70"/>
      <c r="S17" s="70"/>
      <c r="T17" s="70"/>
      <c r="U17" s="70"/>
      <c r="V17" s="70"/>
      <c r="W17" s="70"/>
      <c r="X17" s="70"/>
      <c r="Y17" s="70"/>
      <c r="Z17" s="70"/>
      <c r="AA17" s="70"/>
      <c r="AB17" s="70"/>
      <c r="AC17" s="70"/>
      <c r="AD17" s="71"/>
      <c r="AE17" s="71"/>
      <c r="AF17" s="71"/>
      <c r="AG17" s="71"/>
      <c r="AH17" s="71"/>
      <c r="AI17" s="71"/>
      <c r="AJ17" s="71"/>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62" t="n">
        <v>5</v>
      </c>
      <c r="BP17" s="72" t="n">
        <v>12</v>
      </c>
      <c r="BQ17" s="62" t="n">
        <f aca="false">(BO17*1200)</f>
        <v>6000</v>
      </c>
      <c r="BR17" s="62" t="n">
        <f aca="false">(BP17*1200)</f>
        <v>14400</v>
      </c>
    </row>
    <row r="18" s="59" customFormat="true" ht="18" hidden="false" customHeight="false" outlineLevel="0" collapsed="false">
      <c r="A18" s="76" t="str">
        <f aca="false">IF(ISERROR(VALUE(SUBSTITUTE(prevWBS,".",""))),"1",IF(ISERROR(FIND("`",SUBSTITUTE(prevWBS,".","`",1))),TEXT(VALUE(prevWBS)+1,"#"),TEXT(VALUE(LEFT(prevWBS,FIND("`",SUBSTITUTE(prevWBS,".","`",1))-1))+1,"#")))</f>
        <v>2</v>
      </c>
      <c r="B18" s="77" t="s">
        <v>33</v>
      </c>
      <c r="D18" s="78"/>
      <c r="E18" s="79"/>
      <c r="F18" s="79" t="str">
        <f aca="false">IF(ISBLANK(E18)," - ",IF(G18=0,E18,E18+G18-1))</f>
        <v> - </v>
      </c>
      <c r="G18" s="80"/>
      <c r="H18" s="81"/>
      <c r="I18" s="82" t="str">
        <f aca="false">IF(OR(F18=0,E18=0)," - ",NETWORKDAYS(E18,F18))</f>
        <v> - </v>
      </c>
      <c r="J18" s="83"/>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84"/>
      <c r="BC18" s="84"/>
      <c r="BD18" s="84"/>
      <c r="BE18" s="84"/>
      <c r="BF18" s="84"/>
      <c r="BG18" s="84"/>
      <c r="BH18" s="84"/>
      <c r="BI18" s="84"/>
      <c r="BJ18" s="84"/>
      <c r="BK18" s="84"/>
      <c r="BL18" s="84"/>
      <c r="BM18" s="84"/>
      <c r="BN18" s="84"/>
      <c r="BO18" s="59" t="s">
        <v>34</v>
      </c>
      <c r="BQ18" s="62" t="n">
        <f aca="false">SUM(BQ19:BQ23)</f>
        <v>19200</v>
      </c>
      <c r="BR18" s="62" t="n">
        <f aca="false">SUM(BR19:BR23)</f>
        <v>39600</v>
      </c>
      <c r="BS18" s="59" t="n">
        <f aca="false">BR18-BQ18</f>
        <v>20400</v>
      </c>
    </row>
    <row r="19" s="62" customFormat="true" ht="18" hidden="false" customHeight="false" outlineLevel="0" collapsed="false">
      <c r="A19"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9" s="61" t="s">
        <v>35</v>
      </c>
      <c r="C19" s="62" t="s">
        <v>36</v>
      </c>
      <c r="D19" s="63"/>
      <c r="E19" s="64" t="n">
        <v>44984</v>
      </c>
      <c r="F19" s="65" t="n">
        <f aca="false">IF(ISBLANK(E19)," - ",IF(G19=0,E19,E19+G19-1))</f>
        <v>44987</v>
      </c>
      <c r="G19" s="66" t="n">
        <v>4</v>
      </c>
      <c r="H19" s="67" t="n">
        <v>1</v>
      </c>
      <c r="I19" s="68" t="n">
        <f aca="false">IF(OR(F19=0,E19=0)," - ",NETWORKDAYS(E19,F19))</f>
        <v>4</v>
      </c>
      <c r="J19" s="69"/>
      <c r="K19" s="70"/>
      <c r="L19" s="70"/>
      <c r="M19" s="70"/>
      <c r="N19" s="70"/>
      <c r="O19" s="70"/>
      <c r="P19" s="70"/>
      <c r="Q19" s="70"/>
      <c r="R19" s="70"/>
      <c r="S19" s="70"/>
      <c r="T19" s="70"/>
      <c r="U19" s="70"/>
      <c r="V19" s="70"/>
      <c r="W19" s="85"/>
      <c r="X19" s="85"/>
      <c r="Y19" s="85"/>
      <c r="Z19" s="85"/>
      <c r="AA19" s="85"/>
      <c r="AB19" s="85"/>
      <c r="AC19" s="85"/>
      <c r="AD19" s="85"/>
      <c r="AE19" s="85"/>
      <c r="AF19" s="85"/>
      <c r="AG19" s="85"/>
      <c r="AH19" s="85"/>
      <c r="AI19" s="85"/>
      <c r="AJ19" s="85"/>
      <c r="AK19" s="85"/>
      <c r="AL19" s="85"/>
      <c r="AM19" s="85"/>
      <c r="AN19" s="70"/>
      <c r="AO19" s="70"/>
      <c r="AP19" s="70"/>
      <c r="AQ19" s="70"/>
      <c r="AR19" s="70"/>
      <c r="AS19" s="70"/>
      <c r="AT19" s="70"/>
      <c r="AU19" s="70"/>
      <c r="AV19" s="70"/>
      <c r="AW19" s="70"/>
      <c r="AX19" s="70"/>
      <c r="AY19" s="70"/>
      <c r="AZ19" s="70"/>
      <c r="BA19" s="70"/>
      <c r="BB19" s="71"/>
      <c r="BC19" s="71"/>
      <c r="BD19" s="70"/>
      <c r="BE19" s="70"/>
      <c r="BF19" s="70"/>
      <c r="BG19" s="70"/>
      <c r="BH19" s="70"/>
      <c r="BI19" s="70"/>
      <c r="BJ19" s="70"/>
      <c r="BK19" s="70"/>
      <c r="BL19" s="70"/>
      <c r="BM19" s="70"/>
      <c r="BN19" s="70"/>
      <c r="BO19" s="62" t="n">
        <v>4</v>
      </c>
      <c r="BP19" s="72" t="n">
        <v>6</v>
      </c>
      <c r="BQ19" s="62" t="n">
        <f aca="false">(BO19*1200)</f>
        <v>4800</v>
      </c>
      <c r="BR19" s="62" t="n">
        <f aca="false">(BP19*1200)</f>
        <v>7200</v>
      </c>
    </row>
    <row r="20" s="62" customFormat="true" ht="18" hidden="false" customHeight="false" outlineLevel="0" collapsed="false">
      <c r="A20"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0" s="61" t="s">
        <v>37</v>
      </c>
      <c r="C20" s="62" t="s">
        <v>36</v>
      </c>
      <c r="D20" s="63"/>
      <c r="E20" s="64" t="n">
        <v>44987</v>
      </c>
      <c r="F20" s="65" t="n">
        <f aca="false">IF(ISBLANK(E20)," - ",IF(G20=0,E20,E20+G20-1))</f>
        <v>44989</v>
      </c>
      <c r="G20" s="66" t="n">
        <v>3</v>
      </c>
      <c r="H20" s="67" t="n">
        <v>1</v>
      </c>
      <c r="I20" s="68" t="n">
        <f aca="false">IF(OR(F20=0,E20=0)," - ",NETWORKDAYS(E20,F20))</f>
        <v>2</v>
      </c>
      <c r="J20" s="69"/>
      <c r="K20" s="70"/>
      <c r="L20" s="70"/>
      <c r="M20" s="70"/>
      <c r="N20" s="70"/>
      <c r="O20" s="70"/>
      <c r="P20" s="70"/>
      <c r="Q20" s="70"/>
      <c r="R20" s="70"/>
      <c r="S20" s="70"/>
      <c r="T20" s="70"/>
      <c r="U20" s="70"/>
      <c r="V20" s="70"/>
      <c r="W20" s="70"/>
      <c r="X20" s="70"/>
      <c r="Y20" s="70"/>
      <c r="Z20" s="70"/>
      <c r="AA20" s="70"/>
      <c r="AB20" s="70"/>
      <c r="AC20" s="70"/>
      <c r="AD20" s="70"/>
      <c r="AE20" s="70"/>
      <c r="AF20" s="85"/>
      <c r="AG20" s="85"/>
      <c r="AH20" s="85"/>
      <c r="AI20" s="85"/>
      <c r="AJ20" s="85"/>
      <c r="AK20" s="85"/>
      <c r="AL20" s="85"/>
      <c r="AM20" s="85"/>
      <c r="AN20" s="85"/>
      <c r="AO20" s="85"/>
      <c r="AP20" s="85"/>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62" t="n">
        <v>1</v>
      </c>
      <c r="BP20" s="62" t="n">
        <v>1</v>
      </c>
      <c r="BQ20" s="62" t="n">
        <f aca="false">(BO20*1200)</f>
        <v>1200</v>
      </c>
      <c r="BR20" s="62" t="n">
        <f aca="false">(BP20*1200)</f>
        <v>1200</v>
      </c>
    </row>
    <row r="21" s="62" customFormat="true" ht="18" hidden="false" customHeight="false" outlineLevel="0" collapsed="false">
      <c r="A21"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1" s="61" t="s">
        <v>38</v>
      </c>
      <c r="C21" s="62" t="s">
        <v>36</v>
      </c>
      <c r="D21" s="63"/>
      <c r="E21" s="64" t="n">
        <v>44971</v>
      </c>
      <c r="F21" s="65" t="n">
        <f aca="false">IF(ISBLANK(E21)," - ",IF(G21=0,E21,E21+G21-1))</f>
        <v>44973</v>
      </c>
      <c r="G21" s="66" t="n">
        <v>3</v>
      </c>
      <c r="H21" s="67" t="n">
        <v>1</v>
      </c>
      <c r="I21" s="68" t="n">
        <f aca="false">IF(OR(F21=0,E21=0)," - ",NETWORKDAYS(E21,F21))</f>
        <v>3</v>
      </c>
      <c r="J21" s="69"/>
      <c r="K21" s="70"/>
      <c r="L21" s="70"/>
      <c r="M21" s="70"/>
      <c r="N21" s="70"/>
      <c r="O21" s="70"/>
      <c r="P21" s="70"/>
      <c r="Q21" s="70"/>
      <c r="R21" s="70"/>
      <c r="S21" s="70"/>
      <c r="T21" s="70"/>
      <c r="U21" s="70"/>
      <c r="V21" s="70"/>
      <c r="W21" s="70"/>
      <c r="X21" s="70"/>
      <c r="Y21" s="70"/>
      <c r="Z21" s="70"/>
      <c r="AA21" s="70"/>
      <c r="AB21" s="70"/>
      <c r="AC21" s="70"/>
      <c r="AD21" s="71"/>
      <c r="AE21" s="71"/>
      <c r="AF21" s="71"/>
      <c r="AG21" s="70"/>
      <c r="AH21" s="70"/>
      <c r="AI21" s="70"/>
      <c r="AJ21" s="70"/>
      <c r="AK21" s="70"/>
      <c r="AL21" s="70"/>
      <c r="AM21" s="70"/>
      <c r="AN21" s="70"/>
      <c r="AO21" s="70"/>
      <c r="AP21" s="70"/>
      <c r="AQ21" s="70"/>
      <c r="AR21" s="70"/>
      <c r="AS21" s="70"/>
      <c r="AT21" s="71"/>
      <c r="AU21" s="71"/>
      <c r="AV21" s="71"/>
      <c r="AW21" s="71"/>
      <c r="AX21" s="71"/>
      <c r="AY21" s="71"/>
      <c r="AZ21" s="70"/>
      <c r="BA21" s="70"/>
      <c r="BB21" s="70"/>
      <c r="BC21" s="70"/>
      <c r="BD21" s="70"/>
      <c r="BE21" s="70"/>
      <c r="BF21" s="70"/>
      <c r="BG21" s="70"/>
      <c r="BH21" s="70"/>
      <c r="BI21" s="70"/>
      <c r="BJ21" s="70"/>
      <c r="BK21" s="70"/>
      <c r="BL21" s="70"/>
      <c r="BM21" s="70"/>
      <c r="BN21" s="70"/>
      <c r="BO21" s="62" t="n">
        <v>3</v>
      </c>
      <c r="BP21" s="72" t="n">
        <v>12</v>
      </c>
      <c r="BQ21" s="62" t="n">
        <f aca="false">(BO21*1200)</f>
        <v>3600</v>
      </c>
      <c r="BR21" s="62" t="n">
        <f aca="false">(BP21*1200)</f>
        <v>14400</v>
      </c>
    </row>
    <row r="22" s="62" customFormat="true" ht="18" hidden="false" customHeight="false" outlineLevel="0" collapsed="false">
      <c r="A22"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2" s="61" t="s">
        <v>39</v>
      </c>
      <c r="C22" s="62" t="s">
        <v>36</v>
      </c>
      <c r="D22" s="63"/>
      <c r="E22" s="64" t="n">
        <v>44990</v>
      </c>
      <c r="F22" s="65" t="n">
        <f aca="false">IF(ISBLANK(E22)," - ",IF(G22=0,E22,E22+G22-1))</f>
        <v>44995</v>
      </c>
      <c r="G22" s="66" t="n">
        <v>6</v>
      </c>
      <c r="H22" s="67" t="n">
        <v>0.8</v>
      </c>
      <c r="I22" s="68" t="n">
        <f aca="false">IF(OR(F22=0,E22=0)," - ",NETWORKDAYS(E22,F22))</f>
        <v>5</v>
      </c>
      <c r="J22" s="69"/>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85"/>
      <c r="AL22" s="85"/>
      <c r="AM22" s="85"/>
      <c r="AN22" s="85"/>
      <c r="AO22" s="85"/>
      <c r="AP22" s="85"/>
      <c r="AQ22" s="85"/>
      <c r="AR22" s="85"/>
      <c r="AS22" s="85"/>
      <c r="AT22" s="70"/>
      <c r="AU22" s="70"/>
      <c r="AV22" s="70"/>
      <c r="AW22" s="70"/>
      <c r="AX22" s="70"/>
      <c r="AY22" s="70"/>
      <c r="AZ22" s="70"/>
      <c r="BA22" s="70"/>
      <c r="BB22" s="71"/>
      <c r="BC22" s="71"/>
      <c r="BD22" s="70"/>
      <c r="BE22" s="70"/>
      <c r="BF22" s="70"/>
      <c r="BG22" s="70"/>
      <c r="BH22" s="70"/>
      <c r="BI22" s="70"/>
      <c r="BJ22" s="70"/>
      <c r="BK22" s="70"/>
      <c r="BL22" s="70"/>
      <c r="BM22" s="70"/>
      <c r="BN22" s="70"/>
      <c r="BO22" s="62" t="n">
        <v>5</v>
      </c>
      <c r="BP22" s="72" t="n">
        <v>7</v>
      </c>
      <c r="BQ22" s="62" t="n">
        <f aca="false">(BO22*1200)</f>
        <v>6000</v>
      </c>
      <c r="BR22" s="62" t="n">
        <f aca="false">(BP22*1200)</f>
        <v>8400</v>
      </c>
    </row>
    <row r="23" s="62" customFormat="true" ht="18" hidden="false" customHeight="false" outlineLevel="0" collapsed="false">
      <c r="A23"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3" s="61" t="s">
        <v>40</v>
      </c>
      <c r="C23" s="62" t="s">
        <v>36</v>
      </c>
      <c r="D23" s="63"/>
      <c r="E23" s="64" t="n">
        <v>44990</v>
      </c>
      <c r="F23" s="65" t="n">
        <f aca="false">IF(ISBLANK(E23)," - ",IF(G23=0,E23,E23+G23-1))</f>
        <v>44992</v>
      </c>
      <c r="G23" s="66" t="n">
        <v>3</v>
      </c>
      <c r="H23" s="67" t="n">
        <v>0.6</v>
      </c>
      <c r="I23" s="68" t="n">
        <f aca="false">IF(OR(F23=0,E23=0)," - ",NETWORKDAYS(E23,F23))</f>
        <v>2</v>
      </c>
      <c r="J23" s="69"/>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85"/>
      <c r="AO23" s="85"/>
      <c r="AP23" s="85"/>
      <c r="AQ23" s="85"/>
      <c r="AR23" s="85"/>
      <c r="AS23" s="85"/>
      <c r="AT23" s="70"/>
      <c r="AU23" s="70"/>
      <c r="AV23" s="70"/>
      <c r="AW23" s="71"/>
      <c r="AX23" s="71"/>
      <c r="AY23" s="71"/>
      <c r="AZ23" s="71"/>
      <c r="BA23" s="70"/>
      <c r="BB23" s="70"/>
      <c r="BC23" s="70"/>
      <c r="BD23" s="70"/>
      <c r="BE23" s="70"/>
      <c r="BF23" s="70"/>
      <c r="BG23" s="70"/>
      <c r="BH23" s="70"/>
      <c r="BI23" s="70"/>
      <c r="BJ23" s="70"/>
      <c r="BK23" s="70"/>
      <c r="BL23" s="70"/>
      <c r="BM23" s="70"/>
      <c r="BN23" s="70"/>
      <c r="BO23" s="62" t="n">
        <v>3</v>
      </c>
      <c r="BP23" s="72" t="n">
        <v>7</v>
      </c>
      <c r="BQ23" s="62" t="n">
        <f aca="false">(BO23*1200)</f>
        <v>3600</v>
      </c>
      <c r="BR23" s="62" t="n">
        <f aca="false">(BP23*1200)</f>
        <v>8400</v>
      </c>
    </row>
    <row r="24" s="59" customFormat="true" ht="17.35" hidden="false" customHeight="false" outlineLevel="0" collapsed="false">
      <c r="A24" s="76" t="str">
        <f aca="false">IF(ISERROR(VALUE(SUBSTITUTE(prevWBS,".",""))),"1",IF(ISERROR(FIND("`",SUBSTITUTE(prevWBS,".","`",1))),TEXT(VALUE(prevWBS)+1,"#"),TEXT(VALUE(LEFT(prevWBS,FIND("`",SUBSTITUTE(prevWBS,".","`",1))-1))+1,"#")))</f>
        <v>3</v>
      </c>
      <c r="B24" s="77" t="s">
        <v>41</v>
      </c>
      <c r="D24" s="78"/>
      <c r="E24" s="79"/>
      <c r="F24" s="79" t="str">
        <f aca="false">IF(ISBLANK(E24)," - ",IF(G24=0,E24,E24+G24-1))</f>
        <v> - </v>
      </c>
      <c r="G24" s="80"/>
      <c r="H24" s="81"/>
      <c r="I24" s="82" t="str">
        <f aca="false">IF(OR(F24=0,E24=0)," - ",NETWORKDAYS(E24,F24))</f>
        <v> - </v>
      </c>
      <c r="J24" s="83"/>
      <c r="K24" s="84"/>
      <c r="L24" s="84"/>
      <c r="M24" s="84"/>
      <c r="N24" s="84"/>
      <c r="O24" s="84"/>
      <c r="P24" s="84"/>
      <c r="Q24" s="84"/>
      <c r="R24" s="84"/>
      <c r="S24" s="84"/>
      <c r="T24" s="84"/>
      <c r="U24" s="84"/>
      <c r="V24" s="84"/>
      <c r="W24" s="84"/>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4"/>
      <c r="AV24" s="84"/>
      <c r="AW24" s="84"/>
      <c r="AX24" s="84"/>
      <c r="AY24" s="84"/>
      <c r="AZ24" s="84"/>
      <c r="BA24" s="84"/>
      <c r="BB24" s="84"/>
      <c r="BC24" s="84"/>
      <c r="BD24" s="84"/>
      <c r="BE24" s="84"/>
      <c r="BF24" s="84"/>
      <c r="BG24" s="84"/>
      <c r="BH24" s="84"/>
      <c r="BI24" s="84"/>
      <c r="BJ24" s="84"/>
      <c r="BK24" s="84"/>
      <c r="BL24" s="84"/>
      <c r="BM24" s="84"/>
      <c r="BN24" s="84"/>
      <c r="BO24" s="59" t="s">
        <v>34</v>
      </c>
      <c r="BQ24" s="62" t="n">
        <f aca="false">SUM(BQ25:BQ29)</f>
        <v>15600</v>
      </c>
      <c r="BR24" s="62" t="n">
        <f aca="false">SUM(BR25:BR29)</f>
        <v>48000</v>
      </c>
      <c r="BS24" s="59" t="n">
        <f aca="false">BR24-BQ24</f>
        <v>32400</v>
      </c>
    </row>
    <row r="25" s="62" customFormat="true" ht="22.35" hidden="false" customHeight="false" outlineLevel="0" collapsed="false">
      <c r="A25"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5" s="61" t="s">
        <v>42</v>
      </c>
      <c r="C25" s="62" t="s">
        <v>43</v>
      </c>
      <c r="D25" s="63"/>
      <c r="E25" s="64" t="n">
        <v>44967</v>
      </c>
      <c r="F25" s="65" t="n">
        <f aca="false">IF(ISBLANK(E25)," - ",IF(G25=0,E25,E25+G25-1))</f>
        <v>44970</v>
      </c>
      <c r="G25" s="66" t="n">
        <v>4</v>
      </c>
      <c r="H25" s="67" t="n">
        <v>0.9</v>
      </c>
      <c r="I25" s="68" t="n">
        <f aca="false">IF(OR(F25=0,E25=0)," - ",NETWORKDAYS(E25,F25))</f>
        <v>2</v>
      </c>
      <c r="J25" s="69"/>
      <c r="K25" s="70"/>
      <c r="L25" s="70"/>
      <c r="M25" s="70"/>
      <c r="N25" s="70"/>
      <c r="O25" s="70"/>
      <c r="P25" s="70"/>
      <c r="Q25" s="70"/>
      <c r="R25" s="70"/>
      <c r="S25" s="70"/>
      <c r="T25" s="70"/>
      <c r="U25" s="70"/>
      <c r="V25" s="70"/>
      <c r="W25" s="70"/>
      <c r="X25" s="70"/>
      <c r="Y25" s="70"/>
      <c r="Z25" s="70"/>
      <c r="AA25" s="71"/>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1"/>
      <c r="BC25" s="71"/>
      <c r="BD25" s="71"/>
      <c r="BE25" s="71"/>
      <c r="BF25" s="70"/>
      <c r="BG25" s="70"/>
      <c r="BH25" s="70"/>
      <c r="BI25" s="70"/>
      <c r="BJ25" s="70"/>
      <c r="BK25" s="70"/>
      <c r="BL25" s="70"/>
      <c r="BM25" s="70"/>
      <c r="BN25" s="70"/>
      <c r="BO25" s="62" t="n">
        <v>2</v>
      </c>
      <c r="BP25" s="72" t="n">
        <v>7</v>
      </c>
      <c r="BQ25" s="62" t="n">
        <f aca="false">(BO25*1200)</f>
        <v>2400</v>
      </c>
      <c r="BR25" s="62" t="n">
        <f aca="false">(BP25*1200)</f>
        <v>8400</v>
      </c>
    </row>
    <row r="26" s="62" customFormat="true" ht="24" hidden="false" customHeight="false" outlineLevel="0" collapsed="false">
      <c r="A26"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6" s="61" t="s">
        <v>44</v>
      </c>
      <c r="C26" s="62" t="s">
        <v>43</v>
      </c>
      <c r="D26" s="63"/>
      <c r="E26" s="64" t="n">
        <v>44971</v>
      </c>
      <c r="F26" s="65" t="n">
        <f aca="false">IF(ISBLANK(E26)," - ",IF(G26=0,E26,E26+G26-1))</f>
        <v>44973</v>
      </c>
      <c r="G26" s="66" t="n">
        <v>3</v>
      </c>
      <c r="H26" s="67" t="n">
        <v>0.9</v>
      </c>
      <c r="I26" s="68" t="n">
        <f aca="false">IF(OR(F26=0,E26=0)," - ",NETWORKDAYS(E26,F26))</f>
        <v>3</v>
      </c>
      <c r="J26" s="69"/>
      <c r="K26" s="70"/>
      <c r="L26" s="70"/>
      <c r="M26" s="70"/>
      <c r="N26" s="70"/>
      <c r="O26" s="70"/>
      <c r="P26" s="70"/>
      <c r="Q26" s="70"/>
      <c r="R26" s="70"/>
      <c r="S26" s="70"/>
      <c r="T26" s="70"/>
      <c r="U26" s="70"/>
      <c r="V26" s="70"/>
      <c r="W26" s="70"/>
      <c r="X26" s="70"/>
      <c r="Y26" s="70"/>
      <c r="Z26" s="70"/>
      <c r="AA26" s="70"/>
      <c r="AB26" s="70"/>
      <c r="AC26" s="70"/>
      <c r="AD26" s="71"/>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1"/>
      <c r="BC26" s="71"/>
      <c r="BD26" s="71"/>
      <c r="BE26" s="71"/>
      <c r="BF26" s="70"/>
      <c r="BG26" s="70"/>
      <c r="BH26" s="70"/>
      <c r="BI26" s="70"/>
      <c r="BJ26" s="70"/>
      <c r="BK26" s="70"/>
      <c r="BL26" s="70"/>
      <c r="BM26" s="70"/>
      <c r="BN26" s="70"/>
      <c r="BO26" s="62" t="n">
        <v>3</v>
      </c>
      <c r="BP26" s="72" t="n">
        <v>8</v>
      </c>
      <c r="BQ26" s="62" t="n">
        <f aca="false">(BO26*1200)</f>
        <v>3600</v>
      </c>
      <c r="BR26" s="62" t="n">
        <f aca="false">(BP26*1200)</f>
        <v>9600</v>
      </c>
    </row>
    <row r="27" s="62" customFormat="true" ht="17.35" hidden="false" customHeight="false" outlineLevel="0" collapsed="false">
      <c r="A27"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7" s="61" t="s">
        <v>45</v>
      </c>
      <c r="C27" s="62" t="s">
        <v>43</v>
      </c>
      <c r="D27" s="63"/>
      <c r="E27" s="64" t="n">
        <v>44971</v>
      </c>
      <c r="F27" s="65" t="n">
        <f aca="false">IF(ISBLANK(E27)," - ",IF(G27=0,E27,E27+G27-1))</f>
        <v>44973</v>
      </c>
      <c r="G27" s="66" t="n">
        <v>3</v>
      </c>
      <c r="H27" s="67" t="n">
        <v>0.8</v>
      </c>
      <c r="I27" s="68" t="n">
        <f aca="false">IF(OR(F27=0,E27=0)," - ",NETWORKDAYS(E27,F27))</f>
        <v>3</v>
      </c>
      <c r="J27" s="69"/>
      <c r="K27" s="70"/>
      <c r="L27" s="70"/>
      <c r="M27" s="70"/>
      <c r="N27" s="70"/>
      <c r="O27" s="70"/>
      <c r="P27" s="70"/>
      <c r="Q27" s="70"/>
      <c r="R27" s="70"/>
      <c r="S27" s="70"/>
      <c r="T27" s="70"/>
      <c r="U27" s="70"/>
      <c r="V27" s="70"/>
      <c r="W27" s="70"/>
      <c r="X27" s="70"/>
      <c r="Y27" s="70"/>
      <c r="Z27" s="70"/>
      <c r="AA27" s="70"/>
      <c r="AB27" s="70"/>
      <c r="AC27" s="70"/>
      <c r="AD27" s="71"/>
      <c r="AE27" s="71"/>
      <c r="AF27" s="70"/>
      <c r="AG27" s="70"/>
      <c r="AH27" s="70"/>
      <c r="AI27" s="70"/>
      <c r="AJ27" s="70"/>
      <c r="AK27" s="70"/>
      <c r="AL27" s="70"/>
      <c r="AM27" s="70"/>
      <c r="AN27" s="70"/>
      <c r="AO27" s="70"/>
      <c r="AP27" s="70"/>
      <c r="AQ27" s="70"/>
      <c r="AR27" s="70"/>
      <c r="AS27" s="70"/>
      <c r="AT27" s="70"/>
      <c r="AU27" s="70"/>
      <c r="AV27" s="70"/>
      <c r="AW27" s="70"/>
      <c r="AX27" s="70"/>
      <c r="AY27" s="70"/>
      <c r="AZ27" s="70"/>
      <c r="BA27" s="70"/>
      <c r="BB27" s="71"/>
      <c r="BC27" s="71"/>
      <c r="BD27" s="71"/>
      <c r="BE27" s="71"/>
      <c r="BF27" s="70"/>
      <c r="BG27" s="70"/>
      <c r="BH27" s="70"/>
      <c r="BI27" s="70"/>
      <c r="BJ27" s="70"/>
      <c r="BK27" s="70"/>
      <c r="BL27" s="70"/>
      <c r="BM27" s="70"/>
      <c r="BN27" s="70"/>
      <c r="BO27" s="62" t="n">
        <v>3</v>
      </c>
      <c r="BP27" s="72" t="n">
        <v>9</v>
      </c>
      <c r="BQ27" s="62" t="n">
        <f aca="false">(BO27*1200)</f>
        <v>3600</v>
      </c>
      <c r="BR27" s="62" t="n">
        <f aca="false">(BP27*1200)</f>
        <v>10800</v>
      </c>
    </row>
    <row r="28" s="62" customFormat="true" ht="18" hidden="false" customHeight="false" outlineLevel="0" collapsed="false">
      <c r="A28"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8" s="61" t="s">
        <v>46</v>
      </c>
      <c r="C28" s="62" t="s">
        <v>36</v>
      </c>
      <c r="D28" s="63"/>
      <c r="E28" s="64" t="n">
        <v>44992</v>
      </c>
      <c r="F28" s="65" t="n">
        <f aca="false">IF(ISBLANK(E28)," - ",IF(G28=0,E28,E28+G28-1))</f>
        <v>44997</v>
      </c>
      <c r="G28" s="66" t="n">
        <v>6</v>
      </c>
      <c r="H28" s="67" t="n">
        <v>1</v>
      </c>
      <c r="I28" s="68" t="n">
        <f aca="false">IF(OR(F28=0,E28=0)," - ",NETWORKDAYS(E28,F28))</f>
        <v>4</v>
      </c>
      <c r="J28" s="69"/>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K28" s="70"/>
      <c r="AL28" s="70"/>
      <c r="AM28" s="70"/>
      <c r="AN28" s="70"/>
      <c r="AO28" s="70"/>
      <c r="AP28" s="70"/>
      <c r="AQ28" s="70"/>
      <c r="AR28" s="70"/>
      <c r="AS28" s="70"/>
      <c r="AT28" s="70"/>
      <c r="AU28" s="70"/>
      <c r="AV28" s="70"/>
      <c r="AW28" s="70"/>
      <c r="AX28" s="70"/>
      <c r="AY28" s="70"/>
      <c r="AZ28" s="70"/>
      <c r="BA28" s="70"/>
      <c r="BB28" s="71"/>
      <c r="BC28" s="71"/>
      <c r="BD28" s="71"/>
      <c r="BE28" s="71"/>
      <c r="BF28" s="71"/>
      <c r="BG28" s="70"/>
      <c r="BH28" s="70"/>
      <c r="BI28" s="70"/>
      <c r="BJ28" s="70"/>
      <c r="BK28" s="70"/>
      <c r="BL28" s="70"/>
      <c r="BM28" s="70"/>
      <c r="BN28" s="70"/>
      <c r="BO28" s="62" t="n">
        <v>4</v>
      </c>
      <c r="BP28" s="72" t="n">
        <v>9</v>
      </c>
      <c r="BQ28" s="62" t="n">
        <f aca="false">(BO28*1200)</f>
        <v>4800</v>
      </c>
      <c r="BR28" s="62" t="n">
        <f aca="false">(BP28*1200)</f>
        <v>10800</v>
      </c>
    </row>
    <row r="29" s="62" customFormat="true" ht="24" hidden="false" customHeight="false" outlineLevel="0" collapsed="false">
      <c r="A29" s="60" t="str">
        <f aca="false">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9" s="61" t="s">
        <v>47</v>
      </c>
      <c r="C29" s="62" t="s">
        <v>36</v>
      </c>
      <c r="D29" s="63"/>
      <c r="E29" s="64" t="n">
        <v>44992</v>
      </c>
      <c r="F29" s="65" t="n">
        <f aca="false">IF(ISBLANK(E29)," - ",IF(G29=0,E29,E29+G29-1))</f>
        <v>44994</v>
      </c>
      <c r="G29" s="66" t="n">
        <v>3</v>
      </c>
      <c r="H29" s="67" t="n">
        <v>0.9</v>
      </c>
      <c r="I29" s="68" t="n">
        <f aca="false">IF(OR(F29=0,E29=0)," - ",NETWORKDAYS(E29,F29))</f>
        <v>3</v>
      </c>
      <c r="J29" s="69"/>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O29" s="70"/>
      <c r="AP29" s="70"/>
      <c r="AQ29" s="70"/>
      <c r="AR29" s="70"/>
      <c r="AS29" s="70"/>
      <c r="AT29" s="70"/>
      <c r="AU29" s="70"/>
      <c r="AV29" s="70"/>
      <c r="AW29" s="70"/>
      <c r="AX29" s="70"/>
      <c r="AY29" s="70"/>
      <c r="AZ29" s="70"/>
      <c r="BA29" s="70"/>
      <c r="BB29" s="71"/>
      <c r="BC29" s="71"/>
      <c r="BD29" s="71"/>
      <c r="BE29" s="71"/>
      <c r="BF29" s="71"/>
      <c r="BG29" s="71"/>
      <c r="BH29" s="70"/>
      <c r="BI29" s="70"/>
      <c r="BJ29" s="70"/>
      <c r="BK29" s="70"/>
      <c r="BL29" s="70"/>
      <c r="BM29" s="70"/>
      <c r="BN29" s="70"/>
      <c r="BO29" s="62" t="n">
        <v>1</v>
      </c>
      <c r="BP29" s="72" t="n">
        <v>7</v>
      </c>
      <c r="BQ29" s="62" t="n">
        <f aca="false">(BO29*1200)</f>
        <v>1200</v>
      </c>
      <c r="BR29" s="62" t="n">
        <f aca="false">(BP29*1200)</f>
        <v>8400</v>
      </c>
    </row>
    <row r="30" customFormat="false" ht="25.5" hidden="false" customHeight="false" outlineLevel="0" collapsed="false">
      <c r="BQ30" s="86" t="s">
        <v>48</v>
      </c>
      <c r="BR30" s="87" t="s">
        <v>49</v>
      </c>
    </row>
    <row r="31" customFormat="false" ht="12.75" hidden="false" customHeight="false" outlineLevel="0" collapsed="false">
      <c r="BQ31" s="88" t="n">
        <f aca="false">SUM(BQ8+BQ18+BQ24)</f>
        <v>70800</v>
      </c>
      <c r="BR31" s="88" t="n">
        <f aca="false">SUM(BR8+BR18+BR24)</f>
        <v>154800</v>
      </c>
    </row>
  </sheetData>
  <mergeCells count="19">
    <mergeCell ref="K1:AE1"/>
    <mergeCell ref="C4:E4"/>
    <mergeCell ref="K4:Q4"/>
    <mergeCell ref="R4:X4"/>
    <mergeCell ref="Y4:AE4"/>
    <mergeCell ref="AF4:AL4"/>
    <mergeCell ref="AM4:AS4"/>
    <mergeCell ref="AT4:AZ4"/>
    <mergeCell ref="BA4:BG4"/>
    <mergeCell ref="BH4:BN4"/>
    <mergeCell ref="C5:E5"/>
    <mergeCell ref="K5:Q5"/>
    <mergeCell ref="R5:X5"/>
    <mergeCell ref="Y5:AE5"/>
    <mergeCell ref="AF5:AL5"/>
    <mergeCell ref="AM5:AS5"/>
    <mergeCell ref="AT5:AZ5"/>
    <mergeCell ref="BA5:BG5"/>
    <mergeCell ref="BH5:BN5"/>
  </mergeCells>
  <conditionalFormatting sqref="H8:H29">
    <cfRule type="dataBar" priority="2">
      <dataBar showValue="1" minLength="10" maxLength="90">
        <cfvo type="num" val="0"/>
        <cfvo type="num" val="1"/>
        <color rgb="FFA6A6A6"/>
      </dataBar>
      <extLst>
        <ext xmlns:x14="http://schemas.microsoft.com/office/spreadsheetml/2009/9/main" uri="{B025F937-C7B1-47D3-B67F-A62EFF666E3E}">
          <x14:id>{5CC480F9-38B0-4A60-907D-B658AC3C1F9B}</x14:id>
        </ext>
      </extLst>
    </cfRule>
  </conditionalFormatting>
  <conditionalFormatting sqref="K6:BN7">
    <cfRule type="expression" priority="3" aboveAverage="0" equalAverage="0" bottom="0" percent="0" rank="0" text="" dxfId="0">
      <formula>K$6=TODAY()</formula>
    </cfRule>
  </conditionalFormatting>
  <conditionalFormatting sqref="K8:BN27 K28:AI28 AK28:BE28 BG28:BN28 K29:AL29 AO29:BE29 BH29:BN29">
    <cfRule type="expression" priority="4" aboveAverage="0" equalAverage="0" bottom="0" percent="0" rank="0" text="" dxfId="1">
      <formula>AND($E8&lt;=K$6,ROUNDDOWN(($F8-$E8+1)*$H8,0)+$E8-1&gt;=K$6)</formula>
    </cfRule>
    <cfRule type="expression" priority="5" aboveAverage="0" equalAverage="0" bottom="0" percent="0" rank="0" text="" dxfId="2">
      <formula>AND(NOT(ISBLANK($E8)),$E8&lt;=K$6,$F8&gt;=K$6)</formula>
    </cfRule>
  </conditionalFormatting>
  <conditionalFormatting sqref="K6:BN27 K28:AI28 AK28:BE28 BG28:BN28 K29:AL29 AO29:BE29 BH29:BN29">
    <cfRule type="expression" priority="6" aboveAverage="0" equalAverage="0" bottom="0" percent="0" rank="0" text="" dxfId="3">
      <formula>K$6=TODAY()</formula>
    </cfRule>
  </conditionalFormatting>
  <conditionalFormatting sqref="BF28">
    <cfRule type="expression" priority="7" aboveAverage="0" equalAverage="0" bottom="0" percent="0" rank="0" text="" dxfId="4">
      <formula>AND($E28&lt;=AJ$6,ROUNDDOWN(($F28-$E28+1)*$H28,0)+$E28-1&gt;=AJ$6)</formula>
    </cfRule>
    <cfRule type="expression" priority="8" aboveAverage="0" equalAverage="0" bottom="0" percent="0" rank="0" text="" dxfId="5">
      <formula>AND(NOT(ISBLANK($E28)),$E28&lt;=AJ$6,$F28&gt;=AJ$6)</formula>
    </cfRule>
  </conditionalFormatting>
  <conditionalFormatting sqref="BF28">
    <cfRule type="expression" priority="9" aboveAverage="0" equalAverage="0" bottom="0" percent="0" rank="0" text="" dxfId="6">
      <formula>AJ$6=TODAY()</formula>
    </cfRule>
  </conditionalFormatting>
  <conditionalFormatting sqref="BF29:BG29">
    <cfRule type="expression" priority="10" aboveAverage="0" equalAverage="0" bottom="0" percent="0" rank="0" text="" dxfId="7">
      <formula>AND($E29&lt;=AM$6,ROUNDDOWN(($F29-$E29+1)*$H29,0)+$E29-1&gt;=AM$6)</formula>
    </cfRule>
    <cfRule type="expression" priority="11" aboveAverage="0" equalAverage="0" bottom="0" percent="0" rank="0" text="" dxfId="8">
      <formula>AND(NOT(ISBLANK($E29)),$E29&lt;=AM$6,$F29&gt;=AM$6)</formula>
    </cfRule>
  </conditionalFormatting>
  <conditionalFormatting sqref="BF29:BG29">
    <cfRule type="expression" priority="12" aboveAverage="0" equalAverage="0" bottom="0" percent="0" rank="0" text="" dxfId="9">
      <formula>AM$6=TODAY()</formula>
    </cfRule>
  </conditionalFormatting>
  <dataValidations count="1">
    <dataValidation allowBlank="true" errorStyle="stop" operator="between" prompt="Enter the week number to display first in the Gantt Chart. The weeks are numbered starting from the week containing the Project Start Date." promptTitle="Display Week" showDropDown="false" showErrorMessage="false" showInputMessage="true" sqref="H4" type="none">
      <formula1>0</formula1>
      <formula2>0</formula2>
    </dataValidation>
  </dataValidations>
  <hyperlinks>
    <hyperlink ref="K1" r:id="rId2" display="Gantt Chart Template © 2006-2018 by Vertex42.com."/>
  </hyperlinks>
  <printOptions headings="false" gridLines="false" gridLinesSet="true" horizontalCentered="false" verticalCentered="false"/>
  <pageMargins left="0.25" right="0.25" top="0.5" bottom="0.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drawing r:id="rId3"/>
  <legacyDrawing r:id="rId4"/>
  <extLst>
    <ext xmlns:x14="http://schemas.microsoft.com/office/spreadsheetml/2009/9/main" uri="{78C0D931-6437-407d-A8EE-F0AAD7539E65}">
      <x14:conditionalFormattings>
        <x14:conditionalFormatting xmlns:xm="http://schemas.microsoft.com/office/excel/2006/main">
          <x14:cfRule type="dataBar" id="{5CC480F9-38B0-4A60-907D-B658AC3C1F9B}">
            <x14:dataBar minLength="10" maxLength="90" axisPosition="automatic" gradient="false">
              <x14:cfvo type="num">
                <xm:f>0</xm:f>
              </x14:cfvo>
              <x14:cfvo type="num">
                <xm:f>1</xm:f>
              </x14:cfvo>
              <x14:negativeFillColor rgb="FFFF0000"/>
              <x14:axisColor rgb="FF000000"/>
            </x14:dataBar>
          </x14:cfRule>
          <xm:sqref>H8:H29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Company>Vertex42 LLC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2010-06-09T16:05:03Z</dcterms:created>
  <dc:creator>Vertex42.com</dc:creator>
  <dc:description>(c) 2006-2018 Vertex42 LLC. All Rights Reserved.</dc:description>
  <dc:language>fr-FR</dc:language>
  <cp:lastModifiedBy/>
  <cp:lastPrinted>2018-02-12T20:25:38Z</cp:lastPrinted>
  <dcterms:modified xsi:type="dcterms:W3CDTF">2023-11-26T23:29:23Z</dcterms:modified>
  <cp:revision>1</cp:revision>
  <dc:subject/>
  <dc:title>Gantt Chart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Source">
    <vt:lpwstr>https://www.vertex42.com/ExcelTemplates/excel-gantt-chart.html</vt:lpwstr>
  </property>
  <property fmtid="{D5CDD505-2E9C-101B-9397-08002B2CF9AE}" pid="4" name="Version">
    <vt:lpwstr>3.1.1</vt:lpwstr>
  </property>
</Properties>
</file>