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6F16EFCA-C2B2-494F-AE02-C2F9DBB4CF2C}" xr6:coauthVersionLast="47" xr6:coauthVersionMax="47" xr10:uidLastSave="{00000000-0000-0000-0000-000000000000}"/>
  <bookViews>
    <workbookView xWindow="-120" yWindow="-120" windowWidth="29040" windowHeight="15720" tabRatio="721" activeTab="13" xr2:uid="{00000000-000D-0000-FFFF-FFFF00000000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B22" i="38"/>
  <c r="GW22" i="38"/>
  <c r="GK22" i="38"/>
  <c r="FV22" i="38"/>
  <c r="FU22" i="38"/>
  <c r="FA22" i="38"/>
  <c r="EP22" i="38"/>
  <c r="EK22" i="38"/>
  <c r="DY22" i="38"/>
  <c r="DJ22" i="38"/>
  <c r="DI22" i="38"/>
  <c r="CT22" i="38"/>
  <c r="CO22" i="38"/>
  <c r="CD22" i="38"/>
  <c r="BY22" i="38"/>
  <c r="BM22" i="38"/>
  <c r="AX22" i="38"/>
  <c r="AW22" i="38"/>
  <c r="AH22" i="38"/>
  <c r="AC22" i="38"/>
  <c r="R22" i="38"/>
  <c r="M22" i="38"/>
  <c r="B22" i="38"/>
  <c r="FE22" i="38" s="1"/>
  <c r="B21" i="38"/>
  <c r="B20" i="38"/>
  <c r="B19" i="38"/>
  <c r="B18" i="38"/>
  <c r="AY26" i="40"/>
  <c r="W20" i="76"/>
  <c r="AL20" i="76" s="1"/>
  <c r="W21" i="76"/>
  <c r="AL21" i="76" s="1"/>
  <c r="X21" i="76"/>
  <c r="AF21" i="76" s="1"/>
  <c r="Y21" i="76"/>
  <c r="Z21" i="76"/>
  <c r="AA21" i="76"/>
  <c r="AB21" i="76"/>
  <c r="AC21" i="76"/>
  <c r="AD21" i="76"/>
  <c r="AE21" i="76"/>
  <c r="AG21" i="76"/>
  <c r="AK21" i="76" s="1"/>
  <c r="AH21" i="76"/>
  <c r="AI21" i="76"/>
  <c r="AJ21" i="76"/>
  <c r="W22" i="76"/>
  <c r="AL22" i="76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AF23" i="76" s="1"/>
  <c r="Y23" i="76"/>
  <c r="Z23" i="76"/>
  <c r="AA23" i="76"/>
  <c r="AB23" i="76"/>
  <c r="AC23" i="76"/>
  <c r="AD23" i="76"/>
  <c r="AE23" i="76"/>
  <c r="AG23" i="76"/>
  <c r="AH23" i="76"/>
  <c r="AK23" i="76" s="1"/>
  <c r="AI23" i="76"/>
  <c r="AJ23" i="76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2" i="76"/>
  <c r="AK22" i="76"/>
  <c r="AH16" i="69"/>
  <c r="AH14" i="69"/>
  <c r="BC8" i="69" s="1"/>
  <c r="AH12" i="69"/>
  <c r="AH10" i="69"/>
  <c r="BA8" i="69"/>
  <c r="AH16" i="49"/>
  <c r="BD8" i="49" s="1"/>
  <c r="AH14" i="49"/>
  <c r="AH12" i="49"/>
  <c r="AH10" i="49"/>
  <c r="BA8" i="49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BD8" i="70" s="1"/>
  <c r="AH14" i="70"/>
  <c r="BC8" i="70" s="1"/>
  <c r="AH12" i="70"/>
  <c r="AH10" i="70"/>
  <c r="BA8" i="70" s="1"/>
  <c r="AH16" i="68"/>
  <c r="AH14" i="68"/>
  <c r="BC8" i="68" s="1"/>
  <c r="AH12" i="68"/>
  <c r="BB8" i="68" s="1"/>
  <c r="AH10" i="68"/>
  <c r="BA8" i="68" s="1"/>
  <c r="AH14" i="73"/>
  <c r="BC8" i="73" s="1"/>
  <c r="AH12" i="73"/>
  <c r="AH10" i="73"/>
  <c r="BA8" i="73" s="1"/>
  <c r="BB8" i="49"/>
  <c r="BC8" i="49"/>
  <c r="BB8" i="69"/>
  <c r="BD8" i="69"/>
  <c r="BA8" i="75"/>
  <c r="BC8" i="75"/>
  <c r="BB8" i="70"/>
  <c r="BD8" i="68"/>
  <c r="BB8" i="74"/>
  <c r="BB8" i="73"/>
  <c r="BC8" i="74"/>
  <c r="BD8" i="74"/>
  <c r="W19" i="76"/>
  <c r="W17" i="76"/>
  <c r="B17" i="38"/>
  <c r="W15" i="76" s="1"/>
  <c r="B16" i="38"/>
  <c r="B15" i="38"/>
  <c r="W13" i="76" s="1"/>
  <c r="B14" i="38"/>
  <c r="W12" i="76" s="1"/>
  <c r="B13" i="38"/>
  <c r="W11" i="76" s="1"/>
  <c r="B12" i="38"/>
  <c r="W10" i="76" s="1"/>
  <c r="B11" i="38"/>
  <c r="W9" i="76" s="1"/>
  <c r="B10" i="38"/>
  <c r="W8" i="76" s="1"/>
  <c r="B9" i="38"/>
  <c r="W7" i="76"/>
  <c r="B8" i="38"/>
  <c r="W6" i="76" s="1"/>
  <c r="AE18" i="1"/>
  <c r="AE19" i="1"/>
  <c r="C6" i="76"/>
  <c r="C7" i="76" s="1"/>
  <c r="C8" i="76" s="1"/>
  <c r="C9" i="76" s="1"/>
  <c r="C10" i="76" s="1"/>
  <c r="C11" i="76" s="1"/>
  <c r="C12" i="76" s="1"/>
  <c r="C13" i="76" s="1"/>
  <c r="D22" i="23"/>
  <c r="D21" i="23"/>
  <c r="D8" i="23"/>
  <c r="D6" i="23"/>
  <c r="D7" i="23"/>
  <c r="I2" i="40"/>
  <c r="T2" i="40" s="1"/>
  <c r="W18" i="76"/>
  <c r="W14" i="76"/>
  <c r="W16" i="76"/>
  <c r="D11" i="23"/>
  <c r="D10" i="23"/>
  <c r="D9" i="23"/>
  <c r="GA2" i="38"/>
  <c r="GA1" i="38" s="1"/>
  <c r="AH16" i="72"/>
  <c r="BD8" i="72" s="1"/>
  <c r="AH14" i="72"/>
  <c r="BC8" i="72" s="1"/>
  <c r="AH12" i="72"/>
  <c r="BB8" i="72" s="1"/>
  <c r="AH10" i="72"/>
  <c r="S10" i="67"/>
  <c r="BY2" i="38"/>
  <c r="CA1" i="38" s="1"/>
  <c r="CB2" i="38"/>
  <c r="CB1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D12" i="23"/>
  <c r="AE6" i="1"/>
  <c r="AE7" i="1"/>
  <c r="AE5" i="1"/>
  <c r="D13" i="23"/>
  <c r="C14" i="23"/>
  <c r="D14" i="23" s="1"/>
  <c r="GD2" i="38"/>
  <c r="GE1" i="38" s="1"/>
  <c r="BA8" i="72"/>
  <c r="BZ1" i="38"/>
  <c r="GG2" i="38"/>
  <c r="GH1" i="38" s="1"/>
  <c r="GD1" i="38"/>
  <c r="GC1" i="38"/>
  <c r="BY1" i="38"/>
  <c r="CE2" i="38"/>
  <c r="CH2" i="38" s="1"/>
  <c r="S10" i="66"/>
  <c r="C13" i="65"/>
  <c r="S10" i="65"/>
  <c r="C13" i="64"/>
  <c r="S13" i="64" s="1"/>
  <c r="S10" i="64"/>
  <c r="S28" i="63"/>
  <c r="S22" i="63"/>
  <c r="S16" i="63"/>
  <c r="S10" i="63"/>
  <c r="C25" i="63"/>
  <c r="S25" i="63" s="1"/>
  <c r="C13" i="63"/>
  <c r="C16" i="64"/>
  <c r="S13" i="65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S16" i="64"/>
  <c r="C19" i="64"/>
  <c r="S31" i="63"/>
  <c r="C19" i="63"/>
  <c r="C33" i="1"/>
  <c r="C34" i="1"/>
  <c r="C14" i="76"/>
  <c r="C15" i="76" s="1"/>
  <c r="C16" i="76" s="1"/>
  <c r="C17" i="76" s="1"/>
  <c r="S19" i="64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GX20" i="38"/>
  <c r="GX18" i="38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HA20" i="38"/>
  <c r="FA5" i="38"/>
  <c r="AE20" i="1"/>
  <c r="FT5" i="38" s="1"/>
  <c r="AE21" i="1"/>
  <c r="FV5" i="38" s="1"/>
  <c r="AE22" i="1"/>
  <c r="FW5" i="38" s="1"/>
  <c r="AE17" i="1"/>
  <c r="AE8" i="1"/>
  <c r="AE9" i="1"/>
  <c r="AE10" i="1"/>
  <c r="AE4" i="1"/>
  <c r="AE2" i="1"/>
  <c r="CK5" i="38" s="1"/>
  <c r="AE3" i="1"/>
  <c r="AE11" i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FP5" i="38"/>
  <c r="FO5" i="38"/>
  <c r="FN5" i="38"/>
  <c r="FM5" i="38"/>
  <c r="FL5" i="38"/>
  <c r="FK5" i="38"/>
  <c r="FJ5" i="38"/>
  <c r="FI5" i="38"/>
  <c r="HD19" i="38"/>
  <c r="FH5" i="38"/>
  <c r="FG5" i="38"/>
  <c r="FF5" i="38"/>
  <c r="FE5" i="38"/>
  <c r="FB5" i="38"/>
  <c r="FD5" i="38"/>
  <c r="FC5" i="38"/>
  <c r="EG5" i="38"/>
  <c r="DA5" i="38"/>
  <c r="BE5" i="38"/>
  <c r="I5" i="38"/>
  <c r="CH5" i="38"/>
  <c r="AL5" i="38"/>
  <c r="DM5" i="38"/>
  <c r="BA5" i="38"/>
  <c r="CZ5" i="38"/>
  <c r="BT5" i="38"/>
  <c r="BD5" i="38"/>
  <c r="X5" i="38"/>
  <c r="H5" i="38"/>
  <c r="ED5" i="38"/>
  <c r="CX5" i="38"/>
  <c r="BB5" i="38"/>
  <c r="F5" i="38"/>
  <c r="EE5" i="38"/>
  <c r="CI5" i="38"/>
  <c r="AM5" i="38"/>
  <c r="W5" i="38"/>
  <c r="EB5" i="38"/>
  <c r="DL5" i="38"/>
  <c r="CF5" i="38"/>
  <c r="T5" i="38"/>
  <c r="EQ5" i="38"/>
  <c r="EA5" i="38"/>
  <c r="CE5" i="38"/>
  <c r="AY5" i="38"/>
  <c r="AI5" i="38"/>
  <c r="CB5" i="38"/>
  <c r="AF5" i="38"/>
  <c r="DG5" i="38"/>
  <c r="CU5" i="38"/>
  <c r="BK5" i="38"/>
  <c r="DJ5" i="38"/>
  <c r="CT5" i="38"/>
  <c r="BN5" i="38"/>
  <c r="AX5" i="38"/>
  <c r="R5" i="38"/>
  <c r="O5" i="38"/>
  <c r="DY5" i="38"/>
  <c r="DI5" i="38"/>
  <c r="CC5" i="38"/>
  <c r="BM5" i="38"/>
  <c r="AG5" i="38"/>
  <c r="Q5" i="38"/>
  <c r="DX5" i="38"/>
  <c r="CR5" i="38"/>
  <c r="AV5" i="38"/>
  <c r="DV5" i="38"/>
  <c r="BZ5" i="38"/>
  <c r="BJ5" i="38"/>
  <c r="AD5" i="38"/>
  <c r="N5" i="38"/>
  <c r="DS5" i="38"/>
  <c r="EH5" i="38"/>
  <c r="DR5" i="38"/>
  <c r="BV5" i="38"/>
  <c r="Z5" i="38"/>
  <c r="BQ5" i="38"/>
  <c r="EK5" i="38"/>
  <c r="DU5" i="38"/>
  <c r="CO5" i="38"/>
  <c r="BY5" i="38"/>
  <c r="AS5" i="38"/>
  <c r="CL5" i="38"/>
  <c r="CW5" i="38"/>
  <c r="U5" i="38"/>
  <c r="EJ5" i="38"/>
  <c r="DD5" i="38"/>
  <c r="CN5" i="38"/>
  <c r="L5" i="38"/>
  <c r="DC5" i="38"/>
  <c r="BG5" i="38"/>
  <c r="K5" i="38"/>
  <c r="GO5" i="38"/>
  <c r="GL5" i="38"/>
  <c r="GK5" i="38"/>
  <c r="GN5" i="38"/>
  <c r="GM5" i="38"/>
  <c r="GJ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S5" i="38"/>
  <c r="DQ5" i="38"/>
  <c r="CG5" i="38"/>
  <c r="BC5" i="38"/>
  <c r="G5" i="38"/>
  <c r="BR5" i="38"/>
  <c r="V5" i="38"/>
  <c r="ER5" i="38"/>
  <c r="AZ5" i="38"/>
  <c r="DK5" i="38"/>
  <c r="CA5" i="38"/>
  <c r="AE5" i="38"/>
  <c r="AH5" i="38"/>
  <c r="EO5" i="38"/>
  <c r="CS5" i="38"/>
  <c r="DW5" i="38"/>
  <c r="EL5" i="38"/>
  <c r="AT5" i="38"/>
  <c r="DE5" i="38"/>
  <c r="BI5" i="38"/>
  <c r="M5" i="38"/>
  <c r="CM5" i="38"/>
  <c r="J5" i="38"/>
  <c r="D1" i="36"/>
  <c r="C1" i="36"/>
  <c r="B1" i="36"/>
  <c r="L2" i="1"/>
  <c r="P65" i="1" s="1"/>
  <c r="D10" i="66" s="1"/>
  <c r="HD20" i="38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C19" i="76" s="1"/>
  <c r="HG18" i="38"/>
  <c r="P45" i="1"/>
  <c r="P61" i="1"/>
  <c r="P64" i="1"/>
  <c r="D13" i="65" s="1"/>
  <c r="P37" i="1"/>
  <c r="P50" i="1"/>
  <c r="P38" i="1"/>
  <c r="P44" i="1"/>
  <c r="P17" i="1"/>
  <c r="P3" i="1"/>
  <c r="P19" i="1"/>
  <c r="P4" i="1"/>
  <c r="P21" i="1"/>
  <c r="P24" i="1"/>
  <c r="P11" i="1"/>
  <c r="P28" i="1"/>
  <c r="AZ6" i="40" a="1"/>
  <c r="D6" i="40"/>
  <c r="B7" i="38"/>
  <c r="HG21" i="38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/>
  <c r="BE26" i="40" a="1"/>
  <c r="BE26" i="40"/>
  <c r="BD26" i="40" a="1"/>
  <c r="BD26" i="40" s="1"/>
  <c r="BG26" i="40" a="1"/>
  <c r="BG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HJ18" i="38"/>
  <c r="E13" i="65"/>
  <c r="L7" i="40"/>
  <c r="K7" i="40" s="1"/>
  <c r="I7" i="40"/>
  <c r="I8" i="40" s="1"/>
  <c r="F7" i="40"/>
  <c r="HJ20" i="38"/>
  <c r="HJ21" i="38"/>
  <c r="HJ19" i="38"/>
  <c r="HK20" i="38"/>
  <c r="HK18" i="38"/>
  <c r="HK19" i="38"/>
  <c r="HK21" i="38"/>
  <c r="HL20" i="38"/>
  <c r="HL21" i="38"/>
  <c r="HL19" i="38"/>
  <c r="HL18" i="38"/>
  <c r="HJ13" i="38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M13" i="38"/>
  <c r="O6" i="40"/>
  <c r="W7" i="40"/>
  <c r="Q7" i="40"/>
  <c r="M7" i="4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GB7" i="38"/>
  <c r="GA7" i="38"/>
  <c r="DD7" i="38"/>
  <c r="CO7" i="38"/>
  <c r="CN7" i="38"/>
  <c r="CE7" i="38"/>
  <c r="CX7" i="38"/>
  <c r="DA7" i="38"/>
  <c r="CT7" i="38"/>
  <c r="HP21" i="38"/>
  <c r="CV19" i="38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G10" i="67"/>
  <c r="I10" i="67"/>
  <c r="DH21" i="38"/>
  <c r="DI20" i="38"/>
  <c r="DI18" i="38"/>
  <c r="DI19" i="38"/>
  <c r="DI21" i="38"/>
  <c r="DH18" i="38"/>
  <c r="DJ19" i="38"/>
  <c r="DJ18" i="38"/>
  <c r="DJ20" i="38"/>
  <c r="DJ21" i="38"/>
  <c r="DH19" i="38"/>
  <c r="DH20" i="38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DH7" i="38"/>
  <c r="DJ7" i="38"/>
  <c r="U10" i="67"/>
  <c r="L3" i="1"/>
  <c r="Q25" i="1" s="1"/>
  <c r="Q10" i="67"/>
  <c r="O10" i="67"/>
  <c r="DK20" i="38"/>
  <c r="DK21" i="38"/>
  <c r="DK18" i="38"/>
  <c r="DM18" i="38"/>
  <c r="DM20" i="38"/>
  <c r="DM19" i="38"/>
  <c r="DM21" i="38"/>
  <c r="DK19" i="38"/>
  <c r="DL19" i="38"/>
  <c r="DL18" i="38"/>
  <c r="DL20" i="38"/>
  <c r="DL21" i="38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N20" i="38"/>
  <c r="DN19" i="38"/>
  <c r="DN21" i="38"/>
  <c r="DN18" i="38"/>
  <c r="DN10" i="38"/>
  <c r="DN12" i="38"/>
  <c r="DN14" i="38"/>
  <c r="DN13" i="38"/>
  <c r="DN8" i="38"/>
  <c r="DN17" i="38"/>
  <c r="DN11" i="38"/>
  <c r="DN16" i="38"/>
  <c r="DN15" i="38"/>
  <c r="DN9" i="38"/>
  <c r="U20" i="38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DV7" i="38"/>
  <c r="DS7" i="38"/>
  <c r="DW18" i="38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Q7" i="38"/>
  <c r="DY7" i="38"/>
  <c r="DX7" i="38"/>
  <c r="DZ19" i="38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FG10" i="38"/>
  <c r="FG8" i="38"/>
  <c r="FG14" i="38"/>
  <c r="FG15" i="38"/>
  <c r="FG16" i="38"/>
  <c r="FG13" i="38"/>
  <c r="EY11" i="38"/>
  <c r="FG17" i="38"/>
  <c r="FG11" i="38"/>
  <c r="EY10" i="38"/>
  <c r="EY8" i="38"/>
  <c r="EY12" i="38"/>
  <c r="EY14" i="38"/>
  <c r="EY17" i="38"/>
  <c r="EY13" i="38"/>
  <c r="EY15" i="38"/>
  <c r="EY9" i="38"/>
  <c r="FG9" i="38"/>
  <c r="FG12" i="38"/>
  <c r="EY16" i="38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EZ20" i="38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FH10" i="38"/>
  <c r="FH17" i="38"/>
  <c r="EZ11" i="38"/>
  <c r="FH16" i="38"/>
  <c r="EZ17" i="38"/>
  <c r="EZ10" i="38"/>
  <c r="EZ13" i="38"/>
  <c r="EZ14" i="38"/>
  <c r="FH15" i="38"/>
  <c r="FH9" i="38"/>
  <c r="FH11" i="38"/>
  <c r="FH14" i="38"/>
  <c r="FH13" i="38"/>
  <c r="FH8" i="38"/>
  <c r="FH12" i="38"/>
  <c r="EZ9" i="38"/>
  <c r="EZ12" i="38"/>
  <c r="EZ8" i="38"/>
  <c r="EZ16" i="38"/>
  <c r="EZ15" i="38"/>
  <c r="EX17" i="38"/>
  <c r="EX16" i="38"/>
  <c r="EX15" i="38"/>
  <c r="EX10" i="38"/>
  <c r="EX11" i="38"/>
  <c r="EX9" i="38"/>
  <c r="EX12" i="38"/>
  <c r="EX13" i="38"/>
  <c r="EX8" i="38"/>
  <c r="EX14" i="38"/>
  <c r="EX7" i="38"/>
  <c r="FF17" i="38"/>
  <c r="FF13" i="38"/>
  <c r="FF9" i="38"/>
  <c r="FF12" i="38"/>
  <c r="FF11" i="38"/>
  <c r="FF8" i="38"/>
  <c r="FF15" i="38"/>
  <c r="FF16" i="38"/>
  <c r="FF10" i="38"/>
  <c r="FF14" i="38"/>
  <c r="FE7" i="38"/>
  <c r="FE11" i="38"/>
  <c r="FE9" i="38"/>
  <c r="FE17" i="38"/>
  <c r="FE12" i="38"/>
  <c r="FE15" i="38"/>
  <c r="FE8" i="38"/>
  <c r="FE16" i="38"/>
  <c r="FE14" i="38"/>
  <c r="FE13" i="38"/>
  <c r="FE10" i="38"/>
  <c r="EW8" i="38"/>
  <c r="EW10" i="38"/>
  <c r="EW13" i="38"/>
  <c r="EW16" i="38"/>
  <c r="EW15" i="38"/>
  <c r="EW14" i="38"/>
  <c r="EW12" i="38"/>
  <c r="EW9" i="38"/>
  <c r="EW11" i="38"/>
  <c r="EW17" i="38"/>
  <c r="FB16" i="38"/>
  <c r="FB15" i="38"/>
  <c r="FB14" i="38"/>
  <c r="FB11" i="38"/>
  <c r="FB10" i="38"/>
  <c r="FB9" i="38"/>
  <c r="FB12" i="38"/>
  <c r="FB13" i="38"/>
  <c r="FB8" i="38"/>
  <c r="FB17" i="38"/>
  <c r="ET9" i="38"/>
  <c r="ET14" i="38"/>
  <c r="ET11" i="38"/>
  <c r="ET16" i="38"/>
  <c r="ET13" i="38"/>
  <c r="ET12" i="38"/>
  <c r="ET10" i="38"/>
  <c r="ET15" i="38"/>
  <c r="ET17" i="38"/>
  <c r="ET7" i="38"/>
  <c r="ET8" i="38"/>
  <c r="ES8" i="38"/>
  <c r="ES16" i="38"/>
  <c r="ES15" i="38"/>
  <c r="ES11" i="38"/>
  <c r="ES17" i="38"/>
  <c r="ES13" i="38"/>
  <c r="ES12" i="38"/>
  <c r="ES9" i="38"/>
  <c r="ES14" i="38"/>
  <c r="ES10" i="38"/>
  <c r="FA9" i="38"/>
  <c r="FA13" i="38"/>
  <c r="FA12" i="38"/>
  <c r="FA8" i="38"/>
  <c r="FA16" i="38"/>
  <c r="FA15" i="38"/>
  <c r="FA17" i="38"/>
  <c r="FA14" i="38"/>
  <c r="FA11" i="38"/>
  <c r="FA10" i="38"/>
  <c r="FC9" i="38"/>
  <c r="FC12" i="38"/>
  <c r="FC15" i="38"/>
  <c r="FC13" i="38"/>
  <c r="FC11" i="38"/>
  <c r="FC8" i="38"/>
  <c r="FC10" i="38"/>
  <c r="FC17" i="38"/>
  <c r="FC16" i="38"/>
  <c r="FC14" i="38"/>
  <c r="EU9" i="38"/>
  <c r="EU11" i="38"/>
  <c r="EU17" i="38"/>
  <c r="EU14" i="38"/>
  <c r="EU16" i="38"/>
  <c r="EU15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F18" i="38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0" i="38"/>
  <c r="FP13" i="38"/>
  <c r="FP15" i="38"/>
  <c r="FL12" i="38"/>
  <c r="FL15" i="38"/>
  <c r="FP11" i="38"/>
  <c r="FL16" i="38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FI20" i="38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FT12" i="38"/>
  <c r="FT13" i="38"/>
  <c r="FT9" i="38"/>
  <c r="FT15" i="38"/>
  <c r="FT16" i="38"/>
  <c r="FT8" i="38"/>
  <c r="FT17" i="38"/>
  <c r="FT11" i="38"/>
  <c r="FT14" i="38"/>
  <c r="FT10" i="38"/>
  <c r="FK12" i="38"/>
  <c r="FK17" i="38"/>
  <c r="FK8" i="38"/>
  <c r="FK11" i="38"/>
  <c r="FK9" i="38"/>
  <c r="FK10" i="38"/>
  <c r="FK16" i="38"/>
  <c r="FK15" i="38"/>
  <c r="FK7" i="38"/>
  <c r="FK13" i="38"/>
  <c r="FK14" i="38"/>
  <c r="FO15" i="38"/>
  <c r="FO11" i="38"/>
  <c r="FO14" i="38"/>
  <c r="FO9" i="38"/>
  <c r="FO8" i="38"/>
  <c r="FO12" i="38"/>
  <c r="FO10" i="38"/>
  <c r="FO17" i="38"/>
  <c r="FO13" i="38"/>
  <c r="FO16" i="38"/>
  <c r="FI9" i="38"/>
  <c r="FI17" i="38"/>
  <c r="FI13" i="38"/>
  <c r="FI14" i="38"/>
  <c r="FI12" i="38"/>
  <c r="FI10" i="38"/>
  <c r="FI8" i="38"/>
  <c r="FI16" i="38"/>
  <c r="FI11" i="38"/>
  <c r="FI15" i="38"/>
  <c r="FM14" i="38"/>
  <c r="FM9" i="38"/>
  <c r="FM10" i="38"/>
  <c r="FM11" i="38"/>
  <c r="FM12" i="38"/>
  <c r="FM13" i="38"/>
  <c r="FM15" i="38"/>
  <c r="FM8" i="38"/>
  <c r="FM16" i="38"/>
  <c r="FM17" i="38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K7" i="38"/>
  <c r="EL21" i="38"/>
  <c r="EL18" i="38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3" i="38"/>
  <c r="FR8" i="38"/>
  <c r="FR11" i="38"/>
  <c r="FQ16" i="38"/>
  <c r="FQ17" i="38"/>
  <c r="FQ13" i="38"/>
  <c r="FQ14" i="38"/>
  <c r="FQ15" i="38"/>
  <c r="FQ10" i="38"/>
  <c r="FQ12" i="38"/>
  <c r="FQ8" i="38"/>
  <c r="FQ11" i="38"/>
  <c r="FQ9" i="38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O18" i="38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FW9" i="38"/>
  <c r="FW17" i="38"/>
  <c r="FW16" i="38"/>
  <c r="FW15" i="38"/>
  <c r="FW11" i="38"/>
  <c r="FW14" i="38"/>
  <c r="FW13" i="38"/>
  <c r="FW8" i="38"/>
  <c r="FW12" i="38"/>
  <c r="FU11" i="38"/>
  <c r="FU17" i="38"/>
  <c r="FU10" i="38"/>
  <c r="FU9" i="38"/>
  <c r="FU14" i="38"/>
  <c r="FU8" i="38"/>
  <c r="FU13" i="38"/>
  <c r="FU12" i="38"/>
  <c r="FU15" i="38"/>
  <c r="FU16" i="38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P7" i="38"/>
  <c r="ER21" i="38"/>
  <c r="ER20" i="38"/>
  <c r="ER18" i="38"/>
  <c r="ER19" i="38"/>
  <c r="ER8" i="38"/>
  <c r="ER10" i="38"/>
  <c r="ER11" i="38"/>
  <c r="ER17" i="38"/>
  <c r="ER12" i="38"/>
  <c r="ER13" i="38"/>
  <c r="ER15" i="38"/>
  <c r="ER14" i="38"/>
  <c r="ER9" i="38"/>
  <c r="ER16" i="38"/>
  <c r="D26" i="23"/>
  <c r="D25" i="23"/>
  <c r="D24" i="23"/>
  <c r="D23" i="23"/>
  <c r="L14" i="23"/>
  <c r="J14" i="23"/>
  <c r="EV18" i="38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EV11" i="38"/>
  <c r="EV8" i="38"/>
  <c r="EV9" i="38"/>
  <c r="EV17" i="38"/>
  <c r="EV13" i="38"/>
  <c r="EV12" i="38"/>
  <c r="EV14" i="38"/>
  <c r="EV16" i="38"/>
  <c r="EV15" i="38"/>
  <c r="EV10" i="38"/>
  <c r="FD17" i="38"/>
  <c r="FD13" i="38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L7" i="38"/>
  <c r="BH7" i="38"/>
  <c r="BN7" i="38"/>
  <c r="U7" i="38"/>
  <c r="N7" i="38"/>
  <c r="AU7" i="38"/>
  <c r="BG7" i="38"/>
  <c r="AJ7" i="38"/>
  <c r="AR7" i="38"/>
  <c r="AY7" i="38"/>
  <c r="BW7" i="38"/>
  <c r="W7" i="38"/>
  <c r="AL7" i="38"/>
  <c r="BJ7" i="38"/>
  <c r="BR16" i="38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AK7" i="38"/>
  <c r="BU7" i="38"/>
  <c r="BO7" i="38"/>
  <c r="BX7" i="38"/>
  <c r="AW7" i="38"/>
  <c r="AQ7" i="38"/>
  <c r="BL7" i="38"/>
  <c r="Y7" i="38"/>
  <c r="AT7" i="38"/>
  <c r="D18" i="23"/>
  <c r="AE16" i="1"/>
  <c r="D20" i="23"/>
  <c r="AE14" i="1"/>
  <c r="HO5" i="38" s="1"/>
  <c r="D19" i="23"/>
  <c r="FJ18" i="38"/>
  <c r="FJ19" i="38"/>
  <c r="FJ21" i="38"/>
  <c r="FJ20" i="38"/>
  <c r="FN18" i="38"/>
  <c r="FN19" i="38"/>
  <c r="FN20" i="38"/>
  <c r="FN21" i="38"/>
  <c r="FN15" i="38"/>
  <c r="FN14" i="38"/>
  <c r="FN17" i="38"/>
  <c r="FN16" i="38"/>
  <c r="FN9" i="38"/>
  <c r="FN10" i="38"/>
  <c r="FN8" i="38"/>
  <c r="FN11" i="38"/>
  <c r="FN13" i="38"/>
  <c r="FN12" i="38"/>
  <c r="FJ11" i="38"/>
  <c r="FJ15" i="38"/>
  <c r="FJ8" i="38"/>
  <c r="FJ9" i="38"/>
  <c r="FJ10" i="38"/>
  <c r="FJ13" i="38"/>
  <c r="FJ14" i="38"/>
  <c r="FJ12" i="38"/>
  <c r="FJ17" i="38"/>
  <c r="FJ16" i="38"/>
  <c r="AE15" i="1"/>
  <c r="HH5" i="38"/>
  <c r="GW5" i="38"/>
  <c r="GV5" i="38"/>
  <c r="HL5" i="38"/>
  <c r="HK5" i="38"/>
  <c r="GZ5" i="38"/>
  <c r="GZ14" i="38"/>
  <c r="GY5" i="38"/>
  <c r="GQ5" i="38"/>
  <c r="GQ15" i="38"/>
  <c r="HC5" i="38"/>
  <c r="HB5" i="38"/>
  <c r="HB17" i="38"/>
  <c r="HF5" i="38"/>
  <c r="HF8" i="38"/>
  <c r="GT5" i="38"/>
  <c r="HE5" i="38"/>
  <c r="GP5" i="38"/>
  <c r="GS5" i="38"/>
  <c r="HI5" i="38"/>
  <c r="FS20" i="38"/>
  <c r="FS18" i="38"/>
  <c r="FS21" i="38"/>
  <c r="FS19" i="38"/>
  <c r="GT10" i="38"/>
  <c r="GT14" i="38"/>
  <c r="HH11" i="38"/>
  <c r="HH10" i="38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HO15" i="38"/>
  <c r="HO10" i="38"/>
  <c r="HO14" i="38"/>
  <c r="HL14" i="38"/>
  <c r="HL11" i="38"/>
  <c r="HL9" i="38"/>
  <c r="HL8" i="38"/>
  <c r="GV15" i="38"/>
  <c r="GV14" i="38"/>
  <c r="HI11" i="38"/>
  <c r="HI16" i="38"/>
  <c r="GW15" i="38"/>
  <c r="GW10" i="38"/>
  <c r="FS11" i="38"/>
  <c r="FS17" i="38"/>
  <c r="FS16" i="38"/>
  <c r="FS14" i="38"/>
  <c r="FS10" i="38"/>
  <c r="FS13" i="38"/>
  <c r="FS12" i="38"/>
  <c r="FS9" i="38"/>
  <c r="FS15" i="38"/>
  <c r="FS8" i="38"/>
  <c r="GY7" i="38"/>
  <c r="GS7" i="38"/>
  <c r="HO7" i="38"/>
  <c r="HK7" i="38"/>
  <c r="GW7" i="38"/>
  <c r="HF7" i="38"/>
  <c r="HH7" i="38"/>
  <c r="GZ7" i="38"/>
  <c r="GV7" i="38"/>
  <c r="GT7" i="38"/>
  <c r="HB7" i="38"/>
  <c r="GX5" i="38"/>
  <c r="HM5" i="38"/>
  <c r="HA5" i="38"/>
  <c r="HP5" i="38"/>
  <c r="HD5" i="38"/>
  <c r="HG5" i="38"/>
  <c r="HJ5" i="38"/>
  <c r="GU5" i="38"/>
  <c r="GU16" i="38"/>
  <c r="GR5" i="38"/>
  <c r="HM11" i="38"/>
  <c r="HM17" i="38"/>
  <c r="HM10" i="38"/>
  <c r="GX15" i="38"/>
  <c r="GX12" i="38"/>
  <c r="GR12" i="38"/>
  <c r="GR14" i="38"/>
  <c r="GR11" i="38"/>
  <c r="GR13" i="38"/>
  <c r="HD9" i="38"/>
  <c r="HD12" i="38"/>
  <c r="HD10" i="38"/>
  <c r="HP15" i="38"/>
  <c r="HP17" i="38"/>
  <c r="HP10" i="38"/>
  <c r="HA17" i="38"/>
  <c r="HA11" i="38"/>
  <c r="HA12" i="38"/>
  <c r="HA16" i="38"/>
  <c r="HA13" i="38"/>
  <c r="HJ11" i="38"/>
  <c r="HJ10" i="38"/>
  <c r="HJ14" i="38"/>
  <c r="HJ12" i="38"/>
  <c r="HG15" i="38"/>
  <c r="HG8" i="38"/>
  <c r="HG12" i="38"/>
  <c r="GR7" i="38"/>
  <c r="HP7" i="38"/>
  <c r="HJ7" i="38"/>
  <c r="HD7" i="38"/>
  <c r="HA7" i="38"/>
  <c r="HM7" i="38"/>
  <c r="HG7" i="38"/>
  <c r="GX7" i="38"/>
  <c r="AF7" i="38"/>
  <c r="BD7" i="38"/>
  <c r="BF21" i="38"/>
  <c r="BF20" i="38"/>
  <c r="BF18" i="38"/>
  <c r="BF19" i="38"/>
  <c r="AE19" i="38"/>
  <c r="AE18" i="38"/>
  <c r="AE21" i="38"/>
  <c r="AE20" i="38"/>
  <c r="G21" i="38"/>
  <c r="G20" i="38"/>
  <c r="G18" i="38"/>
  <c r="G19" i="38"/>
  <c r="J18" i="38"/>
  <c r="J19" i="38"/>
  <c r="J21" i="38"/>
  <c r="J20" i="38"/>
  <c r="AH19" i="38"/>
  <c r="AH18" i="38"/>
  <c r="AH21" i="38"/>
  <c r="AH20" i="38"/>
  <c r="BC20" i="38"/>
  <c r="BC18" i="38"/>
  <c r="BC21" i="38"/>
  <c r="BC19" i="38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G7" i="38"/>
  <c r="BF7" i="38"/>
  <c r="AE7" i="38"/>
  <c r="AH7" i="38"/>
  <c r="GF18" i="38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GF7" i="38"/>
  <c r="GI20" i="38"/>
  <c r="GI18" i="38"/>
  <c r="GI21" i="38"/>
  <c r="GI19" i="38"/>
  <c r="GC21" i="38"/>
  <c r="GC18" i="38"/>
  <c r="GC19" i="38"/>
  <c r="GC20" i="38"/>
  <c r="FZ18" i="38"/>
  <c r="FZ19" i="38"/>
  <c r="FZ21" i="38"/>
  <c r="AL19" i="76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AL16" i="76"/>
  <c r="AL17" i="76"/>
  <c r="AL9" i="76"/>
  <c r="AL15" i="76"/>
  <c r="AL7" i="76"/>
  <c r="AL6" i="76"/>
  <c r="AL13" i="76"/>
  <c r="AL12" i="76"/>
  <c r="AL11" i="76"/>
  <c r="AL10" i="76"/>
  <c r="AL8" i="76"/>
  <c r="AL18" i="76"/>
  <c r="AL14" i="76"/>
  <c r="U62" i="1"/>
  <c r="U56" i="1"/>
  <c r="V62" i="1"/>
  <c r="V55" i="1"/>
  <c r="V58" i="1"/>
  <c r="U52" i="1"/>
  <c r="V65" i="1"/>
  <c r="U64" i="1"/>
  <c r="V61" i="1"/>
  <c r="V53" i="1"/>
  <c r="V56" i="1"/>
  <c r="V52" i="1"/>
  <c r="V63" i="1"/>
  <c r="V54" i="1"/>
  <c r="V51" i="1"/>
  <c r="V2" i="1"/>
  <c r="U55" i="1"/>
  <c r="U57" i="1"/>
  <c r="U51" i="1"/>
  <c r="U65" i="1"/>
  <c r="U59" i="1"/>
  <c r="V57" i="1"/>
  <c r="V60" i="1"/>
  <c r="U54" i="1"/>
  <c r="U60" i="1"/>
  <c r="U2" i="1"/>
  <c r="U58" i="1"/>
  <c r="U53" i="1"/>
  <c r="U63" i="1"/>
  <c r="V64" i="1"/>
  <c r="V59" i="1"/>
  <c r="U61" i="1"/>
  <c r="V7" i="40" l="1"/>
  <c r="X7" i="40"/>
  <c r="P7" i="40"/>
  <c r="R7" i="40"/>
  <c r="E10" i="66"/>
  <c r="V12" i="76"/>
  <c r="V16" i="76"/>
  <c r="R21" i="1"/>
  <c r="B9" i="73" s="1" a="1"/>
  <c r="AA17" i="1"/>
  <c r="AH16" i="73" s="1"/>
  <c r="Q24" i="1"/>
  <c r="E16" i="64"/>
  <c r="D16" i="64"/>
  <c r="V10" i="76"/>
  <c r="C21" i="76"/>
  <c r="GJ7" i="38"/>
  <c r="CB7" i="38"/>
  <c r="DB7" i="38"/>
  <c r="DU7" i="38"/>
  <c r="CZ7" i="38"/>
  <c r="CP7" i="38"/>
  <c r="DI7" i="38"/>
  <c r="W5" i="76"/>
  <c r="AL5" i="76" s="1"/>
  <c r="CU7" i="38"/>
  <c r="DC7" i="38"/>
  <c r="DG7" i="38"/>
  <c r="GN7" i="38"/>
  <c r="CI7" i="38"/>
  <c r="FY7" i="38"/>
  <c r="EN7" i="38"/>
  <c r="L7" i="38"/>
  <c r="X7" i="38"/>
  <c r="BR7" i="38"/>
  <c r="FJ7" i="38"/>
  <c r="HN7" i="38"/>
  <c r="BB7" i="38"/>
  <c r="J7" i="38"/>
  <c r="FX7" i="38"/>
  <c r="FH7" i="38"/>
  <c r="EF7" i="38"/>
  <c r="EM7" i="38"/>
  <c r="BV7" i="38"/>
  <c r="Q7" i="38"/>
  <c r="S7" i="38"/>
  <c r="HI7" i="38"/>
  <c r="AC7" i="38"/>
  <c r="E7" i="38"/>
  <c r="DE7" i="38"/>
  <c r="EC7" i="38"/>
  <c r="EG7" i="38"/>
  <c r="BT7" i="38"/>
  <c r="BP7" i="38"/>
  <c r="V7" i="38"/>
  <c r="HL7" i="38"/>
  <c r="I7" i="38"/>
  <c r="BZ7" i="38"/>
  <c r="DK7" i="38"/>
  <c r="FG7" i="38"/>
  <c r="FA7" i="38"/>
  <c r="EE7" i="38"/>
  <c r="EH7" i="38"/>
  <c r="FI7" i="38"/>
  <c r="AA7" i="38"/>
  <c r="K7" i="38"/>
  <c r="AB7" i="38"/>
  <c r="CR7" i="38"/>
  <c r="CS7" i="38"/>
  <c r="DL7" i="38"/>
  <c r="EZ7" i="38"/>
  <c r="EI7" i="38"/>
  <c r="FW7" i="38"/>
  <c r="BK7" i="38"/>
  <c r="R7" i="38"/>
  <c r="FS7" i="38"/>
  <c r="GQ7" i="38"/>
  <c r="CL7" i="38"/>
  <c r="CY7" i="38"/>
  <c r="DN7" i="38"/>
  <c r="EU7" i="38"/>
  <c r="FO7" i="38"/>
  <c r="EJ7" i="38"/>
  <c r="AV7" i="38"/>
  <c r="BQ7" i="38"/>
  <c r="P7" i="38"/>
  <c r="FN7" i="38"/>
  <c r="GP7" i="38"/>
  <c r="GU7" i="38"/>
  <c r="BE7" i="38"/>
  <c r="CK7" i="38"/>
  <c r="CD7" i="38"/>
  <c r="FB7" i="38"/>
  <c r="ES7" i="38"/>
  <c r="FT7" i="38"/>
  <c r="EO7" i="38"/>
  <c r="EV7" i="38"/>
  <c r="BS7" i="38"/>
  <c r="AM7" i="38"/>
  <c r="GH7" i="38"/>
  <c r="CH7" i="38"/>
  <c r="DF7" i="38"/>
  <c r="DP7" i="38"/>
  <c r="DW7" i="38"/>
  <c r="EY7" i="38"/>
  <c r="DZ7" i="38"/>
  <c r="FF7" i="38"/>
  <c r="AS7" i="38"/>
  <c r="AX7" i="38"/>
  <c r="AZ7" i="38"/>
  <c r="GM7" i="38"/>
  <c r="BY7" i="38"/>
  <c r="CW7" i="38"/>
  <c r="CV7" i="38"/>
  <c r="FC7" i="38"/>
  <c r="FL7" i="38"/>
  <c r="Z7" i="38"/>
  <c r="AD7" i="38"/>
  <c r="CA7" i="38"/>
  <c r="FV7" i="38"/>
  <c r="AP7" i="38"/>
  <c r="F7" i="38"/>
  <c r="CJ7" i="38"/>
  <c r="EB7" i="38"/>
  <c r="EW7" i="38"/>
  <c r="ED7" i="38"/>
  <c r="FM7" i="38"/>
  <c r="T7" i="38"/>
  <c r="BA7" i="38"/>
  <c r="CM7" i="38"/>
  <c r="EA7" i="38"/>
  <c r="ER7" i="38"/>
  <c r="BM7" i="38"/>
  <c r="AG7" i="38"/>
  <c r="GK7" i="38"/>
  <c r="DM7" i="38"/>
  <c r="EL7" i="38"/>
  <c r="AO7" i="38"/>
  <c r="M7" i="38"/>
  <c r="H7" i="38"/>
  <c r="GE7" i="38"/>
  <c r="FU7" i="38"/>
  <c r="EQ7" i="38"/>
  <c r="AI7" i="38"/>
  <c r="BI7" i="38"/>
  <c r="HC7" i="38"/>
  <c r="BC7" i="38"/>
  <c r="GD7" i="38"/>
  <c r="GG7" i="38"/>
  <c r="CQ7" i="38"/>
  <c r="DR7" i="38"/>
  <c r="GO7" i="38"/>
  <c r="O7" i="38"/>
  <c r="AN7" i="38"/>
  <c r="HE7" i="38"/>
  <c r="CF7" i="38"/>
  <c r="DO7" i="38"/>
  <c r="FQ7" i="38"/>
  <c r="CC7" i="38"/>
  <c r="CG7" i="38"/>
  <c r="AZ6" i="40"/>
  <c r="BA26" i="40" a="1"/>
  <c r="BA26" i="40" s="1"/>
  <c r="BB26" i="40" a="1"/>
  <c r="BB26" i="40" s="1"/>
  <c r="BC26" i="40" a="1"/>
  <c r="BC26" i="40" s="1"/>
  <c r="HN5" i="38"/>
  <c r="G7" i="40"/>
  <c r="E7" i="40"/>
  <c r="B9" i="49" a="1"/>
  <c r="P23" i="1"/>
  <c r="P48" i="1"/>
  <c r="P40" i="1"/>
  <c r="P7" i="1"/>
  <c r="P31" i="1"/>
  <c r="P49" i="1"/>
  <c r="P41" i="1"/>
  <c r="P8" i="1"/>
  <c r="P32" i="1"/>
  <c r="P34" i="1"/>
  <c r="P59" i="1"/>
  <c r="P58" i="1"/>
  <c r="P33" i="1"/>
  <c r="B9" i="75" s="1" a="1"/>
  <c r="P26" i="1"/>
  <c r="P52" i="1"/>
  <c r="P18" i="1"/>
  <c r="P27" i="1"/>
  <c r="B9" i="74" s="1" a="1"/>
  <c r="P2" i="1"/>
  <c r="P54" i="1"/>
  <c r="P20" i="1"/>
  <c r="P29" i="1"/>
  <c r="P46" i="1"/>
  <c r="B9" i="68" s="1" a="1"/>
  <c r="P39" i="1"/>
  <c r="B9" i="70" s="1" a="1"/>
  <c r="P5" i="1"/>
  <c r="P14" i="1"/>
  <c r="P62" i="1"/>
  <c r="P47" i="1"/>
  <c r="P55" i="1"/>
  <c r="P6" i="1"/>
  <c r="P15" i="1"/>
  <c r="B9" i="72" s="1" a="1"/>
  <c r="P63" i="1"/>
  <c r="P56" i="1"/>
  <c r="D19" i="63" s="1"/>
  <c r="P22" i="1"/>
  <c r="CH1" i="38"/>
  <c r="CJ1" i="38"/>
  <c r="CI1" i="38"/>
  <c r="CK2" i="38"/>
  <c r="P16" i="1"/>
  <c r="P43" i="1"/>
  <c r="P30" i="1"/>
  <c r="P57" i="1"/>
  <c r="P13" i="1"/>
  <c r="P60" i="1"/>
  <c r="T7" i="40"/>
  <c r="T8" i="40" s="1"/>
  <c r="AE2" i="40"/>
  <c r="P12" i="1"/>
  <c r="P42" i="1"/>
  <c r="FQ5" i="38"/>
  <c r="P53" i="1"/>
  <c r="FR5" i="38"/>
  <c r="S19" i="63"/>
  <c r="E19" i="63"/>
  <c r="P10" i="1"/>
  <c r="P35" i="1"/>
  <c r="FU5" i="38"/>
  <c r="EC5" i="38"/>
  <c r="CD5" i="38"/>
  <c r="BF5" i="38"/>
  <c r="CY5" i="38"/>
  <c r="BL5" i="38"/>
  <c r="DN5" i="38"/>
  <c r="AW5" i="38"/>
  <c r="AK5" i="38"/>
  <c r="CP5" i="38"/>
  <c r="CV5" i="38"/>
  <c r="AQ5" i="38"/>
  <c r="BU5" i="38"/>
  <c r="BO5" i="38"/>
  <c r="DT5" i="38"/>
  <c r="Y5" i="38"/>
  <c r="S5" i="38"/>
  <c r="BX5" i="38"/>
  <c r="EF5" i="38"/>
  <c r="DH5" i="38"/>
  <c r="AB5" i="38"/>
  <c r="CJ5" i="38"/>
  <c r="P5" i="38"/>
  <c r="EI5" i="38"/>
  <c r="AN5" i="38"/>
  <c r="DZ5" i="38"/>
  <c r="DB5" i="38"/>
  <c r="P25" i="1"/>
  <c r="P36" i="1"/>
  <c r="P9" i="1"/>
  <c r="B9" i="69" s="1" a="1"/>
  <c r="P51" i="1"/>
  <c r="FF22" i="38"/>
  <c r="AI22" i="38"/>
  <c r="CU22" i="38"/>
  <c r="FG22" i="38"/>
  <c r="AR5" i="38"/>
  <c r="AA5" i="38"/>
  <c r="CQ5" i="38"/>
  <c r="AJ5" i="38"/>
  <c r="DP5" i="38"/>
  <c r="AQ22" i="38"/>
  <c r="DC22" i="38"/>
  <c r="FO22" i="38"/>
  <c r="BH5" i="38"/>
  <c r="BW5" i="38"/>
  <c r="EN5" i="38"/>
  <c r="BP5" i="38"/>
  <c r="E5" i="38"/>
  <c r="AS22" i="38"/>
  <c r="DE22" i="38"/>
  <c r="FQ22" i="38"/>
  <c r="GB1" i="38"/>
  <c r="GJ2" i="38"/>
  <c r="AY22" i="38"/>
  <c r="DK22" i="38"/>
  <c r="FW22" i="38"/>
  <c r="CE1" i="38"/>
  <c r="BG22" i="38"/>
  <c r="DS22" i="38"/>
  <c r="GE22" i="38"/>
  <c r="CF1" i="38"/>
  <c r="BI22" i="38"/>
  <c r="DU22" i="38"/>
  <c r="GG22" i="38"/>
  <c r="AP5" i="38"/>
  <c r="DF5" i="38"/>
  <c r="EP5" i="38"/>
  <c r="BS5" i="38"/>
  <c r="AO5" i="38"/>
  <c r="CG1" i="38"/>
  <c r="CD1" i="38"/>
  <c r="CC1" i="38"/>
  <c r="HP22" i="38"/>
  <c r="BN22" i="38"/>
  <c r="DZ22" i="38"/>
  <c r="GL22" i="38"/>
  <c r="AC5" i="38"/>
  <c r="AU5" i="38"/>
  <c r="EM5" i="38"/>
  <c r="DO5" i="38"/>
  <c r="BO22" i="38"/>
  <c r="EA22" i="38"/>
  <c r="GM22" i="38"/>
  <c r="K22" i="38"/>
  <c r="BW22" i="38"/>
  <c r="EI22" i="38"/>
  <c r="GU22" i="38"/>
  <c r="GF1" i="38"/>
  <c r="Q22" i="38"/>
  <c r="CC22" i="38"/>
  <c r="EO22" i="38"/>
  <c r="HA22" i="38"/>
  <c r="GG1" i="38"/>
  <c r="S22" i="38"/>
  <c r="CE22" i="38"/>
  <c r="EQ22" i="38"/>
  <c r="HC22" i="38"/>
  <c r="GI1" i="38"/>
  <c r="AA22" i="38"/>
  <c r="CM22" i="38"/>
  <c r="EY22" i="38"/>
  <c r="HK22" i="38"/>
  <c r="AG22" i="38"/>
  <c r="CS22" i="38"/>
  <c r="FX3" i="38"/>
  <c r="GA3" i="38"/>
  <c r="GE3" i="38"/>
  <c r="GE1" i="36" s="1"/>
  <c r="GD3" i="38"/>
  <c r="GG3" i="38"/>
  <c r="GJ3" i="38"/>
  <c r="FY3" i="38"/>
  <c r="FY1" i="36" s="1"/>
  <c r="GB3" i="38"/>
  <c r="GB1" i="36" s="1"/>
  <c r="GH3" i="38"/>
  <c r="GH1" i="36" s="1"/>
  <c r="GK3" i="38"/>
  <c r="GK1" i="36" s="1"/>
  <c r="G12" i="75" l="1"/>
  <c r="R14" i="75"/>
  <c r="C12" i="75"/>
  <c r="C10" i="75"/>
  <c r="O20" i="75"/>
  <c r="D10" i="75"/>
  <c r="C18" i="75"/>
  <c r="O18" i="75"/>
  <c r="O10" i="75"/>
  <c r="G10" i="75"/>
  <c r="D18" i="75"/>
  <c r="G20" i="75"/>
  <c r="G14" i="75"/>
  <c r="O12" i="75"/>
  <c r="R16" i="75"/>
  <c r="R20" i="75"/>
  <c r="G16" i="75"/>
  <c r="R18" i="75"/>
  <c r="C16" i="75"/>
  <c r="D12" i="75"/>
  <c r="C20" i="75"/>
  <c r="D20" i="75"/>
  <c r="O16" i="75"/>
  <c r="G18" i="75"/>
  <c r="R10" i="75"/>
  <c r="D14" i="75"/>
  <c r="B9" i="75"/>
  <c r="D16" i="75"/>
  <c r="R12" i="75"/>
  <c r="O14" i="75"/>
  <c r="C14" i="75"/>
  <c r="D10" i="67"/>
  <c r="E10" i="67"/>
  <c r="AZ26" i="40" a="1"/>
  <c r="AZ26" i="40" s="1"/>
  <c r="B9" i="73"/>
  <c r="R14" i="73"/>
  <c r="D10" i="73"/>
  <c r="O12" i="73"/>
  <c r="O16" i="73"/>
  <c r="C10" i="73"/>
  <c r="R10" i="73"/>
  <c r="G20" i="73"/>
  <c r="C12" i="73"/>
  <c r="R16" i="73"/>
  <c r="C20" i="73"/>
  <c r="O18" i="73"/>
  <c r="O10" i="73"/>
  <c r="O20" i="73"/>
  <c r="D18" i="73"/>
  <c r="R20" i="73"/>
  <c r="R18" i="73"/>
  <c r="D20" i="73"/>
  <c r="D14" i="73"/>
  <c r="G14" i="73"/>
  <c r="C16" i="73"/>
  <c r="G10" i="73"/>
  <c r="D16" i="73"/>
  <c r="G12" i="73"/>
  <c r="R12" i="73"/>
  <c r="G16" i="73"/>
  <c r="G18" i="73"/>
  <c r="D12" i="73"/>
  <c r="O14" i="73"/>
  <c r="BD16" i="73" s="1" a="1"/>
  <c r="BD16" i="73" s="1"/>
  <c r="C14" i="73"/>
  <c r="C18" i="73"/>
  <c r="C10" i="49"/>
  <c r="O20" i="49"/>
  <c r="O18" i="49"/>
  <c r="C18" i="49"/>
  <c r="C12" i="49"/>
  <c r="D18" i="49"/>
  <c r="G10" i="49"/>
  <c r="O16" i="49"/>
  <c r="G20" i="49"/>
  <c r="O14" i="49"/>
  <c r="R18" i="49"/>
  <c r="D10" i="49"/>
  <c r="C14" i="49"/>
  <c r="C20" i="49"/>
  <c r="R20" i="49"/>
  <c r="C16" i="49"/>
  <c r="B9" i="49"/>
  <c r="R16" i="49"/>
  <c r="D16" i="49"/>
  <c r="D12" i="49"/>
  <c r="R14" i="49"/>
  <c r="R10" i="49"/>
  <c r="D20" i="49"/>
  <c r="G18" i="49"/>
  <c r="O10" i="49"/>
  <c r="G14" i="49"/>
  <c r="G16" i="49"/>
  <c r="R12" i="49"/>
  <c r="O12" i="49"/>
  <c r="D14" i="49"/>
  <c r="G12" i="49"/>
  <c r="E10" i="65"/>
  <c r="D10" i="65"/>
  <c r="D10" i="64"/>
  <c r="E10" i="64"/>
  <c r="C22" i="76"/>
  <c r="C10" i="72"/>
  <c r="D10" i="72"/>
  <c r="R18" i="72"/>
  <c r="R16" i="72"/>
  <c r="C20" i="72"/>
  <c r="D16" i="72"/>
  <c r="D20" i="72"/>
  <c r="R14" i="72"/>
  <c r="G18" i="72"/>
  <c r="G12" i="72"/>
  <c r="D14" i="72"/>
  <c r="O16" i="72"/>
  <c r="R10" i="72"/>
  <c r="O12" i="72"/>
  <c r="G14" i="72"/>
  <c r="C12" i="72"/>
  <c r="C16" i="72"/>
  <c r="O18" i="72"/>
  <c r="B9" i="72"/>
  <c r="G16" i="72"/>
  <c r="R12" i="72"/>
  <c r="O10" i="72"/>
  <c r="D18" i="72"/>
  <c r="C14" i="72"/>
  <c r="R20" i="72"/>
  <c r="D12" i="72"/>
  <c r="C18" i="72"/>
  <c r="O14" i="72"/>
  <c r="G20" i="72"/>
  <c r="G10" i="72"/>
  <c r="O20" i="72"/>
  <c r="E13" i="63"/>
  <c r="D13" i="63"/>
  <c r="D16" i="63"/>
  <c r="E16" i="63"/>
  <c r="E31" i="63"/>
  <c r="D31" i="63"/>
  <c r="E22" i="63"/>
  <c r="D22" i="63"/>
  <c r="GJ1" i="38"/>
  <c r="GM2" i="38"/>
  <c r="GL1" i="38"/>
  <c r="GK1" i="38"/>
  <c r="E19" i="64"/>
  <c r="D19" i="64"/>
  <c r="D10" i="63"/>
  <c r="E10" i="63"/>
  <c r="AB7" i="40"/>
  <c r="AE7" i="40"/>
  <c r="AE8" i="40" s="1"/>
  <c r="AP2" i="40"/>
  <c r="AH7" i="40"/>
  <c r="Z6" i="40"/>
  <c r="O20" i="69"/>
  <c r="R10" i="69"/>
  <c r="C20" i="69"/>
  <c r="R16" i="69"/>
  <c r="O10" i="69"/>
  <c r="G10" i="69"/>
  <c r="G12" i="69"/>
  <c r="B9" i="69"/>
  <c r="R14" i="69"/>
  <c r="G18" i="69"/>
  <c r="O12" i="69"/>
  <c r="G14" i="69"/>
  <c r="C16" i="69"/>
  <c r="D16" i="69"/>
  <c r="O18" i="69"/>
  <c r="C12" i="69"/>
  <c r="R20" i="69"/>
  <c r="R12" i="69"/>
  <c r="R18" i="69"/>
  <c r="D12" i="69"/>
  <c r="O14" i="69"/>
  <c r="C14" i="69"/>
  <c r="C10" i="69"/>
  <c r="D10" i="69"/>
  <c r="G20" i="69"/>
  <c r="C18" i="69"/>
  <c r="D20" i="69"/>
  <c r="D18" i="69"/>
  <c r="D14" i="69"/>
  <c r="O16" i="69"/>
  <c r="G16" i="69"/>
  <c r="C20" i="70"/>
  <c r="R10" i="70"/>
  <c r="C14" i="70"/>
  <c r="O18" i="70"/>
  <c r="D20" i="70"/>
  <c r="C12" i="70"/>
  <c r="D14" i="70"/>
  <c r="O20" i="70"/>
  <c r="R14" i="70"/>
  <c r="D10" i="70"/>
  <c r="O10" i="70"/>
  <c r="D12" i="70"/>
  <c r="O14" i="70"/>
  <c r="C18" i="70"/>
  <c r="D18" i="70"/>
  <c r="G12" i="70"/>
  <c r="O16" i="70"/>
  <c r="G18" i="70"/>
  <c r="O12" i="70"/>
  <c r="G20" i="70"/>
  <c r="D16" i="70"/>
  <c r="R12" i="70"/>
  <c r="C10" i="70"/>
  <c r="R20" i="70"/>
  <c r="R18" i="70"/>
  <c r="G16" i="70"/>
  <c r="G14" i="70"/>
  <c r="R16" i="70"/>
  <c r="G10" i="70"/>
  <c r="C16" i="70"/>
  <c r="B9" i="70"/>
  <c r="C10" i="68"/>
  <c r="O18" i="68"/>
  <c r="C20" i="68"/>
  <c r="D16" i="68"/>
  <c r="G12" i="68"/>
  <c r="G10" i="68"/>
  <c r="B9" i="68"/>
  <c r="D14" i="68"/>
  <c r="G18" i="68"/>
  <c r="G20" i="68"/>
  <c r="D10" i="68"/>
  <c r="G14" i="68"/>
  <c r="R16" i="68"/>
  <c r="C16" i="68"/>
  <c r="R10" i="68"/>
  <c r="O20" i="68"/>
  <c r="R20" i="68"/>
  <c r="R12" i="68"/>
  <c r="G16" i="68"/>
  <c r="C14" i="68"/>
  <c r="D12" i="68"/>
  <c r="C18" i="68"/>
  <c r="D20" i="68"/>
  <c r="C12" i="68"/>
  <c r="O16" i="68"/>
  <c r="R18" i="68"/>
  <c r="O14" i="68"/>
  <c r="O10" i="68"/>
  <c r="R14" i="68"/>
  <c r="O12" i="68"/>
  <c r="D18" i="68"/>
  <c r="R20" i="74"/>
  <c r="O16" i="74"/>
  <c r="O20" i="74"/>
  <c r="R10" i="74"/>
  <c r="C18" i="74"/>
  <c r="D16" i="74"/>
  <c r="O10" i="74"/>
  <c r="C12" i="74"/>
  <c r="R14" i="74"/>
  <c r="R12" i="74"/>
  <c r="D14" i="74"/>
  <c r="C16" i="74"/>
  <c r="O18" i="74"/>
  <c r="G10" i="74"/>
  <c r="G16" i="74"/>
  <c r="R18" i="74"/>
  <c r="O14" i="74"/>
  <c r="C20" i="74"/>
  <c r="D18" i="74"/>
  <c r="C14" i="74"/>
  <c r="G12" i="74"/>
  <c r="G18" i="74"/>
  <c r="G20" i="74"/>
  <c r="O12" i="74"/>
  <c r="G14" i="74"/>
  <c r="D12" i="74"/>
  <c r="D20" i="74"/>
  <c r="C10" i="74"/>
  <c r="B9" i="74"/>
  <c r="D10" i="74"/>
  <c r="R16" i="74"/>
  <c r="BD8" i="73"/>
  <c r="BA16" i="73" a="1"/>
  <c r="BA16" i="73" s="1"/>
  <c r="AM16" i="73" a="1"/>
  <c r="AM16" i="73" s="1"/>
  <c r="V11" i="76"/>
  <c r="V17" i="76"/>
  <c r="V13" i="76"/>
  <c r="V14" i="76"/>
  <c r="V19" i="76"/>
  <c r="V15" i="76"/>
  <c r="V9" i="76"/>
  <c r="V21" i="76"/>
  <c r="V18" i="76"/>
  <c r="V7" i="76"/>
  <c r="V5" i="76"/>
  <c r="D21" i="76" s="1"/>
  <c r="V22" i="76"/>
  <c r="V20" i="76"/>
  <c r="V23" i="76"/>
  <c r="V8" i="76"/>
  <c r="V6" i="76"/>
  <c r="CK1" i="38"/>
  <c r="CN2" i="38"/>
  <c r="CM1" i="38"/>
  <c r="CL1" i="38"/>
  <c r="D13" i="64"/>
  <c r="E13" i="64"/>
  <c r="D28" i="63"/>
  <c r="E28" i="63"/>
  <c r="D25" i="63"/>
  <c r="E25" i="63"/>
  <c r="GJ1" i="36"/>
  <c r="GL3" i="38"/>
  <c r="GL1" i="36" s="1"/>
  <c r="GD1" i="36"/>
  <c r="GF3" i="38"/>
  <c r="GF1" i="36" s="1"/>
  <c r="FX1" i="36"/>
  <c r="FZ3" i="38"/>
  <c r="FZ1" i="36" s="1"/>
  <c r="GG1" i="36"/>
  <c r="GI3" i="38"/>
  <c r="GI1" i="36" s="1"/>
  <c r="GA1" i="36"/>
  <c r="GC3" i="38"/>
  <c r="GC1" i="36" s="1"/>
  <c r="U29" i="1"/>
  <c r="V49" i="1"/>
  <c r="U6" i="1"/>
  <c r="U36" i="1"/>
  <c r="U17" i="1"/>
  <c r="V31" i="1"/>
  <c r="U46" i="1"/>
  <c r="V8" i="1"/>
  <c r="U37" i="1"/>
  <c r="U15" i="1"/>
  <c r="U30" i="1"/>
  <c r="V48" i="1"/>
  <c r="V41" i="1"/>
  <c r="V33" i="1"/>
  <c r="U18" i="1"/>
  <c r="U32" i="1"/>
  <c r="U49" i="1"/>
  <c r="U40" i="1"/>
  <c r="U35" i="1"/>
  <c r="U19" i="1"/>
  <c r="V14" i="1"/>
  <c r="V46" i="1"/>
  <c r="V28" i="1"/>
  <c r="V50" i="1"/>
  <c r="U43" i="1"/>
  <c r="V34" i="1"/>
  <c r="V20" i="1"/>
  <c r="U27" i="1"/>
  <c r="U50" i="1"/>
  <c r="V43" i="1"/>
  <c r="U38" i="1"/>
  <c r="V15" i="1"/>
  <c r="U45" i="1"/>
  <c r="V12" i="1"/>
  <c r="U12" i="1"/>
  <c r="U13" i="1"/>
  <c r="V5" i="1"/>
  <c r="V36" i="1"/>
  <c r="V32" i="1"/>
  <c r="V27" i="1"/>
  <c r="V19" i="1"/>
  <c r="V9" i="1"/>
  <c r="U39" i="1"/>
  <c r="V22" i="1"/>
  <c r="U42" i="1"/>
  <c r="V17" i="1"/>
  <c r="V3" i="1"/>
  <c r="U41" i="1"/>
  <c r="U33" i="1"/>
  <c r="V11" i="1"/>
  <c r="U4" i="1"/>
  <c r="V23" i="1"/>
  <c r="V47" i="1"/>
  <c r="V39" i="1"/>
  <c r="U11" i="1"/>
  <c r="V25" i="1"/>
  <c r="U48" i="1"/>
  <c r="V44" i="1"/>
  <c r="U16" i="1"/>
  <c r="U22" i="1"/>
  <c r="V45" i="1"/>
  <c r="U14" i="1"/>
  <c r="V16" i="1"/>
  <c r="U3" i="1"/>
  <c r="U5" i="1"/>
  <c r="V35" i="1"/>
  <c r="V6" i="1"/>
  <c r="U8" i="1"/>
  <c r="V4" i="1"/>
  <c r="V21" i="1"/>
  <c r="U47" i="1"/>
  <c r="U9" i="1"/>
  <c r="V24" i="1"/>
  <c r="U44" i="1"/>
  <c r="V13" i="1"/>
  <c r="U25" i="1"/>
  <c r="V42" i="1"/>
  <c r="V40" i="1"/>
  <c r="U26" i="1"/>
  <c r="V30" i="1"/>
  <c r="U31" i="1"/>
  <c r="V37" i="1"/>
  <c r="V29" i="1"/>
  <c r="U21" i="1"/>
  <c r="U7" i="1"/>
  <c r="U20" i="1"/>
  <c r="V26" i="1"/>
  <c r="U10" i="1"/>
  <c r="U28" i="1"/>
  <c r="U34" i="1"/>
  <c r="U24" i="1"/>
  <c r="V7" i="1"/>
  <c r="V10" i="1"/>
  <c r="U23" i="1"/>
  <c r="V18" i="1"/>
  <c r="V38" i="1"/>
  <c r="BN3" i="38" l="1"/>
  <c r="BN1" i="36" s="1"/>
  <c r="X3" i="38"/>
  <c r="X1" i="36" s="1"/>
  <c r="W3" i="38"/>
  <c r="I3" i="38"/>
  <c r="I1" i="36" s="1"/>
  <c r="U9" i="40"/>
  <c r="BV3" i="38"/>
  <c r="O9" i="40"/>
  <c r="H3" i="38"/>
  <c r="BM3" i="38"/>
  <c r="BW3" i="38"/>
  <c r="BW1" i="36" s="1"/>
  <c r="Q3" i="38"/>
  <c r="BH3" i="38"/>
  <c r="BH1" i="36" s="1"/>
  <c r="R3" i="38"/>
  <c r="R1" i="36" s="1"/>
  <c r="BJ3" i="38"/>
  <c r="BK3" i="38"/>
  <c r="BK1" i="36" s="1"/>
  <c r="Z9" i="40"/>
  <c r="K3" i="38"/>
  <c r="AF9" i="40"/>
  <c r="L3" i="38"/>
  <c r="L1" i="36" s="1"/>
  <c r="BG3" i="38"/>
  <c r="AJ3" i="38"/>
  <c r="AJ1" i="36" s="1"/>
  <c r="BY3" i="38"/>
  <c r="AD3" i="38"/>
  <c r="AD1" i="36" s="1"/>
  <c r="CE3" i="38"/>
  <c r="AI3" i="38"/>
  <c r="CF3" i="38"/>
  <c r="CF1" i="36" s="1"/>
  <c r="BZ3" i="38"/>
  <c r="BZ1" i="36" s="1"/>
  <c r="AC3" i="38"/>
  <c r="CK3" i="38"/>
  <c r="AY3" i="38"/>
  <c r="AY1" i="36" s="1"/>
  <c r="AO3" i="38"/>
  <c r="AP3" i="38"/>
  <c r="AP1" i="36" s="1"/>
  <c r="AX3" i="38"/>
  <c r="CL3" i="38"/>
  <c r="CL1" i="36" s="1"/>
  <c r="BD3" i="38"/>
  <c r="N3" i="38"/>
  <c r="BE3" i="38"/>
  <c r="BE1" i="36" s="1"/>
  <c r="BB3" i="38"/>
  <c r="BB1" i="36" s="1"/>
  <c r="BA3" i="38"/>
  <c r="E3" i="38"/>
  <c r="D9" i="40"/>
  <c r="O3" i="38"/>
  <c r="O1" i="36" s="1"/>
  <c r="J9" i="40"/>
  <c r="F3" i="38"/>
  <c r="F1" i="36" s="1"/>
  <c r="AR3" i="38"/>
  <c r="AS3" i="38"/>
  <c r="AS1" i="36" s="1"/>
  <c r="AU3" i="38"/>
  <c r="AV3" i="38"/>
  <c r="AV1" i="36" s="1"/>
  <c r="T3" i="38"/>
  <c r="U3" i="38"/>
  <c r="U1" i="36" s="1"/>
  <c r="BP3" i="38"/>
  <c r="BS3" i="38"/>
  <c r="BT3" i="38"/>
  <c r="BT1" i="36" s="1"/>
  <c r="AA3" i="38"/>
  <c r="AA1" i="36" s="1"/>
  <c r="Z3" i="38"/>
  <c r="BQ3" i="38"/>
  <c r="BQ1" i="36" s="1"/>
  <c r="AF3" i="38"/>
  <c r="AM3" i="38"/>
  <c r="AM1" i="36" s="1"/>
  <c r="CH3" i="38"/>
  <c r="CB3" i="38"/>
  <c r="AG3" i="38"/>
  <c r="AG1" i="36" s="1"/>
  <c r="AL3" i="38"/>
  <c r="CI3" i="38"/>
  <c r="CI1" i="36" s="1"/>
  <c r="CC3" i="38"/>
  <c r="CC1" i="36" s="1"/>
  <c r="J21" i="76"/>
  <c r="AY23" i="40"/>
  <c r="M21" i="76"/>
  <c r="N21" i="76"/>
  <c r="H21" i="76"/>
  <c r="F21" i="76"/>
  <c r="E21" i="76"/>
  <c r="G21" i="76"/>
  <c r="K21" i="76"/>
  <c r="C27" i="40"/>
  <c r="S21" i="76"/>
  <c r="Q21" i="76"/>
  <c r="L21" i="76"/>
  <c r="R21" i="76"/>
  <c r="O21" i="76"/>
  <c r="P21" i="76"/>
  <c r="I21" i="76"/>
  <c r="H14" i="75"/>
  <c r="F14" i="75"/>
  <c r="F12" i="69"/>
  <c r="H12" i="69"/>
  <c r="H18" i="49"/>
  <c r="F18" i="49"/>
  <c r="P16" i="70"/>
  <c r="N16" i="70"/>
  <c r="AS7" i="40"/>
  <c r="AP7" i="40"/>
  <c r="AP8" i="40" s="1"/>
  <c r="AM7" i="40"/>
  <c r="AK6" i="40"/>
  <c r="AK9" i="40"/>
  <c r="AQ9" i="40"/>
  <c r="P18" i="49"/>
  <c r="N18" i="49"/>
  <c r="H20" i="75"/>
  <c r="F20" i="75"/>
  <c r="H14" i="74"/>
  <c r="F14" i="74"/>
  <c r="F16" i="68"/>
  <c r="H16" i="68"/>
  <c r="H12" i="70"/>
  <c r="F12" i="70"/>
  <c r="H14" i="69"/>
  <c r="F14" i="69"/>
  <c r="P10" i="72"/>
  <c r="N10" i="72"/>
  <c r="N20" i="49"/>
  <c r="P20" i="49"/>
  <c r="N20" i="73"/>
  <c r="P20" i="73"/>
  <c r="H10" i="68"/>
  <c r="AK12" i="68" a="1"/>
  <c r="AK12" i="68" s="1"/>
  <c r="AM10" i="68" a="1"/>
  <c r="AM10" i="68" s="1"/>
  <c r="BA16" i="68" a="1"/>
  <c r="BA16" i="68" s="1"/>
  <c r="AO12" i="68" a="1"/>
  <c r="AO12" i="68" s="1"/>
  <c r="AO10" i="68" a="1"/>
  <c r="AO10" i="68" s="1"/>
  <c r="AN12" i="68" a="1"/>
  <c r="AN12" i="68" s="1"/>
  <c r="AP12" i="68" s="1"/>
  <c r="BB14" i="68" a="1"/>
  <c r="BB14" i="68" s="1"/>
  <c r="BB16" i="68" a="1"/>
  <c r="BB16" i="68" s="1"/>
  <c r="AL10" i="68" a="1"/>
  <c r="AL10" i="68" s="1"/>
  <c r="AK16" i="68" a="1"/>
  <c r="AK16" i="68" s="1"/>
  <c r="BD14" i="68" a="1"/>
  <c r="BD14" i="68" s="1"/>
  <c r="BD12" i="68" a="1"/>
  <c r="BD12" i="68" s="1"/>
  <c r="BC16" i="68" a="1"/>
  <c r="BC16" i="68" s="1"/>
  <c r="AK10" i="68" a="1"/>
  <c r="AK10" i="68" s="1"/>
  <c r="AL12" i="68" a="1"/>
  <c r="AL12" i="68" s="1"/>
  <c r="BB12" i="68" a="1"/>
  <c r="BB12" i="68" s="1"/>
  <c r="AM16" i="68" a="1"/>
  <c r="AM16" i="68" s="1"/>
  <c r="BA10" i="68" a="1"/>
  <c r="BA10" i="68" s="1"/>
  <c r="AL14" i="68" a="1"/>
  <c r="AL14" i="68" s="1"/>
  <c r="AM12" i="68" a="1"/>
  <c r="AM12" i="68" s="1"/>
  <c r="AI12" i="68" s="1"/>
  <c r="AO14" i="68" a="1"/>
  <c r="AO14" i="68" s="1"/>
  <c r="AN16" i="68" a="1"/>
  <c r="AN16" i="68" s="1"/>
  <c r="AP16" i="68" s="1"/>
  <c r="AN10" i="68" a="1"/>
  <c r="AN10" i="68" s="1"/>
  <c r="AP10" i="68" s="1"/>
  <c r="BC10" i="68" a="1"/>
  <c r="BC10" i="68" s="1"/>
  <c r="BB10" i="68" a="1"/>
  <c r="BB10" i="68" s="1"/>
  <c r="BC14" i="68" a="1"/>
  <c r="BC14" i="68" s="1"/>
  <c r="BA14" i="68" a="1"/>
  <c r="BA14" i="68" s="1"/>
  <c r="AN14" i="68" a="1"/>
  <c r="AN14" i="68" s="1"/>
  <c r="AP14" i="68" s="1"/>
  <c r="F10" i="68"/>
  <c r="AL16" i="68" a="1"/>
  <c r="AL16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BC12" i="68" a="1"/>
  <c r="BC12" i="68" s="1"/>
  <c r="H18" i="70"/>
  <c r="F18" i="70"/>
  <c r="AI7" i="40"/>
  <c r="AG7" i="40"/>
  <c r="AO16" i="73" a="1"/>
  <c r="AO16" i="73" s="1"/>
  <c r="P12" i="74"/>
  <c r="N12" i="74"/>
  <c r="F16" i="69"/>
  <c r="H16" i="69"/>
  <c r="N12" i="69"/>
  <c r="P12" i="69"/>
  <c r="AC7" i="40"/>
  <c r="AA7" i="40"/>
  <c r="P10" i="73"/>
  <c r="N10" i="73"/>
  <c r="P14" i="75"/>
  <c r="N14" i="75"/>
  <c r="AK14" i="75" a="1"/>
  <c r="AK14" i="75" s="1"/>
  <c r="AK16" i="75" a="1"/>
  <c r="AK16" i="75" s="1"/>
  <c r="BA14" i="75" a="1"/>
  <c r="BA14" i="75" s="1"/>
  <c r="AL12" i="75" a="1"/>
  <c r="AL12" i="75" s="1"/>
  <c r="BB16" i="75" a="1"/>
  <c r="BB16" i="75" s="1"/>
  <c r="AM16" i="75" a="1"/>
  <c r="AM16" i="75" s="1"/>
  <c r="BC12" i="75" a="1"/>
  <c r="BC12" i="75" s="1"/>
  <c r="H10" i="75"/>
  <c r="AK10" i="75" a="1"/>
  <c r="AK10" i="75" s="1"/>
  <c r="AM12" i="75" a="1"/>
  <c r="AM12" i="75" s="1"/>
  <c r="AK12" i="75" a="1"/>
  <c r="AK12" i="75" s="1"/>
  <c r="AO10" i="75" a="1"/>
  <c r="AO10" i="75" s="1"/>
  <c r="AM10" i="75" a="1"/>
  <c r="AM10" i="75" s="1"/>
  <c r="AO12" i="75" a="1"/>
  <c r="AO12" i="75" s="1"/>
  <c r="BA16" i="75" a="1"/>
  <c r="BA16" i="75" s="1"/>
  <c r="BD14" i="75" a="1"/>
  <c r="BD14" i="75" s="1"/>
  <c r="AN12" i="75" a="1"/>
  <c r="AN12" i="75" s="1"/>
  <c r="BC10" i="75" a="1"/>
  <c r="BC10" i="75" s="1"/>
  <c r="BB14" i="75" a="1"/>
  <c r="BB14" i="75" s="1"/>
  <c r="BD16" i="75" a="1"/>
  <c r="BD16" i="75" s="1"/>
  <c r="BB10" i="75" a="1"/>
  <c r="BB10" i="75" s="1"/>
  <c r="AO16" i="75" a="1"/>
  <c r="AO16" i="75" s="1"/>
  <c r="AN10" i="75" a="1"/>
  <c r="AN10" i="75" s="1"/>
  <c r="AP10" i="75" s="1"/>
  <c r="BD12" i="75" a="1"/>
  <c r="BD12" i="75" s="1"/>
  <c r="AL10" i="75" a="1"/>
  <c r="AL10" i="75" s="1"/>
  <c r="AJ10" i="75" s="1"/>
  <c r="AL14" i="75" a="1"/>
  <c r="AL14" i="75" s="1"/>
  <c r="AN16" i="75" a="1"/>
  <c r="AN16" i="75" s="1"/>
  <c r="AP16" i="75" s="1"/>
  <c r="BB12" i="75" a="1"/>
  <c r="BB12" i="75" s="1"/>
  <c r="AO14" i="75" a="1"/>
  <c r="AO14" i="75" s="1"/>
  <c r="AN14" i="75" a="1"/>
  <c r="AN14" i="75" s="1"/>
  <c r="AP14" i="75" s="1"/>
  <c r="AL16" i="75" a="1"/>
  <c r="AL16" i="75" s="1"/>
  <c r="AJ16" i="75" s="1"/>
  <c r="BA10" i="75" a="1"/>
  <c r="BA10" i="75" s="1"/>
  <c r="F10" i="75"/>
  <c r="BC16" i="75" a="1"/>
  <c r="BC16" i="75" s="1"/>
  <c r="BC14" i="75" a="1"/>
  <c r="BC14" i="75" s="1"/>
  <c r="BA12" i="75" a="1"/>
  <c r="BA12" i="75" s="1"/>
  <c r="AM14" i="75" a="1"/>
  <c r="AM14" i="75" s="1"/>
  <c r="BD10" i="75" a="1"/>
  <c r="BD10" i="75" s="1"/>
  <c r="P10" i="74"/>
  <c r="N10" i="74"/>
  <c r="GM1" i="38"/>
  <c r="GP2" i="38"/>
  <c r="GN1" i="38"/>
  <c r="GO1" i="38"/>
  <c r="GM3" i="38"/>
  <c r="GN3" i="38"/>
  <c r="GN1" i="36" s="1"/>
  <c r="AN16" i="73" a="1"/>
  <c r="AN16" i="73" s="1"/>
  <c r="AP16" i="73" s="1"/>
  <c r="H20" i="74"/>
  <c r="F20" i="74"/>
  <c r="N20" i="74"/>
  <c r="P20" i="74"/>
  <c r="P16" i="69"/>
  <c r="N16" i="69"/>
  <c r="H18" i="69"/>
  <c r="F18" i="69"/>
  <c r="F16" i="72"/>
  <c r="H16" i="72"/>
  <c r="P18" i="73"/>
  <c r="N18" i="73"/>
  <c r="P10" i="75"/>
  <c r="N10" i="75"/>
  <c r="P14" i="70"/>
  <c r="N14" i="70"/>
  <c r="N18" i="75"/>
  <c r="P18" i="75"/>
  <c r="H18" i="74"/>
  <c r="F18" i="74"/>
  <c r="N16" i="74"/>
  <c r="P16" i="74"/>
  <c r="P20" i="68"/>
  <c r="N20" i="68"/>
  <c r="BC16" i="73" a="1"/>
  <c r="BC16" i="73" s="1"/>
  <c r="F12" i="74"/>
  <c r="H12" i="74"/>
  <c r="P18" i="72"/>
  <c r="N18" i="72"/>
  <c r="C23" i="76"/>
  <c r="D23" i="76" s="1"/>
  <c r="D22" i="76"/>
  <c r="H20" i="73"/>
  <c r="F20" i="73"/>
  <c r="P20" i="75"/>
  <c r="N20" i="75"/>
  <c r="AK16" i="73" a="1"/>
  <c r="AK16" i="73" s="1"/>
  <c r="BA16" i="69" a="1"/>
  <c r="BA16" i="69" s="1"/>
  <c r="AN14" i="69" a="1"/>
  <c r="AN14" i="69" s="1"/>
  <c r="AP14" i="69" s="1"/>
  <c r="AO14" i="69" a="1"/>
  <c r="AO14" i="69" s="1"/>
  <c r="BD12" i="69" a="1"/>
  <c r="BD12" i="69" s="1"/>
  <c r="H10" i="69"/>
  <c r="AM14" i="69" a="1"/>
  <c r="AM14" i="69" s="1"/>
  <c r="AL12" i="69" a="1"/>
  <c r="AL12" i="69" s="1"/>
  <c r="AN10" i="69" a="1"/>
  <c r="AN10" i="69" s="1"/>
  <c r="AK16" i="69" a="1"/>
  <c r="AK16" i="69" s="1"/>
  <c r="AL10" i="69" a="1"/>
  <c r="AL10" i="69" s="1"/>
  <c r="AK14" i="69" a="1"/>
  <c r="AK14" i="69" s="1"/>
  <c r="AL14" i="69" a="1"/>
  <c r="AL14" i="69" s="1"/>
  <c r="AN12" i="69" a="1"/>
  <c r="AN12" i="69" s="1"/>
  <c r="BB14" i="69" a="1"/>
  <c r="BB14" i="69" s="1"/>
  <c r="BC14" i="69" a="1"/>
  <c r="BC14" i="69" s="1"/>
  <c r="AN16" i="69" a="1"/>
  <c r="AN16" i="69" s="1"/>
  <c r="AP16" i="69" s="1"/>
  <c r="BD14" i="69" a="1"/>
  <c r="BD14" i="69" s="1"/>
  <c r="BA10" i="69" a="1"/>
  <c r="BA10" i="69" s="1"/>
  <c r="BC12" i="69" a="1"/>
  <c r="BC12" i="69" s="1"/>
  <c r="AM12" i="69" a="1"/>
  <c r="AM12" i="69" s="1"/>
  <c r="AL16" i="69" a="1"/>
  <c r="AL16" i="69" s="1"/>
  <c r="BC10" i="69" a="1"/>
  <c r="BC10" i="69" s="1"/>
  <c r="BA14" i="69" a="1"/>
  <c r="BA14" i="69" s="1"/>
  <c r="AK10" i="69" a="1"/>
  <c r="AK10" i="69" s="1"/>
  <c r="AO12" i="69" a="1"/>
  <c r="AO12" i="69" s="1"/>
  <c r="AO10" i="69" a="1"/>
  <c r="AO10" i="69" s="1"/>
  <c r="AP10" i="69" s="1"/>
  <c r="AM16" i="69" a="1"/>
  <c r="AM16" i="69" s="1"/>
  <c r="BB16" i="69" a="1"/>
  <c r="BB16" i="69" s="1"/>
  <c r="BB12" i="69" a="1"/>
  <c r="BB12" i="69" s="1"/>
  <c r="BA12" i="69" a="1"/>
  <c r="BA12" i="69" s="1"/>
  <c r="F10" i="69"/>
  <c r="AK12" i="69" a="1"/>
  <c r="AK12" i="69" s="1"/>
  <c r="AI12" i="69" s="1"/>
  <c r="BC16" i="69" a="1"/>
  <c r="BC16" i="69" s="1"/>
  <c r="AO16" i="69" a="1"/>
  <c r="AO16" i="69" s="1"/>
  <c r="AM10" i="69" a="1"/>
  <c r="AM10" i="69" s="1"/>
  <c r="BD10" i="69" a="1"/>
  <c r="BD10" i="69" s="1"/>
  <c r="BB10" i="69" a="1"/>
  <c r="BB10" i="69" s="1"/>
  <c r="BD16" i="69" a="1"/>
  <c r="BD16" i="69" s="1"/>
  <c r="BD10" i="73" a="1"/>
  <c r="BD10" i="73" s="1"/>
  <c r="BD12" i="73" a="1"/>
  <c r="BD12" i="73" s="1"/>
  <c r="BD14" i="73" a="1"/>
  <c r="BD14" i="73" s="1"/>
  <c r="H14" i="68"/>
  <c r="F14" i="68"/>
  <c r="H10" i="70"/>
  <c r="BA14" i="70" a="1"/>
  <c r="BA14" i="70" s="1"/>
  <c r="BC12" i="70" a="1"/>
  <c r="BC12" i="70" s="1"/>
  <c r="BB16" i="70" a="1"/>
  <c r="BB16" i="70" s="1"/>
  <c r="AO16" i="70" a="1"/>
  <c r="AO16" i="70" s="1"/>
  <c r="BC16" i="70" a="1"/>
  <c r="BC16" i="70" s="1"/>
  <c r="AL12" i="70" a="1"/>
  <c r="AL12" i="70" s="1"/>
  <c r="BB12" i="70" a="1"/>
  <c r="BB12" i="70" s="1"/>
  <c r="BC14" i="70" a="1"/>
  <c r="BC14" i="70" s="1"/>
  <c r="AK16" i="70" a="1"/>
  <c r="AK16" i="70" s="1"/>
  <c r="BD14" i="70" a="1"/>
  <c r="BD14" i="70" s="1"/>
  <c r="F10" i="70"/>
  <c r="AO10" i="70" a="1"/>
  <c r="AO10" i="70" s="1"/>
  <c r="AN16" i="70" a="1"/>
  <c r="AN16" i="70" s="1"/>
  <c r="AN12" i="70" a="1"/>
  <c r="AN12" i="70" s="1"/>
  <c r="AL16" i="70" a="1"/>
  <c r="AL16" i="70" s="1"/>
  <c r="BA12" i="70" a="1"/>
  <c r="BA12" i="70" s="1"/>
  <c r="AK14" i="70" a="1"/>
  <c r="AK14" i="70" s="1"/>
  <c r="BA16" i="70" a="1"/>
  <c r="BA16" i="70" s="1"/>
  <c r="AM16" i="70" a="1"/>
  <c r="AM16" i="70" s="1"/>
  <c r="AM12" i="70" a="1"/>
  <c r="AM12" i="70" s="1"/>
  <c r="AN10" i="70" a="1"/>
  <c r="AN10" i="70" s="1"/>
  <c r="AP10" i="70" s="1"/>
  <c r="AM14" i="70" a="1"/>
  <c r="AM14" i="70" s="1"/>
  <c r="AO14" i="70" a="1"/>
  <c r="AO14" i="70" s="1"/>
  <c r="BB14" i="70" a="1"/>
  <c r="BB14" i="70" s="1"/>
  <c r="BC10" i="70" a="1"/>
  <c r="BC10" i="70" s="1"/>
  <c r="AN14" i="70" a="1"/>
  <c r="AN14" i="70" s="1"/>
  <c r="BD10" i="70" a="1"/>
  <c r="BD10" i="70" s="1"/>
  <c r="BD16" i="70" a="1"/>
  <c r="BD16" i="70" s="1"/>
  <c r="BA10" i="70" a="1"/>
  <c r="BA10" i="70" s="1"/>
  <c r="AO12" i="70" a="1"/>
  <c r="AO12" i="70" s="1"/>
  <c r="AL14" i="70" a="1"/>
  <c r="AL14" i="70" s="1"/>
  <c r="AL10" i="70" a="1"/>
  <c r="AL10" i="70" s="1"/>
  <c r="AM10" i="70" a="1"/>
  <c r="AM10" i="70" s="1"/>
  <c r="AK12" i="70" a="1"/>
  <c r="AK12" i="70" s="1"/>
  <c r="BB10" i="70" a="1"/>
  <c r="BB10" i="70" s="1"/>
  <c r="AK10" i="70" a="1"/>
  <c r="AK10" i="70" s="1"/>
  <c r="BD12" i="70" a="1"/>
  <c r="BD12" i="70" s="1"/>
  <c r="H20" i="69"/>
  <c r="F20" i="69"/>
  <c r="P10" i="69"/>
  <c r="N10" i="69"/>
  <c r="F14" i="72"/>
  <c r="H14" i="72"/>
  <c r="H18" i="73"/>
  <c r="F18" i="73"/>
  <c r="H18" i="75"/>
  <c r="F18" i="75"/>
  <c r="BB16" i="73" a="1"/>
  <c r="BB16" i="73" s="1"/>
  <c r="P14" i="74"/>
  <c r="N14" i="74"/>
  <c r="P20" i="70"/>
  <c r="N20" i="70"/>
  <c r="P12" i="72"/>
  <c r="N12" i="72"/>
  <c r="H16" i="73"/>
  <c r="F16" i="73"/>
  <c r="P16" i="75"/>
  <c r="N16" i="75"/>
  <c r="AL16" i="73" a="1"/>
  <c r="AL16" i="73" s="1"/>
  <c r="P12" i="68"/>
  <c r="N12" i="68"/>
  <c r="H20" i="68"/>
  <c r="F20" i="68"/>
  <c r="H14" i="70"/>
  <c r="F14" i="70"/>
  <c r="P16" i="73"/>
  <c r="N16" i="73"/>
  <c r="D5" i="76"/>
  <c r="D9" i="76"/>
  <c r="D15" i="76"/>
  <c r="D16" i="76"/>
  <c r="D17" i="76"/>
  <c r="D18" i="76"/>
  <c r="D19" i="76"/>
  <c r="D6" i="76"/>
  <c r="D14" i="76"/>
  <c r="D7" i="76"/>
  <c r="D8" i="76"/>
  <c r="D13" i="76"/>
  <c r="D10" i="76"/>
  <c r="D11" i="76"/>
  <c r="D12" i="76"/>
  <c r="D20" i="76"/>
  <c r="H16" i="74"/>
  <c r="F16" i="74"/>
  <c r="F18" i="68"/>
  <c r="H18" i="68"/>
  <c r="H16" i="70"/>
  <c r="F16" i="70"/>
  <c r="P16" i="72"/>
  <c r="N16" i="72"/>
  <c r="H12" i="73"/>
  <c r="F12" i="73"/>
  <c r="N12" i="73"/>
  <c r="P12" i="73"/>
  <c r="H12" i="75"/>
  <c r="F12" i="75"/>
  <c r="AK12" i="74" a="1"/>
  <c r="AK12" i="74" s="1"/>
  <c r="AO16" i="74" a="1"/>
  <c r="AO16" i="74" s="1"/>
  <c r="AP16" i="74" s="1"/>
  <c r="AK14" i="74" a="1"/>
  <c r="AK14" i="74" s="1"/>
  <c r="AN16" i="74" a="1"/>
  <c r="AN16" i="74" s="1"/>
  <c r="AL10" i="74" a="1"/>
  <c r="AL10" i="74" s="1"/>
  <c r="AM12" i="74" a="1"/>
  <c r="AM12" i="74" s="1"/>
  <c r="AK10" i="74" a="1"/>
  <c r="AK10" i="74" s="1"/>
  <c r="AJ10" i="74" s="1"/>
  <c r="BD14" i="74" a="1"/>
  <c r="BD14" i="74" s="1"/>
  <c r="F10" i="74"/>
  <c r="BC10" i="74" a="1"/>
  <c r="BC10" i="74" s="1"/>
  <c r="BA12" i="74" a="1"/>
  <c r="BA12" i="74" s="1"/>
  <c r="AK16" i="74" a="1"/>
  <c r="AK16" i="74" s="1"/>
  <c r="BC12" i="74" a="1"/>
  <c r="BC12" i="74" s="1"/>
  <c r="AL14" i="74" a="1"/>
  <c r="AL14" i="74" s="1"/>
  <c r="BA16" i="74" a="1"/>
  <c r="BA16" i="74" s="1"/>
  <c r="AM16" i="74" a="1"/>
  <c r="AM16" i="74" s="1"/>
  <c r="BD10" i="74" a="1"/>
  <c r="BD10" i="74" s="1"/>
  <c r="BB14" i="74" a="1"/>
  <c r="BB14" i="74" s="1"/>
  <c r="AM10" i="74" a="1"/>
  <c r="AM10" i="74" s="1"/>
  <c r="AO12" i="74" a="1"/>
  <c r="AO12" i="74" s="1"/>
  <c r="AN10" i="74" a="1"/>
  <c r="AN10" i="74" s="1"/>
  <c r="AP10" i="74" s="1"/>
  <c r="BA10" i="74" a="1"/>
  <c r="BA10" i="74" s="1"/>
  <c r="AL16" i="74" a="1"/>
  <c r="AL16" i="74" s="1"/>
  <c r="BA14" i="74" a="1"/>
  <c r="BA14" i="74" s="1"/>
  <c r="BC16" i="74" a="1"/>
  <c r="BC16" i="74" s="1"/>
  <c r="AN14" i="74" a="1"/>
  <c r="AN14" i="74" s="1"/>
  <c r="AN12" i="74" a="1"/>
  <c r="AN12" i="74" s="1"/>
  <c r="BD12" i="74" a="1"/>
  <c r="BD12" i="74" s="1"/>
  <c r="AO10" i="74" a="1"/>
  <c r="AO10" i="74" s="1"/>
  <c r="BD16" i="74" a="1"/>
  <c r="BD16" i="74" s="1"/>
  <c r="AO14" i="74" a="1"/>
  <c r="AO14" i="74" s="1"/>
  <c r="AP14" i="74" s="1"/>
  <c r="BB12" i="74" a="1"/>
  <c r="BB12" i="74" s="1"/>
  <c r="BB10" i="74" a="1"/>
  <c r="BB10" i="74" s="1"/>
  <c r="BC14" i="74" a="1"/>
  <c r="BC14" i="74" s="1"/>
  <c r="H10" i="74"/>
  <c r="BB16" i="74" a="1"/>
  <c r="BB16" i="74" s="1"/>
  <c r="AM14" i="74" a="1"/>
  <c r="AM14" i="74" s="1"/>
  <c r="AL12" i="74" a="1"/>
  <c r="AL12" i="74" s="1"/>
  <c r="P14" i="69"/>
  <c r="N14" i="69"/>
  <c r="P20" i="69"/>
  <c r="N20" i="69"/>
  <c r="P20" i="72"/>
  <c r="N20" i="72"/>
  <c r="F12" i="49"/>
  <c r="H12" i="49"/>
  <c r="N14" i="73"/>
  <c r="P14" i="73"/>
  <c r="N10" i="68"/>
  <c r="P10" i="68"/>
  <c r="P18" i="74"/>
  <c r="N18" i="74"/>
  <c r="P14" i="68"/>
  <c r="N14" i="68"/>
  <c r="N18" i="70"/>
  <c r="P18" i="70"/>
  <c r="BC10" i="72" a="1"/>
  <c r="BC10" i="72" s="1"/>
  <c r="AM14" i="72" a="1"/>
  <c r="AM14" i="72" s="1"/>
  <c r="BA10" i="72" a="1"/>
  <c r="BA10" i="72" s="1"/>
  <c r="AK10" i="72" a="1"/>
  <c r="AK10" i="72" s="1"/>
  <c r="H10" i="72"/>
  <c r="BD16" i="72" a="1"/>
  <c r="BD16" i="72" s="1"/>
  <c r="AK14" i="72" a="1"/>
  <c r="AK14" i="72" s="1"/>
  <c r="F10" i="72"/>
  <c r="BD14" i="72" a="1"/>
  <c r="BD14" i="72" s="1"/>
  <c r="AN10" i="72" a="1"/>
  <c r="AN10" i="72" s="1"/>
  <c r="BB16" i="72" a="1"/>
  <c r="BB16" i="72" s="1"/>
  <c r="AM16" i="72" a="1"/>
  <c r="AM16" i="72" s="1"/>
  <c r="AL14" i="72" a="1"/>
  <c r="AL14" i="72" s="1"/>
  <c r="AJ14" i="72" s="1"/>
  <c r="BA14" i="72" a="1"/>
  <c r="BA14" i="72" s="1"/>
  <c r="BC14" i="72" a="1"/>
  <c r="BC14" i="72" s="1"/>
  <c r="AL16" i="72" a="1"/>
  <c r="AL16" i="72" s="1"/>
  <c r="AK16" i="72" a="1"/>
  <c r="AK16" i="72" s="1"/>
  <c r="AL12" i="72" a="1"/>
  <c r="AL12" i="72" s="1"/>
  <c r="BA12" i="72" a="1"/>
  <c r="BA12" i="72" s="1"/>
  <c r="BB10" i="72" a="1"/>
  <c r="BB10" i="72" s="1"/>
  <c r="AO10" i="72" a="1"/>
  <c r="AO10" i="72" s="1"/>
  <c r="AM10" i="72" a="1"/>
  <c r="AM10" i="72" s="1"/>
  <c r="AO14" i="72" a="1"/>
  <c r="AO14" i="72" s="1"/>
  <c r="BB14" i="72" a="1"/>
  <c r="BB14" i="72" s="1"/>
  <c r="BD12" i="72" a="1"/>
  <c r="BD12" i="72" s="1"/>
  <c r="BC12" i="72" a="1"/>
  <c r="BC12" i="72" s="1"/>
  <c r="AO12" i="72" a="1"/>
  <c r="AO12" i="72" s="1"/>
  <c r="BB12" i="72" a="1"/>
  <c r="BB12" i="72" s="1"/>
  <c r="AN12" i="72" a="1"/>
  <c r="AN12" i="72" s="1"/>
  <c r="BC16" i="72" a="1"/>
  <c r="BC16" i="72" s="1"/>
  <c r="AN16" i="72" a="1"/>
  <c r="AN16" i="72" s="1"/>
  <c r="AP16" i="72" s="1"/>
  <c r="AO16" i="72" a="1"/>
  <c r="AO16" i="72" s="1"/>
  <c r="BA16" i="72" a="1"/>
  <c r="BA16" i="72" s="1"/>
  <c r="AL10" i="72" a="1"/>
  <c r="AL10" i="72" s="1"/>
  <c r="AN14" i="72" a="1"/>
  <c r="AN14" i="72" s="1"/>
  <c r="AM12" i="72" a="1"/>
  <c r="AM12" i="72" s="1"/>
  <c r="AK12" i="72" a="1"/>
  <c r="AK12" i="72" s="1"/>
  <c r="BD10" i="72" a="1"/>
  <c r="BD10" i="72" s="1"/>
  <c r="H12" i="72"/>
  <c r="F12" i="72"/>
  <c r="P14" i="49"/>
  <c r="N14" i="49"/>
  <c r="AO14" i="73" a="1"/>
  <c r="AO14" i="73" s="1"/>
  <c r="AM14" i="73" a="1"/>
  <c r="AM14" i="73" s="1"/>
  <c r="BB10" i="73" a="1"/>
  <c r="BB10" i="73" s="1"/>
  <c r="AM12" i="73" a="1"/>
  <c r="AM12" i="73" s="1"/>
  <c r="AK14" i="73" a="1"/>
  <c r="AK14" i="73" s="1"/>
  <c r="AL12" i="73" a="1"/>
  <c r="AL12" i="73" s="1"/>
  <c r="AN14" i="73" a="1"/>
  <c r="AN14" i="73" s="1"/>
  <c r="AP14" i="73" s="1"/>
  <c r="BB12" i="73" a="1"/>
  <c r="BB12" i="73" s="1"/>
  <c r="AL10" i="73" a="1"/>
  <c r="AL10" i="73" s="1"/>
  <c r="AO12" i="73" a="1"/>
  <c r="AO12" i="73" s="1"/>
  <c r="AL14" i="73" a="1"/>
  <c r="AL14" i="73" s="1"/>
  <c r="BA10" i="73" a="1"/>
  <c r="BA10" i="73" s="1"/>
  <c r="AK12" i="73" a="1"/>
  <c r="AK12" i="73" s="1"/>
  <c r="H10" i="73"/>
  <c r="AN10" i="73" a="1"/>
  <c r="AN10" i="73" s="1"/>
  <c r="F10" i="73"/>
  <c r="BA14" i="73" a="1"/>
  <c r="BA14" i="73" s="1"/>
  <c r="BC10" i="73" a="1"/>
  <c r="BC10" i="73" s="1"/>
  <c r="BB14" i="73" a="1"/>
  <c r="BB14" i="73" s="1"/>
  <c r="BC12" i="73" a="1"/>
  <c r="BC12" i="73" s="1"/>
  <c r="BC14" i="73" a="1"/>
  <c r="BC14" i="73" s="1"/>
  <c r="AN12" i="73" a="1"/>
  <c r="AN12" i="73" s="1"/>
  <c r="BA12" i="73" a="1"/>
  <c r="BA12" i="73" s="1"/>
  <c r="AO10" i="73" a="1"/>
  <c r="AO10" i="73" s="1"/>
  <c r="AK10" i="73" a="1"/>
  <c r="AK10" i="73" s="1"/>
  <c r="AM10" i="73" a="1"/>
  <c r="AM10" i="73" s="1"/>
  <c r="H20" i="72"/>
  <c r="F20" i="72"/>
  <c r="P12" i="49"/>
  <c r="N12" i="49"/>
  <c r="N16" i="68"/>
  <c r="P16" i="68"/>
  <c r="F12" i="68"/>
  <c r="H12" i="68"/>
  <c r="P14" i="72"/>
  <c r="N14" i="72"/>
  <c r="P16" i="49"/>
  <c r="N16" i="49"/>
  <c r="H14" i="73"/>
  <c r="F14" i="73"/>
  <c r="H16" i="75"/>
  <c r="F16" i="75"/>
  <c r="F20" i="49"/>
  <c r="H20" i="49"/>
  <c r="F16" i="49"/>
  <c r="H16" i="49"/>
  <c r="AL10" i="49" a="1"/>
  <c r="AL10" i="49" s="1"/>
  <c r="BA10" i="49" a="1"/>
  <c r="BA10" i="49" s="1"/>
  <c r="AM10" i="49" a="1"/>
  <c r="AM10" i="49" s="1"/>
  <c r="AM12" i="49" a="1"/>
  <c r="AM12" i="49" s="1"/>
  <c r="BD16" i="49" a="1"/>
  <c r="BD16" i="49" s="1"/>
  <c r="BA14" i="49" a="1"/>
  <c r="BA14" i="49" s="1"/>
  <c r="AN10" i="49" a="1"/>
  <c r="AN10" i="49" s="1"/>
  <c r="AP10" i="49" s="1"/>
  <c r="BB12" i="49" a="1"/>
  <c r="BB12" i="49" s="1"/>
  <c r="BB14" i="49" a="1"/>
  <c r="BB14" i="49" s="1"/>
  <c r="AK10" i="49" a="1"/>
  <c r="AK10" i="49" s="1"/>
  <c r="BD10" i="49" a="1"/>
  <c r="BD10" i="49" s="1"/>
  <c r="BD14" i="49" a="1"/>
  <c r="BD14" i="49" s="1"/>
  <c r="BC10" i="49" a="1"/>
  <c r="BC10" i="49" s="1"/>
  <c r="BA16" i="49" a="1"/>
  <c r="BA16" i="49" s="1"/>
  <c r="AM16" i="49" a="1"/>
  <c r="AM16" i="49" s="1"/>
  <c r="BD12" i="49" a="1"/>
  <c r="BD12" i="49" s="1"/>
  <c r="AN12" i="49" a="1"/>
  <c r="AN12" i="49" s="1"/>
  <c r="AK16" i="49" a="1"/>
  <c r="AK16" i="49" s="1"/>
  <c r="AK14" i="49" a="1"/>
  <c r="AK14" i="49" s="1"/>
  <c r="AN16" i="49" a="1"/>
  <c r="AN16" i="49" s="1"/>
  <c r="BC12" i="49" a="1"/>
  <c r="BC12" i="49" s="1"/>
  <c r="AL12" i="49" a="1"/>
  <c r="AL12" i="49" s="1"/>
  <c r="AL16" i="49" a="1"/>
  <c r="AL16" i="49" s="1"/>
  <c r="AL14" i="49" a="1"/>
  <c r="AL14" i="49" s="1"/>
  <c r="F10" i="49"/>
  <c r="AN14" i="49" a="1"/>
  <c r="AN14" i="49" s="1"/>
  <c r="AP14" i="49" s="1"/>
  <c r="H10" i="49"/>
  <c r="AK12" i="49" a="1"/>
  <c r="AK12" i="49" s="1"/>
  <c r="AM14" i="49" a="1"/>
  <c r="AM14" i="49" s="1"/>
  <c r="AO16" i="49" a="1"/>
  <c r="AO16" i="49" s="1"/>
  <c r="BC16" i="49" a="1"/>
  <c r="BC16" i="49" s="1"/>
  <c r="BB16" i="49" a="1"/>
  <c r="BB16" i="49" s="1"/>
  <c r="AO12" i="49" a="1"/>
  <c r="AO12" i="49" s="1"/>
  <c r="BC14" i="49" a="1"/>
  <c r="BC14" i="49" s="1"/>
  <c r="BA12" i="49" a="1"/>
  <c r="BA12" i="49" s="1"/>
  <c r="BB10" i="49" a="1"/>
  <c r="BB10" i="49" s="1"/>
  <c r="AO10" i="49" a="1"/>
  <c r="AO10" i="49" s="1"/>
  <c r="AO14" i="49" a="1"/>
  <c r="AO14" i="49" s="1"/>
  <c r="F18" i="72"/>
  <c r="H18" i="72"/>
  <c r="CP1" i="38"/>
  <c r="CN1" i="38"/>
  <c r="CO1" i="38"/>
  <c r="CQ2" i="38"/>
  <c r="CO3" i="38"/>
  <c r="CO1" i="36" s="1"/>
  <c r="CN3" i="38"/>
  <c r="H20" i="70"/>
  <c r="F20" i="70"/>
  <c r="F14" i="49"/>
  <c r="H14" i="49"/>
  <c r="N10" i="70"/>
  <c r="P10" i="70"/>
  <c r="P18" i="68"/>
  <c r="N18" i="68"/>
  <c r="P12" i="70"/>
  <c r="N12" i="70"/>
  <c r="N18" i="69"/>
  <c r="P18" i="69"/>
  <c r="P10" i="49"/>
  <c r="N10" i="49"/>
  <c r="P12" i="75"/>
  <c r="N12" i="75"/>
  <c r="AE9" i="40" l="1"/>
  <c r="AP9" i="40"/>
  <c r="I9" i="40"/>
  <c r="AI12" i="49"/>
  <c r="AJ12" i="49"/>
  <c r="AP16" i="49"/>
  <c r="AP12" i="49"/>
  <c r="H20" i="76"/>
  <c r="E20" i="76"/>
  <c r="G20" i="76"/>
  <c r="M20" i="76"/>
  <c r="K20" i="76"/>
  <c r="P20" i="76"/>
  <c r="N20" i="76"/>
  <c r="R20" i="76"/>
  <c r="L20" i="76"/>
  <c r="F20" i="76"/>
  <c r="I20" i="76"/>
  <c r="J20" i="76"/>
  <c r="AY22" i="40"/>
  <c r="S20" i="76"/>
  <c r="C26" i="40"/>
  <c r="Q20" i="76"/>
  <c r="O20" i="76"/>
  <c r="P23" i="76"/>
  <c r="H23" i="76"/>
  <c r="O23" i="76"/>
  <c r="S23" i="76"/>
  <c r="K23" i="76"/>
  <c r="F23" i="76"/>
  <c r="Q23" i="76"/>
  <c r="L23" i="76"/>
  <c r="E23" i="76"/>
  <c r="R23" i="76"/>
  <c r="M23" i="76"/>
  <c r="AY25" i="40"/>
  <c r="J23" i="76"/>
  <c r="I23" i="76"/>
  <c r="G23" i="76"/>
  <c r="N23" i="76"/>
  <c r="AJ14" i="75"/>
  <c r="AI14" i="75"/>
  <c r="CB1" i="36"/>
  <c r="CD3" i="38"/>
  <c r="CD1" i="36" s="1"/>
  <c r="E1" i="36"/>
  <c r="G3" i="38"/>
  <c r="G1" i="36" s="1"/>
  <c r="BI3" i="38"/>
  <c r="BI1" i="36" s="1"/>
  <c r="BG1" i="36"/>
  <c r="C18" i="40"/>
  <c r="K12" i="76"/>
  <c r="R12" i="76"/>
  <c r="N12" i="76"/>
  <c r="M12" i="76"/>
  <c r="P12" i="76"/>
  <c r="G12" i="76"/>
  <c r="I12" i="76"/>
  <c r="J12" i="76"/>
  <c r="O12" i="76"/>
  <c r="H12" i="76"/>
  <c r="F12" i="76"/>
  <c r="Q12" i="76"/>
  <c r="S12" i="76"/>
  <c r="E12" i="76"/>
  <c r="AY14" i="40"/>
  <c r="L12" i="76"/>
  <c r="CH1" i="36"/>
  <c r="CJ3" i="38"/>
  <c r="CJ1" i="36" s="1"/>
  <c r="BC3" i="38"/>
  <c r="BC1" i="36" s="1"/>
  <c r="BA1" i="36"/>
  <c r="S11" i="76"/>
  <c r="J11" i="76"/>
  <c r="L11" i="76"/>
  <c r="C17" i="40"/>
  <c r="AY13" i="40"/>
  <c r="O11" i="76"/>
  <c r="I11" i="76"/>
  <c r="P11" i="76"/>
  <c r="F11" i="76"/>
  <c r="Q11" i="76"/>
  <c r="M11" i="76"/>
  <c r="E11" i="76"/>
  <c r="H11" i="76"/>
  <c r="R11" i="76"/>
  <c r="K11" i="76"/>
  <c r="N11" i="76"/>
  <c r="G11" i="76"/>
  <c r="AJ14" i="69"/>
  <c r="AI14" i="69"/>
  <c r="AJ12" i="68"/>
  <c r="F10" i="76"/>
  <c r="I10" i="76"/>
  <c r="K10" i="76"/>
  <c r="O10" i="76"/>
  <c r="N10" i="76"/>
  <c r="M10" i="76"/>
  <c r="L10" i="76"/>
  <c r="R10" i="76"/>
  <c r="E10" i="76"/>
  <c r="AY12" i="40"/>
  <c r="G10" i="76"/>
  <c r="H10" i="76"/>
  <c r="P10" i="76"/>
  <c r="C16" i="40"/>
  <c r="S10" i="76"/>
  <c r="J10" i="76"/>
  <c r="Q10" i="76"/>
  <c r="AL7" i="40"/>
  <c r="AN7" i="40"/>
  <c r="AF1" i="36"/>
  <c r="AH3" i="38"/>
  <c r="AH1" i="36" s="1"/>
  <c r="K1" i="36"/>
  <c r="M3" i="38"/>
  <c r="M1" i="36" s="1"/>
  <c r="AY15" i="40"/>
  <c r="H13" i="76"/>
  <c r="R13" i="76"/>
  <c r="L13" i="76"/>
  <c r="E13" i="76"/>
  <c r="J13" i="76"/>
  <c r="I13" i="76"/>
  <c r="S13" i="76"/>
  <c r="Q13" i="76"/>
  <c r="N13" i="76"/>
  <c r="C19" i="40"/>
  <c r="P13" i="76"/>
  <c r="K13" i="76"/>
  <c r="F13" i="76"/>
  <c r="M13" i="76"/>
  <c r="G13" i="76"/>
  <c r="O13" i="76"/>
  <c r="AI16" i="69"/>
  <c r="AJ16" i="69"/>
  <c r="AP12" i="75"/>
  <c r="N1" i="36"/>
  <c r="P3" i="38"/>
  <c r="P1" i="36" s="1"/>
  <c r="AY10" i="40"/>
  <c r="H8" i="76"/>
  <c r="E8" i="76"/>
  <c r="L8" i="76"/>
  <c r="P8" i="76"/>
  <c r="S8" i="76"/>
  <c r="J8" i="76"/>
  <c r="R8" i="76"/>
  <c r="O8" i="76"/>
  <c r="Q8" i="76"/>
  <c r="F8" i="76"/>
  <c r="K8" i="76"/>
  <c r="M8" i="76"/>
  <c r="C14" i="40"/>
  <c r="N8" i="76"/>
  <c r="G8" i="76"/>
  <c r="I8" i="76"/>
  <c r="AT7" i="40"/>
  <c r="AR7" i="40"/>
  <c r="Z27" i="40"/>
  <c r="AE27" i="40" s="1"/>
  <c r="J27" i="40" a="1"/>
  <c r="J27" i="40" s="1"/>
  <c r="AF27" i="40" a="1"/>
  <c r="AF27" i="40" s="1"/>
  <c r="AQ27" i="40" a="1"/>
  <c r="AQ27" i="40" s="1"/>
  <c r="U27" i="40" a="1"/>
  <c r="U27" i="40" s="1"/>
  <c r="AK27" i="40"/>
  <c r="AP27" i="40" s="1"/>
  <c r="O27" i="40"/>
  <c r="T27" i="40" s="1"/>
  <c r="D27" i="40"/>
  <c r="I27" i="40" s="1"/>
  <c r="AB3" i="38"/>
  <c r="AB1" i="36" s="1"/>
  <c r="Z1" i="36"/>
  <c r="BF3" i="38"/>
  <c r="BF1" i="36" s="1"/>
  <c r="BD1" i="36"/>
  <c r="AP10" i="73"/>
  <c r="AJ12" i="72"/>
  <c r="AI12" i="72"/>
  <c r="AI16" i="72"/>
  <c r="AJ16" i="72"/>
  <c r="AU16" i="72" s="1"/>
  <c r="BD6" i="72" s="1"/>
  <c r="AJ16" i="74"/>
  <c r="AI16" i="74"/>
  <c r="Q7" i="76"/>
  <c r="C13" i="40"/>
  <c r="F7" i="76"/>
  <c r="G7" i="76"/>
  <c r="I7" i="76"/>
  <c r="J7" i="76"/>
  <c r="S7" i="76"/>
  <c r="P7" i="76"/>
  <c r="L7" i="76"/>
  <c r="AY9" i="40"/>
  <c r="M7" i="76"/>
  <c r="O7" i="76"/>
  <c r="R7" i="76"/>
  <c r="H7" i="76"/>
  <c r="E7" i="76"/>
  <c r="N7" i="76"/>
  <c r="K7" i="76"/>
  <c r="AJ12" i="69"/>
  <c r="BL3" i="38"/>
  <c r="BL1" i="36" s="1"/>
  <c r="BJ1" i="36"/>
  <c r="AX1" i="36"/>
  <c r="AZ3" i="38"/>
  <c r="AZ1" i="36" s="1"/>
  <c r="AJ12" i="73"/>
  <c r="AI12" i="73"/>
  <c r="AP14" i="72"/>
  <c r="L6" i="76"/>
  <c r="E6" i="76"/>
  <c r="C12" i="40"/>
  <c r="R6" i="76"/>
  <c r="S6" i="76"/>
  <c r="H6" i="76"/>
  <c r="J6" i="76"/>
  <c r="G6" i="76"/>
  <c r="I6" i="76"/>
  <c r="P6" i="76"/>
  <c r="Q6" i="76"/>
  <c r="M6" i="76"/>
  <c r="K6" i="76"/>
  <c r="O6" i="76"/>
  <c r="N6" i="76"/>
  <c r="F6" i="76"/>
  <c r="AY8" i="40"/>
  <c r="AJ14" i="70"/>
  <c r="AI14" i="70"/>
  <c r="AP12" i="69"/>
  <c r="AI10" i="75"/>
  <c r="BS1" i="36"/>
  <c r="BU3" i="38"/>
  <c r="BU1" i="36" s="1"/>
  <c r="E19" i="76"/>
  <c r="R19" i="76"/>
  <c r="S19" i="76"/>
  <c r="F19" i="76"/>
  <c r="N19" i="76"/>
  <c r="P19" i="76"/>
  <c r="I19" i="76"/>
  <c r="AY21" i="40"/>
  <c r="O19" i="76"/>
  <c r="J19" i="76"/>
  <c r="C25" i="40"/>
  <c r="H19" i="76"/>
  <c r="L19" i="76"/>
  <c r="M19" i="76"/>
  <c r="G19" i="76"/>
  <c r="Q19" i="76"/>
  <c r="K19" i="76"/>
  <c r="AI10" i="70"/>
  <c r="AJ10" i="70"/>
  <c r="AI10" i="69"/>
  <c r="AJ10" i="69"/>
  <c r="AJ10" i="68"/>
  <c r="AI10" i="68"/>
  <c r="BP1" i="36"/>
  <c r="BR3" i="38"/>
  <c r="BR1" i="36" s="1"/>
  <c r="AQ3" i="38"/>
  <c r="AQ1" i="36" s="1"/>
  <c r="AO1" i="36"/>
  <c r="Q1" i="36"/>
  <c r="S3" i="38"/>
  <c r="S1" i="36" s="1"/>
  <c r="L18" i="76"/>
  <c r="K18" i="76"/>
  <c r="O18" i="76"/>
  <c r="M18" i="76"/>
  <c r="AY20" i="40"/>
  <c r="G18" i="76"/>
  <c r="E18" i="76"/>
  <c r="H18" i="76"/>
  <c r="I18" i="76"/>
  <c r="F18" i="76"/>
  <c r="N18" i="76"/>
  <c r="P18" i="76"/>
  <c r="R18" i="76"/>
  <c r="S18" i="76"/>
  <c r="J18" i="76"/>
  <c r="C24" i="40"/>
  <c r="Q18" i="76"/>
  <c r="AU16" i="75"/>
  <c r="BD6" i="75" s="1"/>
  <c r="AI12" i="75"/>
  <c r="AJ14" i="68"/>
  <c r="AI14" i="68"/>
  <c r="AU14" i="72"/>
  <c r="BC6" i="72" s="1"/>
  <c r="CQ1" i="38"/>
  <c r="CT2" i="38"/>
  <c r="CS1" i="38"/>
  <c r="CR1" i="38"/>
  <c r="CQ3" i="38"/>
  <c r="CR3" i="38"/>
  <c r="CR1" i="36" s="1"/>
  <c r="AP12" i="74"/>
  <c r="AU10" i="74"/>
  <c r="BA6" i="74" s="1"/>
  <c r="E17" i="76"/>
  <c r="J17" i="76"/>
  <c r="AY19" i="40"/>
  <c r="P17" i="76"/>
  <c r="F17" i="76"/>
  <c r="M17" i="76"/>
  <c r="G17" i="76"/>
  <c r="H17" i="76"/>
  <c r="I17" i="76"/>
  <c r="C23" i="40"/>
  <c r="R17" i="76"/>
  <c r="L17" i="76"/>
  <c r="N17" i="76"/>
  <c r="K17" i="76"/>
  <c r="O17" i="76"/>
  <c r="Q17" i="76"/>
  <c r="S17" i="76"/>
  <c r="AJ12" i="70"/>
  <c r="AI12" i="70"/>
  <c r="AP12" i="70"/>
  <c r="T1" i="36"/>
  <c r="V3" i="38"/>
  <c r="V1" i="36" s="1"/>
  <c r="CM3" i="38"/>
  <c r="CM1" i="36" s="1"/>
  <c r="CK1" i="36"/>
  <c r="BM1" i="36"/>
  <c r="BO3" i="38"/>
  <c r="BO1" i="36" s="1"/>
  <c r="C22" i="40"/>
  <c r="O16" i="76"/>
  <c r="M16" i="76"/>
  <c r="P16" i="76"/>
  <c r="L16" i="76"/>
  <c r="K16" i="76"/>
  <c r="AY18" i="40"/>
  <c r="F16" i="76"/>
  <c r="G16" i="76"/>
  <c r="H16" i="76"/>
  <c r="E16" i="76"/>
  <c r="I16" i="76"/>
  <c r="Q16" i="76"/>
  <c r="S16" i="76"/>
  <c r="R16" i="76"/>
  <c r="N16" i="76"/>
  <c r="J16" i="76"/>
  <c r="AP16" i="70"/>
  <c r="AC1" i="36"/>
  <c r="AE3" i="38"/>
  <c r="AE1" i="36" s="1"/>
  <c r="H1" i="36"/>
  <c r="J3" i="38"/>
  <c r="J1" i="36" s="1"/>
  <c r="N14" i="76"/>
  <c r="M14" i="76"/>
  <c r="L14" i="76"/>
  <c r="P14" i="76"/>
  <c r="R14" i="76"/>
  <c r="I14" i="76"/>
  <c r="H14" i="76"/>
  <c r="E14" i="76"/>
  <c r="F14" i="76"/>
  <c r="S14" i="76"/>
  <c r="G14" i="76"/>
  <c r="Q14" i="76"/>
  <c r="K14" i="76"/>
  <c r="O14" i="76"/>
  <c r="C20" i="40"/>
  <c r="J14" i="76"/>
  <c r="AY16" i="40"/>
  <c r="AP10" i="72"/>
  <c r="AI10" i="74"/>
  <c r="J15" i="76"/>
  <c r="L15" i="76"/>
  <c r="R15" i="76"/>
  <c r="C21" i="40"/>
  <c r="AY17" i="40"/>
  <c r="M15" i="76"/>
  <c r="E15" i="76"/>
  <c r="G15" i="76"/>
  <c r="H15" i="76"/>
  <c r="Q15" i="76"/>
  <c r="P15" i="76"/>
  <c r="F15" i="76"/>
  <c r="K15" i="76"/>
  <c r="I15" i="76"/>
  <c r="N15" i="76"/>
  <c r="S15" i="76"/>
  <c r="O15" i="76"/>
  <c r="AJ16" i="73"/>
  <c r="AI16" i="73"/>
  <c r="AJ16" i="68"/>
  <c r="AI16" i="68"/>
  <c r="BD23" i="40" a="1"/>
  <c r="BD23" i="40" s="1"/>
  <c r="BC23" i="40" a="1"/>
  <c r="BC23" i="40" s="1"/>
  <c r="BG23" i="40" a="1"/>
  <c r="BG23" i="40" s="1"/>
  <c r="BB23" i="40" a="1"/>
  <c r="BB23" i="40" s="1"/>
  <c r="BE23" i="40" a="1"/>
  <c r="BE23" i="40" s="1"/>
  <c r="BF23" i="40" a="1"/>
  <c r="BF23" i="40" s="1"/>
  <c r="BA23" i="40" a="1"/>
  <c r="BA23" i="40" s="1"/>
  <c r="AZ23" i="40" a="1"/>
  <c r="AZ23" i="40" s="1"/>
  <c r="AW3" i="38"/>
  <c r="AW1" i="36" s="1"/>
  <c r="AU1" i="36"/>
  <c r="T9" i="40"/>
  <c r="AI10" i="49"/>
  <c r="AJ10" i="49"/>
  <c r="AP12" i="72"/>
  <c r="AY11" i="40"/>
  <c r="M9" i="76"/>
  <c r="H9" i="76"/>
  <c r="F9" i="76"/>
  <c r="E9" i="76"/>
  <c r="I9" i="76"/>
  <c r="Q9" i="76"/>
  <c r="J9" i="76"/>
  <c r="P9" i="76"/>
  <c r="G9" i="76"/>
  <c r="K9" i="76"/>
  <c r="R9" i="76"/>
  <c r="S9" i="76"/>
  <c r="O9" i="76"/>
  <c r="L9" i="76"/>
  <c r="C15" i="40"/>
  <c r="N9" i="76"/>
  <c r="BX3" i="38"/>
  <c r="BX1" i="36" s="1"/>
  <c r="BV1" i="36"/>
  <c r="CP3" i="38"/>
  <c r="CP1" i="36" s="1"/>
  <c r="CN1" i="36"/>
  <c r="AI14" i="74"/>
  <c r="AJ14" i="74"/>
  <c r="I5" i="76"/>
  <c r="L5" i="76"/>
  <c r="AY7" i="40"/>
  <c r="F5" i="76"/>
  <c r="H5" i="76"/>
  <c r="Q5" i="76"/>
  <c r="G5" i="76"/>
  <c r="R5" i="76"/>
  <c r="C11" i="40"/>
  <c r="M5" i="76"/>
  <c r="S5" i="76"/>
  <c r="P5" i="76"/>
  <c r="J5" i="76"/>
  <c r="E5" i="76"/>
  <c r="K5" i="76"/>
  <c r="O5" i="76"/>
  <c r="N5" i="76"/>
  <c r="AR1" i="36"/>
  <c r="AT3" i="38"/>
  <c r="AT1" i="36" s="1"/>
  <c r="AK3" i="38"/>
  <c r="AK1" i="36" s="1"/>
  <c r="AI1" i="36"/>
  <c r="AJ10" i="73"/>
  <c r="AI10" i="73"/>
  <c r="AJ14" i="73"/>
  <c r="AI14" i="73"/>
  <c r="AI14" i="72"/>
  <c r="AJ16" i="70"/>
  <c r="AI16" i="70"/>
  <c r="GM1" i="36"/>
  <c r="GO3" i="38"/>
  <c r="GO1" i="36" s="1"/>
  <c r="AU10" i="75"/>
  <c r="BA6" i="75" s="1"/>
  <c r="CE1" i="36"/>
  <c r="CG3" i="38"/>
  <c r="CG1" i="36" s="1"/>
  <c r="AJ12" i="74"/>
  <c r="AI12" i="74"/>
  <c r="AJ12" i="75"/>
  <c r="W1" i="36"/>
  <c r="Y3" i="38"/>
  <c r="Y1" i="36" s="1"/>
  <c r="AL1" i="36"/>
  <c r="AN3" i="38"/>
  <c r="AN1" i="36" s="1"/>
  <c r="BY1" i="36"/>
  <c r="CA3" i="38"/>
  <c r="CA1" i="36" s="1"/>
  <c r="AI14" i="49"/>
  <c r="AJ14" i="49"/>
  <c r="AJ16" i="49"/>
  <c r="AI16" i="49"/>
  <c r="AP12" i="73"/>
  <c r="AJ10" i="72"/>
  <c r="AI10" i="72"/>
  <c r="AP14" i="70"/>
  <c r="AY24" i="40"/>
  <c r="M22" i="76"/>
  <c r="L22" i="76"/>
  <c r="I22" i="76"/>
  <c r="G22" i="76"/>
  <c r="Q22" i="76"/>
  <c r="E22" i="76"/>
  <c r="S22" i="76"/>
  <c r="N22" i="76"/>
  <c r="R22" i="76"/>
  <c r="H22" i="76"/>
  <c r="O22" i="76"/>
  <c r="F22" i="76"/>
  <c r="J22" i="76"/>
  <c r="P22" i="76"/>
  <c r="K22" i="76"/>
  <c r="GP1" i="38"/>
  <c r="GQ1" i="38"/>
  <c r="GR1" i="38"/>
  <c r="GS2" i="38"/>
  <c r="GP3" i="38"/>
  <c r="GQ3" i="38"/>
  <c r="GQ1" i="36" s="1"/>
  <c r="AI16" i="75"/>
  <c r="AU14" i="49" l="1"/>
  <c r="BC6" i="49" s="1"/>
  <c r="AU14" i="68"/>
  <c r="BC6" i="68" s="1"/>
  <c r="AU16" i="69"/>
  <c r="BD6" i="69" s="1"/>
  <c r="BF15" i="40" a="1"/>
  <c r="BF15" i="40" s="1"/>
  <c r="BA15" i="40" a="1"/>
  <c r="BA15" i="40" s="1"/>
  <c r="BE15" i="40" a="1"/>
  <c r="BE15" i="40" s="1"/>
  <c r="BD15" i="40" a="1"/>
  <c r="BD15" i="40" s="1"/>
  <c r="BB15" i="40" a="1"/>
  <c r="BB15" i="40" s="1"/>
  <c r="BG15" i="40" a="1"/>
  <c r="BG15" i="40" s="1"/>
  <c r="BC15" i="40" a="1"/>
  <c r="BC15" i="40" s="1"/>
  <c r="AZ15" i="40" a="1"/>
  <c r="AZ15" i="40" s="1"/>
  <c r="AU14" i="69"/>
  <c r="BC6" i="69" s="1"/>
  <c r="GU1" i="38"/>
  <c r="GV2" i="38"/>
  <c r="GT1" i="38"/>
  <c r="GS1" i="38"/>
  <c r="GT3" i="38"/>
  <c r="GT1" i="36" s="1"/>
  <c r="GS3" i="38"/>
  <c r="BF24" i="40" a="1"/>
  <c r="BF24" i="40" s="1"/>
  <c r="BB24" i="40" a="1"/>
  <c r="BB24" i="40" s="1"/>
  <c r="BA24" i="40" a="1"/>
  <c r="BA24" i="40" s="1"/>
  <c r="BE24" i="40" a="1"/>
  <c r="BE24" i="40" s="1"/>
  <c r="BD24" i="40" a="1"/>
  <c r="BD24" i="40" s="1"/>
  <c r="BG24" i="40" a="1"/>
  <c r="BG24" i="40" s="1"/>
  <c r="BC24" i="40" a="1"/>
  <c r="BC24" i="40" s="1"/>
  <c r="AZ24" i="40" a="1"/>
  <c r="AZ24" i="40" s="1"/>
  <c r="AV10" i="75"/>
  <c r="AK16" i="40"/>
  <c r="AP16" i="40" s="1"/>
  <c r="J16" i="40" a="1"/>
  <c r="J16" i="40" s="1"/>
  <c r="AQ16" i="40" a="1"/>
  <c r="AQ16" i="40" s="1"/>
  <c r="AF16" i="40" a="1"/>
  <c r="AF16" i="40" s="1"/>
  <c r="U16" i="40" a="1"/>
  <c r="U16" i="40" s="1"/>
  <c r="Z16" i="40"/>
  <c r="AE16" i="40" s="1"/>
  <c r="O16" i="40"/>
  <c r="T16" i="40" s="1"/>
  <c r="D16" i="40"/>
  <c r="I16" i="40" s="1"/>
  <c r="BF17" i="40" a="1"/>
  <c r="BF17" i="40" s="1"/>
  <c r="BE17" i="40" a="1"/>
  <c r="BE17" i="40" s="1"/>
  <c r="BD17" i="40" a="1"/>
  <c r="BD17" i="40" s="1"/>
  <c r="BB17" i="40" a="1"/>
  <c r="BB17" i="40" s="1"/>
  <c r="BC17" i="40" a="1"/>
  <c r="BC17" i="40" s="1"/>
  <c r="BG17" i="40" a="1"/>
  <c r="BG17" i="40" s="1"/>
  <c r="BA17" i="40" a="1"/>
  <c r="BA17" i="40" s="1"/>
  <c r="AZ17" i="40" a="1"/>
  <c r="AZ17" i="40" s="1"/>
  <c r="AF21" i="40" a="1"/>
  <c r="AF21" i="40" s="1"/>
  <c r="AQ21" i="40" a="1"/>
  <c r="AQ21" i="40" s="1"/>
  <c r="J21" i="40" a="1"/>
  <c r="J21" i="40" s="1"/>
  <c r="AK21" i="40"/>
  <c r="AP21" i="40" s="1"/>
  <c r="D21" i="40"/>
  <c r="I21" i="40" s="1"/>
  <c r="Z21" i="40"/>
  <c r="AE21" i="40" s="1"/>
  <c r="U21" i="40" a="1"/>
  <c r="U21" i="40" s="1"/>
  <c r="O21" i="40"/>
  <c r="T21" i="40" s="1"/>
  <c r="BD18" i="40" a="1"/>
  <c r="BD18" i="40" s="1"/>
  <c r="BB18" i="40" a="1"/>
  <c r="BB18" i="40" s="1"/>
  <c r="BC18" i="40" a="1"/>
  <c r="BC18" i="40" s="1"/>
  <c r="BG18" i="40" a="1"/>
  <c r="BG18" i="40" s="1"/>
  <c r="BA18" i="40" a="1"/>
  <c r="BA18" i="40" s="1"/>
  <c r="BF18" i="40" a="1"/>
  <c r="BF18" i="40" s="1"/>
  <c r="BE18" i="40" a="1"/>
  <c r="BE18" i="40" s="1"/>
  <c r="AZ18" i="40" a="1"/>
  <c r="AZ18" i="40" s="1"/>
  <c r="AK13" i="40"/>
  <c r="AP13" i="40" s="1"/>
  <c r="D13" i="40"/>
  <c r="I13" i="40" s="1"/>
  <c r="Z13" i="40"/>
  <c r="AE13" i="40" s="1"/>
  <c r="AF13" i="40" a="1"/>
  <c r="AF13" i="40" s="1"/>
  <c r="J13" i="40" a="1"/>
  <c r="J13" i="40" s="1"/>
  <c r="AQ13" i="40" a="1"/>
  <c r="AQ13" i="40" s="1"/>
  <c r="U13" i="40" a="1"/>
  <c r="U13" i="40" s="1"/>
  <c r="O13" i="40"/>
  <c r="T13" i="40" s="1"/>
  <c r="Z18" i="40"/>
  <c r="AE18" i="40" s="1"/>
  <c r="J18" i="40" a="1"/>
  <c r="J18" i="40" s="1"/>
  <c r="U18" i="40" a="1"/>
  <c r="U18" i="40" s="1"/>
  <c r="AF18" i="40" a="1"/>
  <c r="AF18" i="40" s="1"/>
  <c r="O18" i="40"/>
  <c r="T18" i="40" s="1"/>
  <c r="D18" i="40"/>
  <c r="I18" i="40" s="1"/>
  <c r="AK18" i="40"/>
  <c r="AP18" i="40" s="1"/>
  <c r="AQ18" i="40" a="1"/>
  <c r="AQ18" i="40" s="1"/>
  <c r="D12" i="40"/>
  <c r="I12" i="40" s="1"/>
  <c r="AK12" i="40"/>
  <c r="AP12" i="40" s="1"/>
  <c r="AQ12" i="40" a="1"/>
  <c r="AQ12" i="40" s="1"/>
  <c r="J12" i="40" a="1"/>
  <c r="J12" i="40" s="1"/>
  <c r="O12" i="40"/>
  <c r="T12" i="40" s="1"/>
  <c r="U12" i="40" a="1"/>
  <c r="U12" i="40" s="1"/>
  <c r="AF12" i="40" a="1"/>
  <c r="AF12" i="40" s="1"/>
  <c r="Z12" i="40"/>
  <c r="AE12" i="40" s="1"/>
  <c r="BC12" i="40" a="1"/>
  <c r="BC12" i="40" s="1"/>
  <c r="BB12" i="40" a="1"/>
  <c r="BB12" i="40" s="1"/>
  <c r="BA12" i="40" a="1"/>
  <c r="BA12" i="40" s="1"/>
  <c r="BE12" i="40" a="1"/>
  <c r="BE12" i="40" s="1"/>
  <c r="BF12" i="40" a="1"/>
  <c r="BF12" i="40" s="1"/>
  <c r="BG12" i="40" a="1"/>
  <c r="BG12" i="40" s="1"/>
  <c r="BD12" i="40" a="1"/>
  <c r="BD12" i="40" s="1"/>
  <c r="AZ12" i="40" a="1"/>
  <c r="AZ12" i="40" s="1"/>
  <c r="AU12" i="70"/>
  <c r="BB6" i="70" s="1"/>
  <c r="AU16" i="68"/>
  <c r="BD6" i="68" s="1"/>
  <c r="AF25" i="40" a="1"/>
  <c r="AF25" i="40" s="1"/>
  <c r="O25" i="40"/>
  <c r="T25" i="40" s="1"/>
  <c r="AQ25" i="40" a="1"/>
  <c r="AQ25" i="40" s="1"/>
  <c r="AK25" i="40"/>
  <c r="AP25" i="40" s="1"/>
  <c r="J25" i="40" a="1"/>
  <c r="J25" i="40" s="1"/>
  <c r="Z25" i="40"/>
  <c r="AE25" i="40" s="1"/>
  <c r="D25" i="40"/>
  <c r="I25" i="40" s="1"/>
  <c r="U25" i="40" a="1"/>
  <c r="U25" i="40" s="1"/>
  <c r="U24" i="40" a="1"/>
  <c r="U24" i="40" s="1"/>
  <c r="AQ24" i="40" a="1"/>
  <c r="AQ24" i="40" s="1"/>
  <c r="O24" i="40"/>
  <c r="T24" i="40" s="1"/>
  <c r="AF24" i="40" a="1"/>
  <c r="AF24" i="40" s="1"/>
  <c r="AK24" i="40"/>
  <c r="AP24" i="40" s="1"/>
  <c r="Z24" i="40"/>
  <c r="AE24" i="40" s="1"/>
  <c r="D24" i="40"/>
  <c r="I24" i="40" s="1"/>
  <c r="J24" i="40" a="1"/>
  <c r="J24" i="40" s="1"/>
  <c r="AU12" i="69"/>
  <c r="BB6" i="69" s="1"/>
  <c r="AU16" i="74"/>
  <c r="BD6" i="74" s="1"/>
  <c r="AU16" i="70"/>
  <c r="BD6" i="70" s="1"/>
  <c r="BC11" i="40" a="1"/>
  <c r="BC11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AZ11" i="40" a="1"/>
  <c r="AZ11" i="40" s="1"/>
  <c r="AU16" i="73"/>
  <c r="BD6" i="73" s="1"/>
  <c r="CQ1" i="36"/>
  <c r="CS3" i="38"/>
  <c r="CS1" i="36" s="1"/>
  <c r="D22" i="40"/>
  <c r="I22" i="40" s="1"/>
  <c r="AK22" i="40"/>
  <c r="AP22" i="40" s="1"/>
  <c r="AF22" i="40" a="1"/>
  <c r="AF22" i="40" s="1"/>
  <c r="AQ22" i="40" a="1"/>
  <c r="AQ22" i="40" s="1"/>
  <c r="Z22" i="40"/>
  <c r="AE22" i="40" s="1"/>
  <c r="J22" i="40" a="1"/>
  <c r="J22" i="40" s="1"/>
  <c r="U22" i="40" a="1"/>
  <c r="U22" i="40" s="1"/>
  <c r="O22" i="40"/>
  <c r="T22" i="40" s="1"/>
  <c r="BA14" i="40" a="1"/>
  <c r="BA14" i="40" s="1"/>
  <c r="BC14" i="40" a="1"/>
  <c r="BC14" i="40" s="1"/>
  <c r="BG14" i="40" a="1"/>
  <c r="BG14" i="40" s="1"/>
  <c r="BF14" i="40" a="1"/>
  <c r="BF14" i="40" s="1"/>
  <c r="BD14" i="40" a="1"/>
  <c r="BD14" i="40" s="1"/>
  <c r="BE14" i="40" a="1"/>
  <c r="BE14" i="40" s="1"/>
  <c r="BB14" i="40" a="1"/>
  <c r="BB14" i="40" s="1"/>
  <c r="AZ14" i="40" a="1"/>
  <c r="AZ14" i="40" s="1"/>
  <c r="O11" i="40"/>
  <c r="T11" i="40" s="1"/>
  <c r="Z11" i="40"/>
  <c r="AE11" i="40" s="1"/>
  <c r="AQ11" i="40" a="1"/>
  <c r="AQ11" i="40" s="1"/>
  <c r="U11" i="40" a="1"/>
  <c r="U11" i="40" s="1"/>
  <c r="AF11" i="40" a="1"/>
  <c r="AF11" i="40" s="1"/>
  <c r="D11" i="40"/>
  <c r="I11" i="40" s="1"/>
  <c r="J11" i="40" a="1"/>
  <c r="J11" i="40" s="1"/>
  <c r="AK11" i="40"/>
  <c r="AP11" i="40" s="1"/>
  <c r="BG16" i="40" a="1"/>
  <c r="BG16" i="40" s="1"/>
  <c r="BA16" i="40" a="1"/>
  <c r="BA16" i="40" s="1"/>
  <c r="BF16" i="40" a="1"/>
  <c r="BF16" i="40" s="1"/>
  <c r="BE16" i="40" a="1"/>
  <c r="BE16" i="40" s="1"/>
  <c r="BD16" i="40" a="1"/>
  <c r="BD16" i="40" s="1"/>
  <c r="BC16" i="40" a="1"/>
  <c r="BC16" i="40" s="1"/>
  <c r="BB16" i="40" a="1"/>
  <c r="BB16" i="40" s="1"/>
  <c r="AZ16" i="40" a="1"/>
  <c r="AZ16" i="40" s="1"/>
  <c r="AU14" i="70"/>
  <c r="BC6" i="70" s="1"/>
  <c r="AQ19" i="40" a="1"/>
  <c r="AQ19" i="40" s="1"/>
  <c r="D19" i="40"/>
  <c r="I19" i="40" s="1"/>
  <c r="O19" i="40"/>
  <c r="T19" i="40" s="1"/>
  <c r="Z19" i="40"/>
  <c r="AE19" i="40" s="1"/>
  <c r="U19" i="40" a="1"/>
  <c r="U19" i="40" s="1"/>
  <c r="J19" i="40" a="1"/>
  <c r="J19" i="40" s="1"/>
  <c r="AK19" i="40"/>
  <c r="AP19" i="40" s="1"/>
  <c r="AF19" i="40" a="1"/>
  <c r="AF19" i="40" s="1"/>
  <c r="AU14" i="73"/>
  <c r="BC6" i="73" s="1"/>
  <c r="AU10" i="49"/>
  <c r="BA6" i="49" s="1"/>
  <c r="AV10" i="49" s="1"/>
  <c r="CW2" i="38"/>
  <c r="CU1" i="38"/>
  <c r="CV1" i="38"/>
  <c r="CT1" i="38"/>
  <c r="CT3" i="38"/>
  <c r="CU3" i="38"/>
  <c r="CU1" i="36" s="1"/>
  <c r="BB8" i="40" a="1"/>
  <c r="BB8" i="40" s="1"/>
  <c r="BG8" i="40" a="1"/>
  <c r="BG8" i="40" s="1"/>
  <c r="BF8" i="40" a="1"/>
  <c r="BF8" i="40" s="1"/>
  <c r="BC8" i="40" a="1"/>
  <c r="BC8" i="40" s="1"/>
  <c r="BA8" i="40" a="1"/>
  <c r="BA8" i="40" s="1"/>
  <c r="BE8" i="40" a="1"/>
  <c r="BE8" i="40" s="1"/>
  <c r="BD8" i="40" a="1"/>
  <c r="BD8" i="40" s="1"/>
  <c r="AZ8" i="40" a="1"/>
  <c r="AZ8" i="40" s="1"/>
  <c r="AU16" i="49"/>
  <c r="BD6" i="49" s="1"/>
  <c r="U15" i="40" a="1"/>
  <c r="U15" i="40" s="1"/>
  <c r="AK15" i="40"/>
  <c r="AP15" i="40" s="1"/>
  <c r="J15" i="40" a="1"/>
  <c r="J15" i="40" s="1"/>
  <c r="AQ15" i="40" a="1"/>
  <c r="AQ15" i="40" s="1"/>
  <c r="D15" i="40"/>
  <c r="I15" i="40" s="1"/>
  <c r="AF15" i="40" a="1"/>
  <c r="AF15" i="40" s="1"/>
  <c r="O15" i="40"/>
  <c r="T15" i="40" s="1"/>
  <c r="Z15" i="40"/>
  <c r="AE15" i="40" s="1"/>
  <c r="U20" i="40" a="1"/>
  <c r="U20" i="40" s="1"/>
  <c r="AQ20" i="40" a="1"/>
  <c r="AQ20" i="40" s="1"/>
  <c r="J20" i="40" a="1"/>
  <c r="J20" i="40" s="1"/>
  <c r="Z20" i="40"/>
  <c r="AE20" i="40" s="1"/>
  <c r="AF20" i="40" a="1"/>
  <c r="AF20" i="40" s="1"/>
  <c r="O20" i="40"/>
  <c r="T20" i="40" s="1"/>
  <c r="AK20" i="40"/>
  <c r="AP20" i="40" s="1"/>
  <c r="D20" i="40"/>
  <c r="I20" i="40" s="1"/>
  <c r="AF23" i="40" a="1"/>
  <c r="AF23" i="40" s="1"/>
  <c r="AK23" i="40"/>
  <c r="AP23" i="40" s="1"/>
  <c r="U23" i="40" a="1"/>
  <c r="U23" i="40" s="1"/>
  <c r="O23" i="40"/>
  <c r="T23" i="40" s="1"/>
  <c r="D23" i="40"/>
  <c r="I23" i="40" s="1"/>
  <c r="J23" i="40" a="1"/>
  <c r="J23" i="40" s="1"/>
  <c r="AQ23" i="40" a="1"/>
  <c r="AQ23" i="40" s="1"/>
  <c r="Z23" i="40"/>
  <c r="AE23" i="40" s="1"/>
  <c r="AU12" i="73"/>
  <c r="BB6" i="73" s="1"/>
  <c r="AU12" i="72"/>
  <c r="BB6" i="72" s="1"/>
  <c r="BF10" i="40" a="1"/>
  <c r="BF10" i="40" s="1"/>
  <c r="BE10" i="40" a="1"/>
  <c r="BE10" i="40" s="1"/>
  <c r="BD10" i="40" a="1"/>
  <c r="BD10" i="40" s="1"/>
  <c r="BB10" i="40" a="1"/>
  <c r="BB10" i="40" s="1"/>
  <c r="BC10" i="40" a="1"/>
  <c r="BC10" i="40" s="1"/>
  <c r="BG10" i="40" a="1"/>
  <c r="BG10" i="40" s="1"/>
  <c r="BA10" i="40" a="1"/>
  <c r="BA10" i="40" s="1"/>
  <c r="AZ10" i="40" a="1"/>
  <c r="AZ10" i="40" s="1"/>
  <c r="AU14" i="75"/>
  <c r="BC6" i="75" s="1"/>
  <c r="BF21" i="40" a="1"/>
  <c r="BF21" i="40" s="1"/>
  <c r="BE21" i="40" a="1"/>
  <c r="BE21" i="40" s="1"/>
  <c r="BD21" i="40" a="1"/>
  <c r="BD21" i="40" s="1"/>
  <c r="BB21" i="40" a="1"/>
  <c r="BB21" i="40" s="1"/>
  <c r="BG21" i="40" a="1"/>
  <c r="BG21" i="40" s="1"/>
  <c r="BA21" i="40" a="1"/>
  <c r="BA21" i="40" s="1"/>
  <c r="BC21" i="40" a="1"/>
  <c r="BC21" i="40" s="1"/>
  <c r="AZ21" i="40" a="1"/>
  <c r="AZ21" i="40" s="1"/>
  <c r="AU10" i="73"/>
  <c r="BA6" i="73" s="1"/>
  <c r="AV14" i="73" s="1"/>
  <c r="AV10" i="73"/>
  <c r="AU10" i="68"/>
  <c r="BA6" i="68" s="1"/>
  <c r="AV14" i="68" s="1"/>
  <c r="AU12" i="75"/>
  <c r="BB6" i="75" s="1"/>
  <c r="AV16" i="75" s="1"/>
  <c r="AV12" i="75"/>
  <c r="AU10" i="72"/>
  <c r="BA6" i="72" s="1"/>
  <c r="AV12" i="72" s="1"/>
  <c r="AV10" i="72"/>
  <c r="BF9" i="40" a="1"/>
  <c r="BF9" i="40" s="1"/>
  <c r="BB9" i="40" a="1"/>
  <c r="BB9" i="40" s="1"/>
  <c r="BD9" i="40" a="1"/>
  <c r="BD9" i="40" s="1"/>
  <c r="BC9" i="40" a="1"/>
  <c r="BC9" i="40" s="1"/>
  <c r="BG9" i="40" a="1"/>
  <c r="BG9" i="40" s="1"/>
  <c r="BE9" i="40" a="1"/>
  <c r="BE9" i="40" s="1"/>
  <c r="BA9" i="40" a="1"/>
  <c r="BA9" i="40" s="1"/>
  <c r="AZ9" i="40" a="1"/>
  <c r="AZ9" i="40" s="1"/>
  <c r="AK26" i="40"/>
  <c r="AP26" i="40" s="1"/>
  <c r="O26" i="40"/>
  <c r="T26" i="40" s="1"/>
  <c r="J26" i="40" a="1"/>
  <c r="J26" i="40" s="1"/>
  <c r="D26" i="40"/>
  <c r="I26" i="40" s="1"/>
  <c r="AQ26" i="40" a="1"/>
  <c r="AQ26" i="40" s="1"/>
  <c r="AF26" i="40" a="1"/>
  <c r="AF26" i="40" s="1"/>
  <c r="Z26" i="40"/>
  <c r="AE26" i="40" s="1"/>
  <c r="U26" i="40" a="1"/>
  <c r="U26" i="40" s="1"/>
  <c r="AU12" i="74"/>
  <c r="BB6" i="74" s="1"/>
  <c r="AV10" i="74" s="1"/>
  <c r="BG7" i="40" a="1"/>
  <c r="BG7" i="40" s="1"/>
  <c r="BF7" i="40" a="1"/>
  <c r="BF7" i="40" s="1"/>
  <c r="BE7" i="40" a="1"/>
  <c r="BE7" i="40" s="1"/>
  <c r="BD7" i="40" a="1"/>
  <c r="BD7" i="40" s="1"/>
  <c r="BA7" i="40" a="1"/>
  <c r="BA7" i="40" s="1"/>
  <c r="BB7" i="40" a="1"/>
  <c r="BB7" i="40" s="1"/>
  <c r="BC7" i="40" a="1"/>
  <c r="BC7" i="40" s="1"/>
  <c r="AZ7" i="40" a="1"/>
  <c r="AZ7" i="40" s="1"/>
  <c r="AU10" i="69"/>
  <c r="BA6" i="69" s="1"/>
  <c r="AV14" i="69" s="1"/>
  <c r="BG13" i="40" a="1"/>
  <c r="BG13" i="40" s="1"/>
  <c r="BB13" i="40" a="1"/>
  <c r="BB13" i="40" s="1"/>
  <c r="BD13" i="40" a="1"/>
  <c r="BD13" i="40" s="1"/>
  <c r="BE13" i="40" a="1"/>
  <c r="BE13" i="40" s="1"/>
  <c r="BF13" i="40" a="1"/>
  <c r="BF13" i="40" s="1"/>
  <c r="BA13" i="40" a="1"/>
  <c r="BA13" i="40" s="1"/>
  <c r="BC13" i="40" a="1"/>
  <c r="BC13" i="40" s="1"/>
  <c r="AZ13" i="40" a="1"/>
  <c r="AZ13" i="40" s="1"/>
  <c r="AU12" i="49"/>
  <c r="BB6" i="49" s="1"/>
  <c r="AV16" i="49" s="1"/>
  <c r="AV12" i="49"/>
  <c r="AU12" i="68"/>
  <c r="BB6" i="68" s="1"/>
  <c r="AV10" i="68" s="1"/>
  <c r="J17" i="40" a="1"/>
  <c r="J17" i="40" s="1"/>
  <c r="Z17" i="40"/>
  <c r="AE17" i="40" s="1"/>
  <c r="D17" i="40"/>
  <c r="I17" i="40" s="1"/>
  <c r="AF17" i="40" a="1"/>
  <c r="AF17" i="40" s="1"/>
  <c r="AK17" i="40"/>
  <c r="AP17" i="40" s="1"/>
  <c r="U17" i="40" a="1"/>
  <c r="U17" i="40" s="1"/>
  <c r="AQ17" i="40" a="1"/>
  <c r="AQ17" i="40" s="1"/>
  <c r="O17" i="40"/>
  <c r="T17" i="40" s="1"/>
  <c r="BE22" i="40" a="1"/>
  <c r="BE22" i="40" s="1"/>
  <c r="BC22" i="40" a="1"/>
  <c r="BC22" i="40" s="1"/>
  <c r="BB22" i="40" a="1"/>
  <c r="BB22" i="40" s="1"/>
  <c r="BF22" i="40" a="1"/>
  <c r="BF22" i="40" s="1"/>
  <c r="BD22" i="40" a="1"/>
  <c r="BD22" i="40" s="1"/>
  <c r="BG22" i="40" a="1"/>
  <c r="BG22" i="40" s="1"/>
  <c r="BA22" i="40" a="1"/>
  <c r="BA22" i="40" s="1"/>
  <c r="AZ22" i="40" a="1"/>
  <c r="AZ22" i="40" s="1"/>
  <c r="BG20" i="40" a="1"/>
  <c r="BG20" i="40" s="1"/>
  <c r="BB20" i="40" a="1"/>
  <c r="BB20" i="40" s="1"/>
  <c r="BF20" i="40" a="1"/>
  <c r="BF20" i="40" s="1"/>
  <c r="BC20" i="40" a="1"/>
  <c r="BC20" i="40" s="1"/>
  <c r="BE20" i="40" a="1"/>
  <c r="BE20" i="40" s="1"/>
  <c r="BD20" i="40" a="1"/>
  <c r="BD20" i="40" s="1"/>
  <c r="BA20" i="40" a="1"/>
  <c r="BA20" i="40" s="1"/>
  <c r="AZ20" i="40" a="1"/>
  <c r="AZ20" i="40" s="1"/>
  <c r="AU10" i="70"/>
  <c r="BA6" i="70" s="1"/>
  <c r="AV16" i="70" s="1"/>
  <c r="AV10" i="70"/>
  <c r="BD25" i="40" a="1"/>
  <c r="BD25" i="40" s="1"/>
  <c r="BB25" i="40" a="1"/>
  <c r="BB25" i="40" s="1"/>
  <c r="BC25" i="40" a="1"/>
  <c r="BC25" i="40" s="1"/>
  <c r="BA25" i="40" a="1"/>
  <c r="BA25" i="40" s="1"/>
  <c r="BE25" i="40" a="1"/>
  <c r="BE25" i="40" s="1"/>
  <c r="BG25" i="40" a="1"/>
  <c r="BG25" i="40" s="1"/>
  <c r="BF25" i="40" a="1"/>
  <c r="BF25" i="40" s="1"/>
  <c r="AZ25" i="40" a="1"/>
  <c r="AZ25" i="40" s="1"/>
  <c r="GR3" i="38"/>
  <c r="GR1" i="36" s="1"/>
  <c r="GP1" i="36"/>
  <c r="AU14" i="74"/>
  <c r="BC6" i="74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D14" i="40"/>
  <c r="I14" i="40" s="1"/>
  <c r="AF14" i="40" a="1"/>
  <c r="AF14" i="40" s="1"/>
  <c r="AK14" i="40"/>
  <c r="AP14" i="40" s="1"/>
  <c r="Z14" i="40"/>
  <c r="AE14" i="40" s="1"/>
  <c r="AQ14" i="40" a="1"/>
  <c r="AQ14" i="40" s="1"/>
  <c r="J14" i="40" a="1"/>
  <c r="J14" i="40" s="1"/>
  <c r="U14" i="40" a="1"/>
  <c r="U14" i="40" s="1"/>
  <c r="O14" i="40"/>
  <c r="T14" i="40" s="1"/>
  <c r="BC5" i="69" l="1"/>
  <c r="BB5" i="72"/>
  <c r="BC5" i="68"/>
  <c r="BD5" i="49"/>
  <c r="BD5" i="75"/>
  <c r="BA5" i="68"/>
  <c r="BA5" i="49"/>
  <c r="BC5" i="73"/>
  <c r="BD5" i="70"/>
  <c r="BA5" i="74"/>
  <c r="BA5" i="72"/>
  <c r="BA5" i="73"/>
  <c r="BA5" i="75"/>
  <c r="AV16" i="68"/>
  <c r="AV16" i="72"/>
  <c r="AV14" i="72"/>
  <c r="AV10" i="69"/>
  <c r="AV12" i="73"/>
  <c r="AV12" i="70"/>
  <c r="AV12" i="68"/>
  <c r="AV16" i="69"/>
  <c r="CT1" i="36"/>
  <c r="CV3" i="38"/>
  <c r="CV1" i="36" s="1"/>
  <c r="BB5" i="75"/>
  <c r="GS1" i="36"/>
  <c r="GU3" i="38"/>
  <c r="GU1" i="36" s="1"/>
  <c r="CW1" i="38"/>
  <c r="CZ2" i="38"/>
  <c r="CY1" i="38"/>
  <c r="CX1" i="38"/>
  <c r="CW3" i="38"/>
  <c r="CX3" i="38"/>
  <c r="CX1" i="36" s="1"/>
  <c r="AV14" i="70"/>
  <c r="BB5" i="49"/>
  <c r="AV14" i="75"/>
  <c r="AV14" i="49"/>
  <c r="AV16" i="74"/>
  <c r="GW1" i="38"/>
  <c r="GV1" i="38"/>
  <c r="GY2" i="38"/>
  <c r="GX1" i="38"/>
  <c r="GV3" i="38"/>
  <c r="GW3" i="38"/>
  <c r="GW1" i="36" s="1"/>
  <c r="AV16" i="73"/>
  <c r="AV12" i="69"/>
  <c r="AV12" i="74"/>
  <c r="BA5" i="70"/>
  <c r="AV14" i="74"/>
  <c r="BD5" i="74" l="1"/>
  <c r="BB5" i="70"/>
  <c r="AW10" i="70" s="1"/>
  <c r="AR10" i="70" s="1"/>
  <c r="AW12" i="70"/>
  <c r="AR12" i="70" s="1"/>
  <c r="BB5" i="68"/>
  <c r="AW10" i="68" s="1"/>
  <c r="AR10" i="68" s="1"/>
  <c r="AW12" i="68"/>
  <c r="AR12" i="68" s="1"/>
  <c r="BB5" i="73"/>
  <c r="AW14" i="73" s="1"/>
  <c r="AR14" i="73" s="1"/>
  <c r="BC5" i="49"/>
  <c r="AW10" i="49" s="1"/>
  <c r="AR10" i="49" s="1"/>
  <c r="AW14" i="49"/>
  <c r="AR14" i="49" s="1"/>
  <c r="BC5" i="75"/>
  <c r="AW10" i="75" s="1"/>
  <c r="AR10" i="75" s="1"/>
  <c r="AW14" i="75"/>
  <c r="AR14" i="75" s="1"/>
  <c r="BC5" i="72"/>
  <c r="AW12" i="72" s="1"/>
  <c r="AR12" i="72" s="1"/>
  <c r="BA5" i="69"/>
  <c r="AW10" i="69" s="1"/>
  <c r="AR10" i="69" s="1"/>
  <c r="AW12" i="75"/>
  <c r="AR12" i="75" s="1"/>
  <c r="BD5" i="72"/>
  <c r="AW16" i="72"/>
  <c r="AR16" i="72" s="1"/>
  <c r="BB5" i="69"/>
  <c r="AW12" i="49"/>
  <c r="AR12" i="49" s="1"/>
  <c r="BC5" i="74"/>
  <c r="BD5" i="73"/>
  <c r="GV1" i="36"/>
  <c r="GX3" i="38"/>
  <c r="GX1" i="36" s="1"/>
  <c r="BC5" i="70"/>
  <c r="AW14" i="70"/>
  <c r="AR14" i="70" s="1"/>
  <c r="HB2" i="38"/>
  <c r="GY1" i="38"/>
  <c r="HA1" i="38"/>
  <c r="GZ1" i="38"/>
  <c r="GZ3" i="38"/>
  <c r="GZ1" i="36" s="1"/>
  <c r="GY3" i="38"/>
  <c r="CY3" i="38"/>
  <c r="CY1" i="36" s="1"/>
  <c r="CW1" i="36"/>
  <c r="BB5" i="74"/>
  <c r="AW10" i="74" s="1"/>
  <c r="AR10" i="74" s="1"/>
  <c r="BD5" i="69"/>
  <c r="BD5" i="68"/>
  <c r="CZ1" i="38"/>
  <c r="DA1" i="38"/>
  <c r="DC2" i="38"/>
  <c r="DB1" i="38"/>
  <c r="DA3" i="38"/>
  <c r="DA1" i="36" s="1"/>
  <c r="CZ3" i="38"/>
  <c r="AX12" i="72" l="1"/>
  <c r="AW12" i="69"/>
  <c r="AR12" i="69" s="1"/>
  <c r="DB3" i="38"/>
  <c r="DB1" i="36" s="1"/>
  <c r="CZ1" i="36"/>
  <c r="GY1" i="36"/>
  <c r="HA3" i="38"/>
  <c r="HA1" i="36" s="1"/>
  <c r="HE2" i="38"/>
  <c r="HB1" i="38"/>
  <c r="HD1" i="38"/>
  <c r="HC1" i="38"/>
  <c r="HB3" i="38"/>
  <c r="HC3" i="38"/>
  <c r="HC1" i="36" s="1"/>
  <c r="AW14" i="69"/>
  <c r="AR14" i="69" s="1"/>
  <c r="AW14" i="72"/>
  <c r="AR14" i="72" s="1"/>
  <c r="AW16" i="74"/>
  <c r="AR16" i="74" s="1"/>
  <c r="AW10" i="72"/>
  <c r="AR10" i="72" s="1"/>
  <c r="AX10" i="72" s="1"/>
  <c r="AW14" i="68"/>
  <c r="AR14" i="68" s="1"/>
  <c r="AW16" i="68"/>
  <c r="AR16" i="68" s="1"/>
  <c r="AX16" i="68" s="1"/>
  <c r="AW16" i="73"/>
  <c r="AR16" i="73" s="1"/>
  <c r="DF2" i="38"/>
  <c r="DE1" i="38"/>
  <c r="DC1" i="38"/>
  <c r="DD1" i="38"/>
  <c r="DD3" i="38"/>
  <c r="DD1" i="36" s="1"/>
  <c r="DC3" i="38"/>
  <c r="AW10" i="73"/>
  <c r="AR10" i="73" s="1"/>
  <c r="AX10" i="73" s="1"/>
  <c r="AW14" i="74"/>
  <c r="AR14" i="74" s="1"/>
  <c r="AX14" i="74" s="1"/>
  <c r="AW16" i="75"/>
  <c r="AR16" i="75" s="1"/>
  <c r="AX16" i="75" s="1"/>
  <c r="AX12" i="68"/>
  <c r="AW16" i="69"/>
  <c r="AR16" i="69" s="1"/>
  <c r="AX16" i="69" s="1"/>
  <c r="AX14" i="49"/>
  <c r="AY14" i="49" s="1"/>
  <c r="AW12" i="74"/>
  <c r="AR12" i="74" s="1"/>
  <c r="AX10" i="49"/>
  <c r="AW16" i="49"/>
  <c r="AR16" i="49" s="1"/>
  <c r="AX16" i="49" s="1"/>
  <c r="AX12" i="49"/>
  <c r="AW12" i="73"/>
  <c r="AR12" i="73" s="1"/>
  <c r="AW16" i="70"/>
  <c r="AR16" i="70" s="1"/>
  <c r="AX16" i="70" s="1"/>
  <c r="HB1" i="36" l="1"/>
  <c r="HD3" i="38"/>
  <c r="HD1" i="36" s="1"/>
  <c r="HE1" i="38"/>
  <c r="HG1" i="38"/>
  <c r="HF1" i="38"/>
  <c r="HH2" i="38"/>
  <c r="HF3" i="38"/>
  <c r="HF1" i="36" s="1"/>
  <c r="HE3" i="38"/>
  <c r="AY16" i="75"/>
  <c r="DE3" i="38"/>
  <c r="DE1" i="36" s="1"/>
  <c r="DC1" i="36"/>
  <c r="AX10" i="70"/>
  <c r="AX12" i="70"/>
  <c r="AY12" i="70" s="1"/>
  <c r="AX16" i="74"/>
  <c r="AY16" i="74" s="1"/>
  <c r="AX14" i="73"/>
  <c r="AY14" i="73" s="1"/>
  <c r="DI2" i="38"/>
  <c r="DH1" i="38"/>
  <c r="DG1" i="38"/>
  <c r="DF1" i="38"/>
  <c r="DF3" i="38"/>
  <c r="DG3" i="38"/>
  <c r="DG1" i="36" s="1"/>
  <c r="AX12" i="73"/>
  <c r="AX16" i="73"/>
  <c r="AX12" i="75"/>
  <c r="AY12" i="75" s="1"/>
  <c r="AY12" i="49"/>
  <c r="AX14" i="70"/>
  <c r="AX10" i="74"/>
  <c r="AX16" i="72"/>
  <c r="AY16" i="49"/>
  <c r="AX14" i="68"/>
  <c r="AX14" i="72"/>
  <c r="AY14" i="72" s="1"/>
  <c r="AX12" i="69"/>
  <c r="AY12" i="69" s="1"/>
  <c r="AY10" i="72"/>
  <c r="AX10" i="68"/>
  <c r="AY10" i="68" s="1"/>
  <c r="AX14" i="75"/>
  <c r="AY10" i="49"/>
  <c r="AX12" i="74"/>
  <c r="AX10" i="75"/>
  <c r="AX14" i="69"/>
  <c r="AX10" i="69"/>
  <c r="T10" i="72" l="1"/>
  <c r="AY16" i="69"/>
  <c r="AY14" i="68"/>
  <c r="T16" i="68" s="1"/>
  <c r="AY10" i="70"/>
  <c r="AY14" i="70"/>
  <c r="HE1" i="36"/>
  <c r="HG3" i="38"/>
  <c r="HG1" i="36" s="1"/>
  <c r="AY10" i="74"/>
  <c r="HH1" i="38"/>
  <c r="HI1" i="38"/>
  <c r="HJ1" i="38"/>
  <c r="HK2" i="38"/>
  <c r="HH3" i="38"/>
  <c r="HI3" i="38"/>
  <c r="HI1" i="36" s="1"/>
  <c r="AY12" i="73"/>
  <c r="T16" i="69"/>
  <c r="AY16" i="72"/>
  <c r="AY12" i="72"/>
  <c r="T16" i="72" s="1"/>
  <c r="AY10" i="73"/>
  <c r="T10" i="68"/>
  <c r="T12" i="68"/>
  <c r="AY16" i="68"/>
  <c r="T14" i="68" s="1"/>
  <c r="AY16" i="73"/>
  <c r="AY14" i="69"/>
  <c r="AY10" i="75"/>
  <c r="DH3" i="38"/>
  <c r="DH1" i="36" s="1"/>
  <c r="DF1" i="36"/>
  <c r="AY14" i="74"/>
  <c r="AY10" i="69"/>
  <c r="AY12" i="74"/>
  <c r="T14" i="49"/>
  <c r="T10" i="49"/>
  <c r="T16" i="49"/>
  <c r="T12" i="49"/>
  <c r="AY14" i="75"/>
  <c r="AY12" i="68"/>
  <c r="AY16" i="70"/>
  <c r="DL2" i="38"/>
  <c r="DK1" i="38"/>
  <c r="DJ1" i="38"/>
  <c r="DI1" i="38"/>
  <c r="DI3" i="38"/>
  <c r="DJ3" i="38"/>
  <c r="DJ1" i="36" s="1"/>
  <c r="ES3" i="38" a="1"/>
  <c r="H10" i="63" a="1"/>
  <c r="P19" i="63" a="1"/>
  <c r="H13" i="63" a="1"/>
  <c r="FH3" i="38" a="1"/>
  <c r="EU3" i="38" a="1"/>
  <c r="H31" i="63" a="1"/>
  <c r="FA3" i="38" a="1"/>
  <c r="EZ3" i="38" a="1"/>
  <c r="P22" i="63" a="1"/>
  <c r="FA3" i="38" l="1"/>
  <c r="FA1" i="36" s="1"/>
  <c r="P22" i="63"/>
  <c r="EZ3" i="38"/>
  <c r="EZ1" i="36" s="1"/>
  <c r="H31" i="63"/>
  <c r="EU3" i="38"/>
  <c r="EU1" i="36" s="1"/>
  <c r="H13" i="63"/>
  <c r="H10" i="63"/>
  <c r="ES3" i="38"/>
  <c r="ES1" i="36" s="1"/>
  <c r="FH3" i="38"/>
  <c r="FH1" i="36" s="1"/>
  <c r="P19" i="63"/>
  <c r="AB16" i="72"/>
  <c r="X16" i="72"/>
  <c r="AA16" i="72"/>
  <c r="AC16" i="72" s="1"/>
  <c r="U16" i="72"/>
  <c r="Z16" i="72"/>
  <c r="W16" i="72"/>
  <c r="Y16" i="72"/>
  <c r="X14" i="68"/>
  <c r="Z14" i="68"/>
  <c r="Y14" i="68"/>
  <c r="AA14" i="68"/>
  <c r="U14" i="68"/>
  <c r="W14" i="68"/>
  <c r="AB14" i="68"/>
  <c r="Z16" i="68"/>
  <c r="W16" i="68"/>
  <c r="Y16" i="68"/>
  <c r="AA16" i="68"/>
  <c r="AB16" i="68"/>
  <c r="X16" i="68"/>
  <c r="U16" i="68"/>
  <c r="T16" i="70"/>
  <c r="T10" i="70"/>
  <c r="T14" i="70"/>
  <c r="T12" i="70"/>
  <c r="DI1" i="36"/>
  <c r="DK3" i="38"/>
  <c r="DK1" i="36" s="1"/>
  <c r="Z16" i="69"/>
  <c r="AB16" i="69"/>
  <c r="X16" i="69"/>
  <c r="U16" i="69"/>
  <c r="Y16" i="69"/>
  <c r="AA16" i="69"/>
  <c r="W16" i="69"/>
  <c r="T12" i="74"/>
  <c r="T10" i="74"/>
  <c r="T14" i="74"/>
  <c r="T16" i="74"/>
  <c r="AB12" i="49"/>
  <c r="Z12" i="49"/>
  <c r="U12" i="49"/>
  <c r="X12" i="49"/>
  <c r="AA12" i="49"/>
  <c r="AC12" i="49" s="1"/>
  <c r="W12" i="49"/>
  <c r="Y12" i="49"/>
  <c r="DL1" i="38"/>
  <c r="DN1" i="38"/>
  <c r="DO2" i="38"/>
  <c r="DM1" i="38"/>
  <c r="DM3" i="38"/>
  <c r="DM1" i="36" s="1"/>
  <c r="DL3" i="38"/>
  <c r="T10" i="69"/>
  <c r="T12" i="69"/>
  <c r="T14" i="69"/>
  <c r="W10" i="68"/>
  <c r="Z10" i="68"/>
  <c r="Y10" i="68"/>
  <c r="X10" i="68"/>
  <c r="AB10" i="68"/>
  <c r="AA10" i="68"/>
  <c r="U10" i="68"/>
  <c r="T14" i="72"/>
  <c r="AA16" i="49"/>
  <c r="Y16" i="49"/>
  <c r="W16" i="49"/>
  <c r="U16" i="49"/>
  <c r="AB16" i="49"/>
  <c r="Z16" i="49"/>
  <c r="X16" i="49"/>
  <c r="X14" i="49"/>
  <c r="Z14" i="49"/>
  <c r="Y14" i="49"/>
  <c r="U14" i="49"/>
  <c r="AA14" i="49"/>
  <c r="AB14" i="49"/>
  <c r="W14" i="49"/>
  <c r="Z10" i="72"/>
  <c r="AA10" i="72"/>
  <c r="AC10" i="72" s="1"/>
  <c r="U10" i="72"/>
  <c r="AB10" i="72"/>
  <c r="Y10" i="72"/>
  <c r="W10" i="72"/>
  <c r="X10" i="72"/>
  <c r="T12" i="73"/>
  <c r="T14" i="73"/>
  <c r="T16" i="73"/>
  <c r="T10" i="73"/>
  <c r="T12" i="72"/>
  <c r="X10" i="49"/>
  <c r="Y10" i="49"/>
  <c r="Z10" i="49"/>
  <c r="U10" i="49"/>
  <c r="W10" i="49"/>
  <c r="AB10" i="49"/>
  <c r="AA10" i="49"/>
  <c r="AC10" i="49" s="1"/>
  <c r="HH1" i="36"/>
  <c r="HJ3" i="38"/>
  <c r="HJ1" i="36" s="1"/>
  <c r="HN2" i="38"/>
  <c r="HL1" i="38"/>
  <c r="HM1" i="38"/>
  <c r="HK1" i="38"/>
  <c r="HK3" i="38"/>
  <c r="HL3" i="38"/>
  <c r="HL1" i="36" s="1"/>
  <c r="T14" i="75"/>
  <c r="T10" i="75"/>
  <c r="T16" i="75"/>
  <c r="T12" i="75"/>
  <c r="AB12" i="68"/>
  <c r="X12" i="68"/>
  <c r="W12" i="68"/>
  <c r="Z12" i="68"/>
  <c r="Y12" i="68"/>
  <c r="AA12" i="68"/>
  <c r="U12" i="68"/>
  <c r="FD3" i="38" a="1"/>
  <c r="H25" i="63" a="1"/>
  <c r="P16" i="63" a="1"/>
  <c r="FF3" i="38" a="1"/>
  <c r="P31" i="63" a="1"/>
  <c r="FG3" i="38" a="1"/>
  <c r="FB3" i="38" a="1"/>
  <c r="FE3" i="38" a="1"/>
  <c r="EW3" i="38" a="1"/>
  <c r="H19" i="63" a="1"/>
  <c r="FC3" i="38" a="1"/>
  <c r="EX3" i="38" a="1"/>
  <c r="P13" i="63" a="1"/>
  <c r="EV3" i="38" a="1"/>
  <c r="ET3" i="38" a="1"/>
  <c r="H22" i="63" a="1"/>
  <c r="P10" i="63" a="1"/>
  <c r="P28" i="63" a="1"/>
  <c r="H16" i="63" a="1"/>
  <c r="EY3" i="38" a="1"/>
  <c r="P25" i="63" a="1"/>
  <c r="H28" i="63" a="1"/>
  <c r="FF3" i="38" l="1"/>
  <c r="FF1" i="36" s="1"/>
  <c r="P16" i="63"/>
  <c r="EV3" i="38"/>
  <c r="EV1" i="36" s="1"/>
  <c r="H25" i="63"/>
  <c r="P13" i="63"/>
  <c r="FD3" i="38"/>
  <c r="FD1" i="36" s="1"/>
  <c r="EX3" i="38"/>
  <c r="EX1" i="36" s="1"/>
  <c r="H28" i="63"/>
  <c r="FC3" i="38"/>
  <c r="FC1" i="36" s="1"/>
  <c r="P25" i="63"/>
  <c r="EY3" i="38"/>
  <c r="EY1" i="36" s="1"/>
  <c r="H19" i="63"/>
  <c r="H16" i="63"/>
  <c r="EW3" i="38"/>
  <c r="EW1" i="36" s="1"/>
  <c r="P28" i="63"/>
  <c r="FE3" i="38"/>
  <c r="FE1" i="36" s="1"/>
  <c r="FB3" i="38"/>
  <c r="FB1" i="36" s="1"/>
  <c r="P10" i="63"/>
  <c r="FG3" i="38"/>
  <c r="FG1" i="36" s="1"/>
  <c r="P31" i="63"/>
  <c r="H22" i="63"/>
  <c r="ET3" i="38"/>
  <c r="ET1" i="36" s="1"/>
  <c r="DR2" i="38"/>
  <c r="DQ1" i="38"/>
  <c r="DO1" i="38"/>
  <c r="DP1" i="38"/>
  <c r="DP3" i="38"/>
  <c r="DP1" i="36" s="1"/>
  <c r="DO3" i="38"/>
  <c r="AA12" i="75"/>
  <c r="W12" i="75"/>
  <c r="U12" i="75"/>
  <c r="Y12" i="75"/>
  <c r="Z12" i="75"/>
  <c r="X12" i="75"/>
  <c r="AB12" i="75"/>
  <c r="Y10" i="73"/>
  <c r="U10" i="73"/>
  <c r="X10" i="73"/>
  <c r="AB10" i="73"/>
  <c r="AA10" i="73"/>
  <c r="Z10" i="73"/>
  <c r="W10" i="73"/>
  <c r="AC10" i="68"/>
  <c r="Q19" i="63"/>
  <c r="O19" i="63"/>
  <c r="AA12" i="73"/>
  <c r="Z12" i="73"/>
  <c r="W12" i="73"/>
  <c r="Y12" i="73"/>
  <c r="U12" i="73"/>
  <c r="AB12" i="73"/>
  <c r="X12" i="73"/>
  <c r="X10" i="75"/>
  <c r="W10" i="75"/>
  <c r="AA10" i="75"/>
  <c r="Y10" i="75"/>
  <c r="U10" i="75"/>
  <c r="AB10" i="75"/>
  <c r="Z10" i="75"/>
  <c r="W14" i="75"/>
  <c r="Y14" i="75"/>
  <c r="U14" i="75"/>
  <c r="X14" i="75"/>
  <c r="Z14" i="75"/>
  <c r="AA14" i="75"/>
  <c r="AB14" i="75"/>
  <c r="Y14" i="74"/>
  <c r="AA14" i="74"/>
  <c r="AB14" i="74"/>
  <c r="X14" i="74"/>
  <c r="Z14" i="74"/>
  <c r="U14" i="74"/>
  <c r="W14" i="74"/>
  <c r="U10" i="63"/>
  <c r="H10" i="64" s="1"/>
  <c r="G10" i="63"/>
  <c r="I10" i="63"/>
  <c r="AB12" i="72"/>
  <c r="Y12" i="72"/>
  <c r="U12" i="72"/>
  <c r="W12" i="72"/>
  <c r="X12" i="72"/>
  <c r="Z12" i="72"/>
  <c r="AA12" i="72"/>
  <c r="W10" i="70"/>
  <c r="AB10" i="70"/>
  <c r="U10" i="70"/>
  <c r="AA10" i="70"/>
  <c r="AC10" i="70" s="1"/>
  <c r="Z10" i="70"/>
  <c r="Y10" i="70"/>
  <c r="X10" i="70"/>
  <c r="AC16" i="68"/>
  <c r="AB10" i="74"/>
  <c r="U10" i="74"/>
  <c r="AA10" i="74"/>
  <c r="Z10" i="74"/>
  <c r="W10" i="74"/>
  <c r="Y10" i="74"/>
  <c r="X10" i="74"/>
  <c r="U13" i="63"/>
  <c r="P10" i="64" s="1"/>
  <c r="G13" i="63"/>
  <c r="I13" i="63"/>
  <c r="AB12" i="74"/>
  <c r="W12" i="74"/>
  <c r="AA12" i="74"/>
  <c r="AC12" i="74" s="1"/>
  <c r="Y12" i="74"/>
  <c r="Z12" i="74"/>
  <c r="U12" i="74"/>
  <c r="X12" i="74"/>
  <c r="AA14" i="70"/>
  <c r="U14" i="70"/>
  <c r="X14" i="70"/>
  <c r="Y14" i="70"/>
  <c r="W14" i="70"/>
  <c r="AB14" i="70"/>
  <c r="AC14" i="70" s="1"/>
  <c r="Z14" i="70"/>
  <c r="HO1" i="38"/>
  <c r="HP1" i="38"/>
  <c r="HN1" i="38"/>
  <c r="HO3" i="38"/>
  <c r="HO1" i="36" s="1"/>
  <c r="HN3" i="38"/>
  <c r="AA16" i="74"/>
  <c r="AB16" i="74"/>
  <c r="X16" i="74"/>
  <c r="Y16" i="74"/>
  <c r="Z16" i="74"/>
  <c r="U16" i="74"/>
  <c r="W16" i="74"/>
  <c r="AC14" i="49"/>
  <c r="AA14" i="69"/>
  <c r="AB14" i="69"/>
  <c r="AC14" i="69" s="1"/>
  <c r="W14" i="69"/>
  <c r="U14" i="69"/>
  <c r="Y14" i="69"/>
  <c r="X14" i="69"/>
  <c r="Z14" i="69"/>
  <c r="U31" i="63"/>
  <c r="P19" i="64" s="1"/>
  <c r="G31" i="63"/>
  <c r="I31" i="63"/>
  <c r="Z16" i="75"/>
  <c r="AB16" i="75"/>
  <c r="Y16" i="75"/>
  <c r="AA16" i="75"/>
  <c r="X16" i="75"/>
  <c r="W16" i="75"/>
  <c r="U16" i="75"/>
  <c r="AC12" i="68"/>
  <c r="AB12" i="69"/>
  <c r="AA12" i="69"/>
  <c r="AC12" i="69" s="1"/>
  <c r="Y12" i="69"/>
  <c r="W12" i="69"/>
  <c r="Z12" i="69"/>
  <c r="U12" i="69"/>
  <c r="X12" i="69"/>
  <c r="AC16" i="69"/>
  <c r="Z16" i="73"/>
  <c r="U16" i="73"/>
  <c r="AA16" i="73"/>
  <c r="AB16" i="73"/>
  <c r="AC16" i="73" s="1"/>
  <c r="X16" i="73"/>
  <c r="W16" i="73"/>
  <c r="Y16" i="73"/>
  <c r="AA14" i="73"/>
  <c r="W14" i="73"/>
  <c r="AB14" i="73"/>
  <c r="AC14" i="73" s="1"/>
  <c r="X14" i="73"/>
  <c r="U14" i="73"/>
  <c r="Z14" i="73"/>
  <c r="Y14" i="73"/>
  <c r="Y12" i="70"/>
  <c r="AA12" i="70"/>
  <c r="AB12" i="70"/>
  <c r="X12" i="70"/>
  <c r="U12" i="70"/>
  <c r="Z12" i="70"/>
  <c r="W12" i="70"/>
  <c r="AC16" i="49"/>
  <c r="U14" i="72"/>
  <c r="AB14" i="72"/>
  <c r="Y14" i="72"/>
  <c r="Z14" i="72"/>
  <c r="W14" i="72"/>
  <c r="X14" i="72"/>
  <c r="AA14" i="72"/>
  <c r="W16" i="70"/>
  <c r="AB16" i="70"/>
  <c r="U16" i="70"/>
  <c r="Y16" i="70"/>
  <c r="Z16" i="70"/>
  <c r="AA16" i="70"/>
  <c r="AC16" i="70" s="1"/>
  <c r="X16" i="70"/>
  <c r="X10" i="69"/>
  <c r="W10" i="69"/>
  <c r="AB10" i="69"/>
  <c r="Y10" i="69"/>
  <c r="AA10" i="69"/>
  <c r="AC10" i="69" s="1"/>
  <c r="U10" i="69"/>
  <c r="Z10" i="69"/>
  <c r="O22" i="63"/>
  <c r="Q22" i="63"/>
  <c r="HK1" i="36"/>
  <c r="HM3" i="38"/>
  <c r="HM1" i="36" s="1"/>
  <c r="DN3" i="38"/>
  <c r="DN1" i="36" s="1"/>
  <c r="DL1" i="36"/>
  <c r="AC14" i="68"/>
  <c r="FJ3" i="38" a="1"/>
  <c r="FP3" i="38" a="1"/>
  <c r="FI3" i="38" a="1"/>
  <c r="FI3" i="38" l="1"/>
  <c r="FI1" i="36" s="1"/>
  <c r="FP3" i="38"/>
  <c r="FP1" i="36" s="1"/>
  <c r="FJ3" i="38"/>
  <c r="FJ1" i="36" s="1"/>
  <c r="AC10" i="73"/>
  <c r="O31" i="63"/>
  <c r="Q31" i="63"/>
  <c r="HP3" i="38"/>
  <c r="HP1" i="36" s="1"/>
  <c r="HN1" i="36"/>
  <c r="Q10" i="63"/>
  <c r="O10" i="63"/>
  <c r="AC10" i="75"/>
  <c r="O28" i="63"/>
  <c r="Q28" i="63"/>
  <c r="AC10" i="74"/>
  <c r="G10" i="64"/>
  <c r="I10" i="64"/>
  <c r="U25" i="63"/>
  <c r="P16" i="64" s="1"/>
  <c r="Q25" i="63"/>
  <c r="O25" i="63"/>
  <c r="AC12" i="75"/>
  <c r="DQ3" i="38"/>
  <c r="DQ1" i="36" s="1"/>
  <c r="DO1" i="36"/>
  <c r="AC12" i="73"/>
  <c r="U19" i="64"/>
  <c r="P13" i="65" s="1"/>
  <c r="O19" i="64"/>
  <c r="Q19" i="64"/>
  <c r="O13" i="63"/>
  <c r="Q13" i="63"/>
  <c r="U10" i="64"/>
  <c r="H10" i="65" s="1"/>
  <c r="O10" i="64"/>
  <c r="Q10" i="64"/>
  <c r="G25" i="63"/>
  <c r="I25" i="63"/>
  <c r="U16" i="63"/>
  <c r="H13" i="64" s="1"/>
  <c r="I16" i="63"/>
  <c r="G16" i="63"/>
  <c r="I19" i="63"/>
  <c r="U19" i="63"/>
  <c r="P13" i="64" s="1"/>
  <c r="G19" i="63"/>
  <c r="AC12" i="70"/>
  <c r="AC14" i="74"/>
  <c r="U28" i="63"/>
  <c r="H19" i="64" s="1"/>
  <c r="I28" i="63"/>
  <c r="G28" i="63"/>
  <c r="AC14" i="75"/>
  <c r="AC14" i="72"/>
  <c r="AC12" i="72"/>
  <c r="DS1" i="38"/>
  <c r="DU2" i="38"/>
  <c r="DT1" i="38"/>
  <c r="DR1" i="38"/>
  <c r="DR3" i="38"/>
  <c r="DS3" i="38"/>
  <c r="DS1" i="36" s="1"/>
  <c r="AC16" i="75"/>
  <c r="O16" i="63"/>
  <c r="Q16" i="63"/>
  <c r="AC16" i="74"/>
  <c r="U22" i="63"/>
  <c r="H16" i="64" s="1"/>
  <c r="G22" i="63"/>
  <c r="I22" i="63"/>
  <c r="FO3" i="38" a="1"/>
  <c r="FT3" i="38" a="1"/>
  <c r="FQ3" i="38" a="1"/>
  <c r="FK3" i="38" a="1"/>
  <c r="FN3" i="38" a="1"/>
  <c r="FM3" i="38" a="1"/>
  <c r="FL3" i="38" a="1"/>
  <c r="FN3" i="38" l="1"/>
  <c r="FN1" i="36" s="1"/>
  <c r="FK3" i="38"/>
  <c r="FK1" i="36" s="1"/>
  <c r="FQ3" i="38"/>
  <c r="FQ1" i="36" s="1"/>
  <c r="FL3" i="38"/>
  <c r="FL1" i="36" s="1"/>
  <c r="FM3" i="38"/>
  <c r="FM1" i="36" s="1"/>
  <c r="FT3" i="38"/>
  <c r="FT1" i="36" s="1"/>
  <c r="FO3" i="38"/>
  <c r="FO1" i="36" s="1"/>
  <c r="O16" i="64"/>
  <c r="Q16" i="64"/>
  <c r="U13" i="64"/>
  <c r="P10" i="65" s="1"/>
  <c r="G13" i="64"/>
  <c r="I13" i="64"/>
  <c r="DT3" i="38"/>
  <c r="DT1" i="36" s="1"/>
  <c r="DR1" i="36"/>
  <c r="DW1" i="38"/>
  <c r="DU1" i="38"/>
  <c r="DX2" i="38"/>
  <c r="DV1" i="38"/>
  <c r="DU3" i="38"/>
  <c r="DV3" i="38"/>
  <c r="DV1" i="36" s="1"/>
  <c r="U10" i="65"/>
  <c r="H10" i="66" s="1"/>
  <c r="G10" i="65"/>
  <c r="I10" i="65"/>
  <c r="Q13" i="64"/>
  <c r="O13" i="64"/>
  <c r="U16" i="64"/>
  <c r="H13" i="65" s="1"/>
  <c r="G16" i="64"/>
  <c r="I16" i="64"/>
  <c r="O13" i="65"/>
  <c r="Q13" i="65"/>
  <c r="I19" i="64"/>
  <c r="G19" i="64"/>
  <c r="FU3" i="38" a="1"/>
  <c r="FR3" i="38" a="1"/>
  <c r="FS3" i="38" a="1"/>
  <c r="FS3" i="38" l="1"/>
  <c r="FS1" i="36" s="1"/>
  <c r="FR3" i="38"/>
  <c r="FR1" i="36" s="1"/>
  <c r="FU3" i="38"/>
  <c r="FU1" i="36" s="1"/>
  <c r="U13" i="65"/>
  <c r="P10" i="66" s="1"/>
  <c r="I13" i="65"/>
  <c r="G13" i="65"/>
  <c r="O10" i="65"/>
  <c r="Q10" i="65"/>
  <c r="DW3" i="38"/>
  <c r="DW1" i="36" s="1"/>
  <c r="DU1" i="36"/>
  <c r="I10" i="66"/>
  <c r="G10" i="66"/>
  <c r="EA2" i="38"/>
  <c r="DY1" i="38"/>
  <c r="DZ1" i="38"/>
  <c r="DX1" i="38"/>
  <c r="DX3" i="38"/>
  <c r="DY3" i="38"/>
  <c r="DY1" i="36" s="1"/>
  <c r="FV3" i="38" a="1"/>
  <c r="FV3" i="38" l="1"/>
  <c r="FV1" i="36" s="1"/>
  <c r="EB1" i="38"/>
  <c r="EC1" i="38"/>
  <c r="ED2" i="38"/>
  <c r="EA1" i="38"/>
  <c r="EA3" i="38"/>
  <c r="EB3" i="38"/>
  <c r="EB1" i="36" s="1"/>
  <c r="DX1" i="36"/>
  <c r="DZ3" i="38"/>
  <c r="DZ1" i="36" s="1"/>
  <c r="U10" i="66"/>
  <c r="I17" i="66" s="1"/>
  <c r="Q10" i="66"/>
  <c r="O10" i="66"/>
  <c r="FW3" i="38" a="1"/>
  <c r="FW3" i="38" l="1"/>
  <c r="FW1" i="36" s="1"/>
  <c r="EA1" i="36"/>
  <c r="EC3" i="38"/>
  <c r="EC1" i="36" s="1"/>
  <c r="H17" i="66"/>
  <c r="P17" i="66"/>
  <c r="EF1" i="38"/>
  <c r="ED1" i="38"/>
  <c r="EG2" i="38"/>
  <c r="EE1" i="38"/>
  <c r="ED3" i="38"/>
  <c r="EE3" i="38"/>
  <c r="EE1" i="36" s="1"/>
  <c r="EJ2" i="38" l="1"/>
  <c r="EH1" i="38"/>
  <c r="EI1" i="38"/>
  <c r="EG1" i="38"/>
  <c r="EG3" i="38"/>
  <c r="EH3" i="38"/>
  <c r="EH1" i="36" s="1"/>
  <c r="EF3" i="38"/>
  <c r="EF1" i="36" s="1"/>
  <c r="ED1" i="36"/>
  <c r="EG1" i="36" l="1"/>
  <c r="EI3" i="38"/>
  <c r="EI1" i="36" s="1"/>
  <c r="EM2" i="38"/>
  <c r="EL1" i="38"/>
  <c r="EK1" i="38"/>
  <c r="EJ1" i="38"/>
  <c r="EJ3" i="38"/>
  <c r="EK3" i="38"/>
  <c r="EK1" i="36" s="1"/>
  <c r="EM1" i="38" l="1"/>
  <c r="EO1" i="38"/>
  <c r="EN1" i="38"/>
  <c r="EP2" i="38"/>
  <c r="EM3" i="38"/>
  <c r="EN3" i="38"/>
  <c r="EN1" i="36" s="1"/>
  <c r="EL3" i="38"/>
  <c r="EL1" i="36" s="1"/>
  <c r="EJ1" i="36"/>
  <c r="EM1" i="36" l="1"/>
  <c r="EO3" i="38"/>
  <c r="EO1" i="36" s="1"/>
  <c r="ER1" i="38"/>
  <c r="EQ1" i="38"/>
  <c r="EP1" i="38"/>
  <c r="EQ3" i="38"/>
  <c r="EQ1" i="36" s="1"/>
  <c r="EP3" i="38"/>
  <c r="AH16" i="76"/>
  <c r="AD18" i="76"/>
  <c r="EP1" i="36" l="1"/>
  <c r="ER3" i="38"/>
  <c r="ER1" i="36" s="1"/>
  <c r="AI20" i="76"/>
  <c r="AH19" i="76"/>
  <c r="AD17" i="76"/>
  <c r="AE16" i="76"/>
  <c r="AE6" i="76"/>
  <c r="AG19" i="76"/>
  <c r="Z14" i="76"/>
  <c r="AC18" i="76"/>
  <c r="AA17" i="76"/>
  <c r="Y11" i="76"/>
  <c r="AC6" i="76"/>
  <c r="X15" i="76"/>
  <c r="AB9" i="76"/>
  <c r="X8" i="76"/>
  <c r="AF8" i="76" s="1"/>
  <c r="Z16" i="76"/>
  <c r="AD10" i="76"/>
  <c r="AH18" i="76"/>
  <c r="Z8" i="76"/>
  <c r="AJ17" i="76"/>
  <c r="X18" i="76"/>
  <c r="AI14" i="76"/>
  <c r="AC16" i="76"/>
  <c r="AH20" i="76"/>
  <c r="AI9" i="76"/>
  <c r="AA15" i="76"/>
  <c r="AG6" i="76"/>
  <c r="Z12" i="76"/>
  <c r="X12" i="76"/>
  <c r="Y16" i="76"/>
  <c r="Z17" i="76"/>
  <c r="AJ18" i="76"/>
  <c r="AH8" i="76"/>
  <c r="AE5" i="76"/>
  <c r="AB17" i="76"/>
  <c r="AI18" i="76"/>
  <c r="AC14" i="76"/>
  <c r="AE8" i="76"/>
  <c r="AC13" i="76"/>
  <c r="Y19" i="76"/>
  <c r="AI7" i="76"/>
  <c r="X10" i="76"/>
  <c r="AH12" i="76"/>
  <c r="AC19" i="76"/>
  <c r="AA12" i="76"/>
  <c r="X19" i="76"/>
  <c r="AJ20" i="76"/>
  <c r="AI12" i="76"/>
  <c r="AA7" i="76"/>
  <c r="Z9" i="76"/>
  <c r="AG9" i="76"/>
  <c r="AI13" i="76"/>
  <c r="AD13" i="76"/>
  <c r="AH6" i="76"/>
  <c r="AH13" i="76"/>
  <c r="AI15" i="76"/>
  <c r="AE20" i="76"/>
  <c r="AB19" i="76"/>
  <c r="Y12" i="76"/>
  <c r="AG16" i="76"/>
  <c r="AB10" i="76"/>
  <c r="AB7" i="76"/>
  <c r="X17" i="76"/>
  <c r="AA6" i="76"/>
  <c r="AG12" i="76"/>
  <c r="X11" i="76"/>
  <c r="AI11" i="76"/>
  <c r="Y8" i="76"/>
  <c r="AA19" i="76"/>
  <c r="Z7" i="76"/>
  <c r="Y13" i="76"/>
  <c r="Z13" i="76"/>
  <c r="AI17" i="76"/>
  <c r="Y7" i="76"/>
  <c r="AE15" i="76"/>
  <c r="Y14" i="76"/>
  <c r="AJ12" i="76"/>
  <c r="AA8" i="76"/>
  <c r="AC9" i="76"/>
  <c r="AD20" i="76"/>
  <c r="AG8" i="76"/>
  <c r="Z18" i="76"/>
  <c r="AD9" i="76"/>
  <c r="AH15" i="76"/>
  <c r="Y5" i="76"/>
  <c r="AE18" i="76"/>
  <c r="AB6" i="76"/>
  <c r="AC10" i="76"/>
  <c r="AA5" i="76"/>
  <c r="Z10" i="76"/>
  <c r="AG17" i="76"/>
  <c r="AB8" i="76"/>
  <c r="AA20" i="76"/>
  <c r="AC7" i="76"/>
  <c r="AE9" i="76"/>
  <c r="AD15" i="76"/>
  <c r="AE19" i="76"/>
  <c r="AD12" i="76"/>
  <c r="Z20" i="76"/>
  <c r="AI8" i="76"/>
  <c r="X16" i="76"/>
  <c r="Y10" i="76"/>
  <c r="AA16" i="76"/>
  <c r="AJ15" i="76"/>
  <c r="AC15" i="76"/>
  <c r="Z15" i="76"/>
  <c r="AE11" i="76"/>
  <c r="Z6" i="76"/>
  <c r="AG18" i="76"/>
  <c r="AC11" i="76"/>
  <c r="AD14" i="76"/>
  <c r="AE10" i="76"/>
  <c r="AE14" i="76"/>
  <c r="AH9" i="76"/>
  <c r="X7" i="76"/>
  <c r="AF7" i="76" s="1"/>
  <c r="AA10" i="76"/>
  <c r="AE13" i="76"/>
  <c r="X14" i="76"/>
  <c r="AI10" i="76"/>
  <c r="AI19" i="76"/>
  <c r="AC17" i="76"/>
  <c r="Y17" i="76"/>
  <c r="AB16" i="76"/>
  <c r="AG5" i="76"/>
  <c r="AJ13" i="76"/>
  <c r="AA14" i="76"/>
  <c r="AG7" i="76"/>
  <c r="AJ9" i="76"/>
  <c r="AI16" i="76"/>
  <c r="AH17" i="76"/>
  <c r="AE17" i="76"/>
  <c r="AB14" i="76"/>
  <c r="AC5" i="76"/>
  <c r="AJ7" i="76"/>
  <c r="X9" i="76"/>
  <c r="AF9" i="76" s="1"/>
  <c r="Y15" i="76"/>
  <c r="AB11" i="76"/>
  <c r="AC8" i="76"/>
  <c r="AA9" i="76"/>
  <c r="AG14" i="76"/>
  <c r="AJ6" i="76"/>
  <c r="AE12" i="76"/>
  <c r="AB20" i="76"/>
  <c r="Z19" i="76"/>
  <c r="AB12" i="76"/>
  <c r="AB13" i="76"/>
  <c r="Y20" i="76"/>
  <c r="X20" i="76"/>
  <c r="AG11" i="76"/>
  <c r="AK11" i="76" s="1"/>
  <c r="AG15" i="76"/>
  <c r="AK15" i="76" s="1"/>
  <c r="AJ19" i="76"/>
  <c r="AI5" i="76"/>
  <c r="AD6" i="76"/>
  <c r="AG10" i="76"/>
  <c r="AK10" i="76" s="1"/>
  <c r="X5" i="76"/>
  <c r="AF5" i="76" s="1"/>
  <c r="AH5" i="76"/>
  <c r="Z11" i="76"/>
  <c r="AH10" i="76"/>
  <c r="AH14" i="76"/>
  <c r="AC12" i="76"/>
  <c r="AA18" i="76"/>
  <c r="AJ5" i="76"/>
  <c r="AJ10" i="76"/>
  <c r="X13" i="76"/>
  <c r="AD5" i="76"/>
  <c r="AE7" i="76"/>
  <c r="AA11" i="76"/>
  <c r="AD7" i="76"/>
  <c r="AB18" i="76"/>
  <c r="AI6" i="76"/>
  <c r="AD8" i="76"/>
  <c r="AC20" i="76"/>
  <c r="AG20" i="76"/>
  <c r="AK20" i="76" s="1"/>
  <c r="AJ14" i="76"/>
  <c r="X6" i="76"/>
  <c r="AF6" i="76" s="1"/>
  <c r="AB5" i="76"/>
  <c r="Z5" i="76"/>
  <c r="AJ16" i="76"/>
  <c r="AB15" i="76"/>
  <c r="Y6" i="76"/>
  <c r="AJ11" i="76"/>
  <c r="AD16" i="76"/>
  <c r="AG13" i="76"/>
  <c r="AA13" i="76"/>
  <c r="Y9" i="76"/>
  <c r="AD19" i="76"/>
  <c r="AD11" i="76"/>
  <c r="AJ8" i="76"/>
  <c r="AH11" i="76"/>
  <c r="Y18" i="76"/>
  <c r="AH7" i="76"/>
  <c r="AF14" i="76" l="1"/>
  <c r="AK17" i="76"/>
  <c r="AK9" i="76"/>
  <c r="AK18" i="76"/>
  <c r="AF12" i="76"/>
  <c r="AF20" i="76"/>
  <c r="AK7" i="76"/>
  <c r="AK6" i="76"/>
  <c r="AK19" i="76"/>
  <c r="AF11" i="76"/>
  <c r="AF19" i="76"/>
  <c r="AK12" i="76"/>
  <c r="AF13" i="76"/>
  <c r="AK5" i="76"/>
  <c r="AK13" i="76"/>
  <c r="AF17" i="76"/>
  <c r="AF10" i="76"/>
  <c r="AF16" i="76"/>
  <c r="AK8" i="76"/>
  <c r="AF18" i="76"/>
  <c r="AF15" i="76"/>
  <c r="AK14" i="76"/>
  <c r="AK16" i="7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<sst xmlns="http://schemas.openxmlformats.org/spreadsheetml/2006/main" count="1378" uniqueCount="355">
  <si>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</si>
  <si>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</si>
  <si>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</si>
  <si>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</si>
  <si>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</si>
  <si>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</si>
  <si>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</si>
  <si>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</si>
  <si>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</si>
  <si>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</si>
  <si>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</si>
  <si>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</si>
  <si>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</si>
  <si>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</si>
  <si>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</si>
  <si>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</si>
  <si>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</si>
  <si>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</si>
  <si>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</si>
  <si>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</si>
  <si>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</si>
  <si>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</si>
  <si>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</si>
  <si>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</si>
  <si>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</si>
  <si>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</si>
  <si>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</si>
  <si>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</si>
  <si>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</si>
  <si>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</si>
  <si>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</si>
  <si>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</si>
  <si>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</si>
  <si>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</si>
  <si>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</si>
  <si>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</si>
  <si>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</si>
  <si>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</si>
  <si>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</si>
  <si>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</si>
  <si>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</si>
  <si>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</si>
  <si>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</si>
  <si>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</si>
  <si>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</si>
  <si>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</si>
  <si>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</si>
  <si>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</si>
  <si>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</si>
  <si>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</si>
  <si>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</si>
  <si>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</si>
  <si>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</si>
  <si>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</si>
  <si>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</si>
  <si>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</si>
  <si>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</si>
  <si>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</si>
  <si>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</si>
  <si>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</si>
  <si>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</si>
  <si>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</si>
  <si>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</si>
  <si>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</si>
  <si>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</si>
  <si>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</si>
  <si>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</si>
  <si>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</si>
  <si>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</si>
  <si>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</si>
  <si>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</si>
  <si>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</si>
  <si>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</si>
  <si>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</si>
  <si>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</si>
  <si>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</si>
  <si>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</si>
  <si>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</si>
  <si>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</si>
  <si>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</si>
  <si>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</si>
  <si>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</si>
  <si>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</si>
  <si>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</si>
  <si>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</si>
  <si>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</si>
  <si>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</si>
  <si>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</si>
  <si>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</si>
  <si>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</si>
  <si>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</si>
  <si>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</si>
  <si>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</si>
  <si>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</si>
  <si>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</si>
  <si>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</si>
  <si>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</si>
  <si>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</si>
  <si>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</si>
  <si>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</si>
  <si>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</si>
  <si>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</si>
  <si>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</si>
  <si>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</si>
  <si>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</si>
  <si>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</si>
  <si>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</si>
  <si>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</si>
  <si>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</si>
  <si>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</si>
  <si>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</si>
  <si>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</si>
  <si>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</si>
  <si>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</si>
  <si>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</si>
  <si>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</si>
  <si>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</si>
  <si>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</si>
  <si>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</si>
  <si>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</si>
  <si>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</si>
  <si>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</si>
  <si>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</si>
  <si>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</si>
  <si>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</si>
  <si>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</si>
  <si>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</si>
  <si>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</si>
  <si>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</si>
  <si>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</si>
  <si>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</si>
  <si>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</si>
  <si>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</si>
  <si>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</si>
  <si>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</si>
  <si>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</si>
  <si>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</si>
  <si>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</si>
  <si>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</si>
  <si>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</si>
  <si>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</si>
  <si>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</si>
  <si>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</si>
  <si>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</si>
  <si>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</si>
  <si>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</si>
  <si>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</si>
  <si>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</si>
  <si>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</si>
  <si>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</si>
  <si>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</si>
  <si>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</si>
  <si>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</si>
  <si>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</si>
  <si>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</si>
  <si>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</si>
  <si>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</si>
  <si>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</si>
  <si>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</si>
  <si>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</si>
  <si>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</si>
  <si>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</si>
  <si>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</si>
  <si>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</si>
  <si>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</si>
  <si>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</si>
  <si>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</si>
  <si>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</si>
  <si>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</si>
  <si>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</si>
  <si>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</si>
  <si>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</si>
  <si>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</si>
  <si>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</si>
  <si>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</si>
  <si>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</si>
  <si>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</si>
  <si>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</si>
  <si>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</si>
  <si>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</si>
  <si>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</si>
  <si>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</si>
  <si>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</si>
  <si>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</si>
  <si>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</si>
  <si>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</si>
  <si>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</si>
  <si>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</si>
  <si>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</si>
  <si>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</si>
  <si>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</si>
  <si>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</si>
  <si>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</si>
  <si>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</si>
  <si>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</si>
  <si>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</si>
  <si>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</si>
  <si>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</si>
  <si>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</si>
  <si>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</si>
  <si>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</si>
  <si>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</si>
  <si>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</si>
  <si>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</si>
  <si>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</si>
  <si>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</si>
  <si>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</si>
  <si>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</si>
  <si>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</si>
  <si>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</si>
  <si>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</si>
  <si>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</si>
  <si>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</si>
  <si>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</si>
  <si>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</si>
  <si>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</si>
  <si>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</si>
  <si>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</si>
  <si>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</si>
  <si>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</si>
  <si>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</si>
  <si>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</si>
  <si>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</si>
  <si>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</si>
  <si>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</si>
  <si>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</si>
  <si>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</si>
  <si>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</si>
  <si>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</si>
  <si>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</si>
  <si>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</si>
  <si>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</si>
  <si>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</si>
  <si>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</si>
  <si>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</si>
  <si>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</si>
  <si>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</si>
  <si>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</si>
  <si>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</si>
  <si>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</si>
  <si>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</si>
  <si>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</si>
  <si>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</si>
  <si>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</si>
  <si>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</si>
  <si>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</si>
  <si>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</si>
  <si>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</si>
  <si>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</si>
  <si>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</si>
  <si>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</si>
  <si>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</si>
  <si>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</si>
  <si>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</si>
  <si>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</si>
  <si>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</si>
  <si>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</si>
  <si>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</si>
  <si>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</si>
  <si>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</si>
  <si>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</si>
  <si>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</si>
  <si>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</si>
  <si>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</si>
  <si>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</si>
  <si>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</si>
  <si>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</si>
  <si>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</si>
  <si>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</si>
  <si>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</si>
  <si>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</si>
  <si>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</si>
  <si>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</si>
  <si>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</si>
  <si>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</si>
  <si>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</si>
  <si>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</si>
  <si>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</si>
  <si>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</si>
  <si>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</si>
  <si>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</si>
  <si>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</si>
  <si>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</si>
  <si>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</si>
  <si>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</si>
  <si>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</si>
  <si>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</si>
  <si>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</si>
  <si>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</si>
  <si>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</si>
  <si>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</si>
  <si>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</si>
  <si>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</si>
  <si>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</si>
  <si>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</si>
  <si>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</si>
  <si>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</si>
  <si>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</si>
  <si>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</si>
  <si>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</si>
  <si>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</si>
  <si>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</si>
  <si>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</si>
  <si>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</si>
  <si>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</si>
  <si>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</si>
  <si>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</si>
  <si>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</si>
  <si>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</si>
  <si>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</si>
  <si>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</si>
  <si>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</si>
  <si>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</si>
  <si>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</si>
  <si>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</si>
  <si>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</si>
  <si>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</si>
  <si>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</si>
  <si>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</si>
  <si>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</si>
  <si>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</si>
  <si>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</si>
  <si>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</si>
  <si>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</si>
  <si>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</si>
  <si>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</si>
  <si>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</si>
  <si>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</si>
  <si>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</si>
  <si>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</si>
  <si>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</si>
  <si>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</si>
  <si>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</si>
  <si>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</si>
  <si>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</si>
  <si>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</si>
  <si>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</si>
  <si>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</si>
  <si>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</si>
  <si>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</si>
  <si>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</si>
  <si>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</si>
  <si>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</si>
  <si>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</si>
  <si>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</si>
  <si>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</si>
  <si>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</si>
  <si>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</si>
  <si>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 xml:space="preserve">Luis Rondón </t>
  </si>
  <si>
    <t>Luis.grondon01@gmail.com</t>
  </si>
  <si>
    <t>Kiliam Mbappe</t>
  </si>
  <si>
    <t xml:space="preserve">Ousmane Dembele </t>
  </si>
  <si>
    <t xml:space="preserve">Mbappe </t>
  </si>
  <si>
    <t>Courtois</t>
  </si>
  <si>
    <t>Vinicius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</si>
</sst>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7" applyFill="1" applyBorder="1" applyAlignment="1">
      <alignment horizontal="left" indent="1"/>
    </xf>
    <xf numFmtId="0" fontId="4" fillId="3" borderId="32" xfId="7" applyFill="1" applyBorder="1" applyAlignment="1">
      <alignment horizontal="left" indent="1"/>
    </xf>
    <xf numFmtId="0" fontId="4" fillId="3" borderId="33" xfId="7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8">
    <cellStyle name="Hipervínculo" xfId="1" builtinId="8"/>
    <cellStyle name="Hyperlink" xfId="7" xr:uid="{00000000-0005-0000-0000-000001000000}"/>
    <cellStyle name="Millares" xfId="3" builtinId="3"/>
    <cellStyle name="Millares 2" xfId="2" xr:uid="{00000000-0005-0000-0000-000003000000}"/>
    <cellStyle name="Millares 2 2" xfId="4" xr:uid="{00000000-0005-0000-0000-000004000000}"/>
    <cellStyle name="Millares 3" xfId="5" xr:uid="{00000000-0005-0000-0000-000005000000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Luis.grondon01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40"/>
  <sheetViews>
    <sheetView showGridLines="0" topLeftCell="A4" zoomScaleNormal="100" workbookViewId="0">
      <selection activeCell="G34" sqref="G34"/>
    </sheetView>
  </sheetViews>
  <sheetFormatPr baseColWidth="10" defaultColWidth="10.7109375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6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7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8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9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 t="shared" ref="D26" si="0"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348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3" t="s">
        <v>349</v>
      </c>
      <c r="D30" s="294"/>
      <c r="E30" s="294"/>
      <c r="F30" s="294"/>
      <c r="G30" s="295"/>
    </row>
    <row r="31" spans="2:9" ht="15.75" thickBot="1" x14ac:dyDescent="0.3"/>
    <row r="32" spans="2:9" ht="15.75" thickBot="1" x14ac:dyDescent="0.3">
      <c r="B32" s="219" t="s">
        <v>90</v>
      </c>
      <c r="C32" s="284">
        <v>4242820801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350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351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352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300" t="s">
        <v>353</v>
      </c>
      <c r="F38" s="301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354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218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00000000-0004-0000-0000-000000000000}"/>
    <hyperlink ref="I21" r:id="rId2" display="Aprendiz de Excel" xr:uid="{00000000-0004-0000-0000-000001000000}"/>
    <hyperlink ref="I19" r:id="rId3" display="Aprendiz de Excel" xr:uid="{00000000-0004-0000-0000-000002000000}"/>
    <hyperlink ref="C30:G30" r:id="rId4" display="Luis.grondon01@gmail.com" xr:uid="{00000000-0004-0000-0000-000003000000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D30"/>
  <sheetViews>
    <sheetView showGridLines="0" topLeftCell="A4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3</v>
      </c>
      <c r="AC10" s="95">
        <f>AA10-AB10</f>
        <v>7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7</v>
      </c>
      <c r="AP10" s="141">
        <f>AN10-AO10</f>
        <v>-4</v>
      </c>
      <c r="AQ10" s="138">
        <v>0</v>
      </c>
      <c r="AR10" s="141">
        <f>+AW10+AV10+AU10</f>
        <v>-3.9700000000000001E-6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-3.9700000000000001E-6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4.4040499999999989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-0.99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-1.99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5</v>
      </c>
      <c r="AC12" s="95">
        <f>AA12-AB12</f>
        <v>-1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5</v>
      </c>
      <c r="AP12" s="141">
        <f>AN12-AO12</f>
        <v>-1</v>
      </c>
      <c r="AQ12" s="138">
        <v>0</v>
      </c>
      <c r="AR12" s="141">
        <f>+AW12+AV12+AU12</f>
        <v>6.00059904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5.9904000000000001E-4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2</v>
      </c>
      <c r="K14" s="145" t="s">
        <v>40</v>
      </c>
      <c r="L14" s="203">
        <v>1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Palmeiras</v>
      </c>
      <c r="U14" s="91" t="e" vm="1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3.0002980300000002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2.9802999999999996E-4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4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7</v>
      </c>
      <c r="AC16" s="95">
        <f>AA16-AB16</f>
        <v>-4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10</v>
      </c>
      <c r="AO16" s="29" cm="1">
        <f t="array" ref="AO16">SUM(($G$10:$G$23=$AH16)*($L$10:$L$23)+($O$10:$O$23=$AH16)*($J$10:$J$23))</f>
        <v>3</v>
      </c>
      <c r="AP16" s="141">
        <f>AN16-AO16</f>
        <v>7</v>
      </c>
      <c r="AQ16" s="138">
        <v>0</v>
      </c>
      <c r="AR16" s="141">
        <f>+AW16+AV16+AU16</f>
        <v>9.0009070999999992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9.0709999999999988E-4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302.02999999999997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0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3</v>
      </c>
      <c r="K20" s="145" t="s">
        <v>40</v>
      </c>
      <c r="L20" s="203">
        <v>1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00000000-0002-0000-0200-000000000000}">
      <formula1>"A,B,C,D,E,F,G,H"</formula1>
    </dataValidation>
  </dataValidations>
  <hyperlinks>
    <hyperlink ref="W21" r:id="rId1" display="Aprendiz de Excel" xr:uid="{00000000-0004-0000-0200-000000000000}"/>
    <hyperlink ref="W23" r:id="rId2" display="Aprendiz de Excel" xr:uid="{00000000-0004-0000-0200-000001000000}"/>
    <hyperlink ref="W23:W24" r:id="rId3" display="Vídeo YouTube" xr:uid="{00000000-0004-0000-0200-000002000000}"/>
    <hyperlink ref="W23:Y24" r:id="rId4" display="Vídeo YouTube" xr:uid="{00000000-0004-0000-0200-000003000000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30"/>
  <sheetViews>
    <sheetView showGridLines="0" topLeftCell="A4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3</v>
      </c>
      <c r="BD6" s="138">
        <f t="shared" si="1"/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0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0</v>
      </c>
      <c r="AP10" s="141">
        <f>AN10-AO10</f>
        <v>9</v>
      </c>
      <c r="AQ10" s="138">
        <v>0</v>
      </c>
      <c r="AR10" s="141">
        <f>+AW10+AV10+AU10</f>
        <v>9.0009090900000004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9.0908999999999988E-4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3</v>
      </c>
      <c r="AP12" s="141">
        <f>AN12-AO12</f>
        <v>2</v>
      </c>
      <c r="AQ12" s="138">
        <v>0</v>
      </c>
      <c r="AR12" s="141">
        <f>+AW12+AV12+AU12</f>
        <v>6.0006020500000004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6.0204999999999992E-4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6</v>
      </c>
      <c r="AP14" s="141">
        <f>AN14-AO14</f>
        <v>-4</v>
      </c>
      <c r="AQ14" s="138">
        <v>0</v>
      </c>
      <c r="AR14" s="141">
        <f>+AW14+AV14+AU14</f>
        <v>3.00029602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2.9601999999999997E-4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-1.99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7</v>
      </c>
      <c r="AP16" s="141">
        <f>AN16-AO16</f>
        <v>-7</v>
      </c>
      <c r="AQ16" s="138">
        <v>0</v>
      </c>
      <c r="AR16" s="141">
        <f>+AW16+AV16+AU16</f>
        <v>-6.9999999999999999E-6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-6.9999999999999999E-6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3</v>
      </c>
      <c r="K20" s="145" t="s">
        <v>40</v>
      </c>
      <c r="L20" s="203">
        <v>1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00000000-0002-0000-0300-000000000000}">
      <formula1>"A,B,C,D,E,F,G,H"</formula1>
    </dataValidation>
  </dataValidations>
  <hyperlinks>
    <hyperlink ref="W21" r:id="rId1" display="Aprendiz de Excel" xr:uid="{00000000-0004-0000-0300-000000000000}"/>
    <hyperlink ref="W23" r:id="rId2" display="Aprendiz de Excel" xr:uid="{00000000-0004-0000-0300-000001000000}"/>
    <hyperlink ref="W23:W24" r:id="rId3" display="Vídeo YouTube" xr:uid="{00000000-0004-0000-0300-000002000000}"/>
    <hyperlink ref="W23:Y24" r:id="rId4" display="Vídeo YouTube" xr:uid="{00000000-0004-0000-0300-00000300000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D30"/>
  <sheetViews>
    <sheetView showGridLines="0" topLeftCell="A2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3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1</v>
      </c>
      <c r="AP10" s="141">
        <f>AN10-AO10</f>
        <v>8</v>
      </c>
      <c r="AQ10" s="138">
        <v>0</v>
      </c>
      <c r="AR10" s="141">
        <f>+AW10+AV10+AU10</f>
        <v>9.0009080899999994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9.0808999999999996E-4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6</v>
      </c>
      <c r="AP12" s="141">
        <f>AN12-AO12</f>
        <v>-6</v>
      </c>
      <c r="AQ12" s="138">
        <v>0</v>
      </c>
      <c r="AR12" s="141">
        <f>+AW12+AV12+AU12</f>
        <v>-6.0000000000000002E-6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-6.0000000000000002E-6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6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6</v>
      </c>
      <c r="AP14" s="141">
        <f>AN14-AO14</f>
        <v>-5</v>
      </c>
      <c r="AQ14" s="138">
        <v>0</v>
      </c>
      <c r="AR14" s="141">
        <f>+AW14+AV14+AU14</f>
        <v>3.0002950099999999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2.9501000000000001E-4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4</v>
      </c>
      <c r="K16" s="145" t="s">
        <v>40</v>
      </c>
      <c r="L16" s="203">
        <v>0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6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2</v>
      </c>
      <c r="AP16" s="141">
        <f>AN16-AO16</f>
        <v>3</v>
      </c>
      <c r="AQ16" s="138">
        <v>0</v>
      </c>
      <c r="AR16" s="141">
        <f>+AW16+AV16+AU16</f>
        <v>6.0006030499999996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6.0304999999999994E-4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1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00000000-0002-0000-0400-000000000000}">
      <formula1>"A,B,C,D,E,F,G,H"</formula1>
    </dataValidation>
  </dataValidations>
  <hyperlinks>
    <hyperlink ref="W21" r:id="rId1" display="Aprendiz de Excel" xr:uid="{00000000-0004-0000-0400-000000000000}"/>
    <hyperlink ref="W23" r:id="rId2" display="Aprendiz de Excel" xr:uid="{00000000-0004-0000-0400-000001000000}"/>
    <hyperlink ref="W23:W24" r:id="rId3" display="Vídeo YouTube" xr:uid="{00000000-0004-0000-0400-000002000000}"/>
    <hyperlink ref="W23:Y24" r:id="rId4" display="Vídeo YouTube" xr:uid="{00000000-0004-0000-0400-000003000000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D30"/>
  <sheetViews>
    <sheetView showGridLines="0" topLeftCell="A4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3</v>
      </c>
      <c r="BB6" s="138">
        <f t="shared" ref="BB6:BD6" si="1">VLOOKUP(BB8,$AH$10:$AW$16,14,0)</f>
        <v>0</v>
      </c>
      <c r="BC6" s="138">
        <f t="shared" si="1"/>
        <v>9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3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4</v>
      </c>
      <c r="AO10" s="29" cm="1">
        <f t="array" ref="AO10">SUM(($G$10:$G$23=$AH10)*($L$10:$L$23)+($O$10:$O$23=$AH10)*($J$10:$J$23))</f>
        <v>5</v>
      </c>
      <c r="AP10" s="141">
        <f>AN10-AO10</f>
        <v>-1</v>
      </c>
      <c r="AQ10" s="138">
        <v>0</v>
      </c>
      <c r="AR10" s="141">
        <f>+AW10+AV10+AU10</f>
        <v>3.0002990399999998</v>
      </c>
      <c r="AS10" s="29"/>
      <c r="AT10" s="29"/>
      <c r="AU10" s="141">
        <f>+AJ10</f>
        <v>3</v>
      </c>
      <c r="AV10" s="141">
        <f>SUMIFS($BA10:$BD10,$BA$6:$BD$6,AJ10)/1000</f>
        <v>0</v>
      </c>
      <c r="AW10" s="141">
        <f>SUMIFS($BA10:$BD10,$BA$5:$BD$5,AV10)/1000000</f>
        <v>2.9903999999999998E-4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3.3030400000000002</v>
      </c>
      <c r="AY10" s="29">
        <f>_xlfn.RANK.EQ(AX10,$AX$10:$AX$16,1)</f>
        <v>3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2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Los Angeles</v>
      </c>
      <c r="U12" s="91" t="e" vm="2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3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7</v>
      </c>
      <c r="AP12" s="141">
        <f>AN12-AO12</f>
        <v>-7</v>
      </c>
      <c r="AQ12" s="138">
        <v>0</v>
      </c>
      <c r="AR12" s="141">
        <f>+AW12+AV12+AU12</f>
        <v>-6.9999999999999999E-6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-6.9999999999999999E-6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-4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Flamengo</v>
      </c>
      <c r="U14" s="91" t="e" vm="27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2</v>
      </c>
      <c r="AP14" s="141">
        <f>AN14-AO14</f>
        <v>7</v>
      </c>
      <c r="AQ14" s="138">
        <v>0</v>
      </c>
      <c r="AR14" s="141">
        <f>+AW14+AV14+AU14</f>
        <v>9.0009070900000001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9.0708999999999994E-4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3</v>
      </c>
      <c r="AP16" s="141">
        <f>AN16-AO16</f>
        <v>1</v>
      </c>
      <c r="AQ16" s="138">
        <v>0</v>
      </c>
      <c r="AR16" s="141">
        <f>+AW16+AV16+AU16</f>
        <v>6.0006010400000003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6.0103999999999995E-4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-0.99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0</v>
      </c>
      <c r="K20" s="145" t="s">
        <v>40</v>
      </c>
      <c r="L20" s="203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00000000-0002-0000-0500-000000000000}">
      <formula1>"A,B,C,D,E,F,G,H"</formula1>
    </dataValidation>
  </dataValidations>
  <hyperlinks>
    <hyperlink ref="W21" r:id="rId1" display="Aprendiz de Excel" xr:uid="{00000000-0004-0000-0500-000000000000}"/>
    <hyperlink ref="W23" r:id="rId2" display="Aprendiz de Excel" xr:uid="{00000000-0004-0000-0500-000001000000}"/>
    <hyperlink ref="W23:W24" r:id="rId3" display="Vídeo YouTube" xr:uid="{00000000-0004-0000-0500-000002000000}"/>
    <hyperlink ref="W23:Y24" r:id="rId4" display="Vídeo YouTube" xr:uid="{00000000-0004-0000-0500-000003000000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30"/>
  <sheetViews>
    <sheetView showGridLines="0" topLeftCell="A4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0</v>
      </c>
      <c r="BC6" s="138">
        <f t="shared" si="1"/>
        <v>3</v>
      </c>
      <c r="BD6" s="138">
        <f t="shared" si="1"/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3</v>
      </c>
      <c r="AP10" s="141">
        <f>AN10-AO10</f>
        <v>3</v>
      </c>
      <c r="AQ10" s="138">
        <v>0</v>
      </c>
      <c r="AR10" s="141">
        <f>+AW10+AV10+AU10</f>
        <v>6.0006030600000004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6.0305999999999999E-4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3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7</v>
      </c>
      <c r="AP12" s="141">
        <f>AN12-AO12</f>
        <v>-7</v>
      </c>
      <c r="AQ12" s="138">
        <v>0</v>
      </c>
      <c r="AR12" s="141">
        <f>+AW12+AV12+AU12</f>
        <v>-6.9999999999999999E-6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-6.9999999999999999E-6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-4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Monterrey</v>
      </c>
      <c r="U14" s="91" t="e" vm="34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5</v>
      </c>
      <c r="AP14" s="141">
        <f>AN14-AO14</f>
        <v>-2</v>
      </c>
      <c r="AQ14" s="138">
        <v>0</v>
      </c>
      <c r="AR14" s="141">
        <f>+AW14+AV14+AU14</f>
        <v>3.0002980300000002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2.9802999999999996E-4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Urawa Red Diamonds</v>
      </c>
      <c r="U16" s="91" t="e" vm="3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2</v>
      </c>
      <c r="AP16" s="141">
        <f>AN16-AO16</f>
        <v>6</v>
      </c>
      <c r="AQ16" s="138">
        <v>0</v>
      </c>
      <c r="AR16" s="141">
        <f>+AW16+AV16+AU16</f>
        <v>9.00090608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9.0607999999999997E-4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304.04000000000002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00000000-0002-0000-0600-000000000000}">
      <formula1>"A,B,C,D,E,F,G,H"</formula1>
    </dataValidation>
  </dataValidations>
  <hyperlinks>
    <hyperlink ref="W21" r:id="rId1" display="Aprendiz de Excel" xr:uid="{00000000-0004-0000-0600-000000000000}"/>
    <hyperlink ref="W23" r:id="rId2" display="Aprendiz de Excel" xr:uid="{00000000-0004-0000-0600-000001000000}"/>
    <hyperlink ref="W23:W24" r:id="rId3" display="Vídeo YouTube" xr:uid="{00000000-0004-0000-0600-000002000000}"/>
    <hyperlink ref="W23:Y24" r:id="rId4" display="Vídeo YouTube" xr:uid="{00000000-0004-0000-0600-000003000000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D30"/>
  <sheetViews>
    <sheetView showGridLines="0" topLeftCell="A4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0.10001</v>
      </c>
      <c r="BD5" s="138">
        <f t="shared" si="0"/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 t="shared" ref="BB6:BD6" si="1">VLOOKUP(BB8,$AH$10:$AW$16,14,0)</f>
        <v>9</v>
      </c>
      <c r="BC6" s="138">
        <f t="shared" si="1"/>
        <v>1</v>
      </c>
      <c r="BD6" s="138">
        <f t="shared" si="1"/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2</v>
      </c>
      <c r="AP10" s="141">
        <f>AN10-AO10</f>
        <v>3</v>
      </c>
      <c r="AQ10" s="138">
        <v>0</v>
      </c>
      <c r="AR10" s="141">
        <f>+AW10+AV10+AU10</f>
        <v>5.9999990099999998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-9.9000000000000005E-7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2</v>
      </c>
      <c r="AP12" s="141">
        <f>AN12-AO12</f>
        <v>6</v>
      </c>
      <c r="AQ12" s="138">
        <v>0</v>
      </c>
      <c r="AR12" s="141">
        <f>+AW12+AV12+AU12</f>
        <v>9.0003010200000002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3.0101999999999999E-4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e" vm="40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6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6</v>
      </c>
      <c r="AP14" s="141">
        <f>AN14-AO14</f>
        <v>-5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3.3040639999999999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2</v>
      </c>
      <c r="K16" s="145" t="s">
        <v>40</v>
      </c>
      <c r="L16" s="203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e" vm="39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6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6</v>
      </c>
      <c r="AP16" s="141">
        <f>AN16-AO16</f>
        <v>-4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0</v>
      </c>
      <c r="K20" s="145" t="s">
        <v>40</v>
      </c>
      <c r="L20" s="203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0000000-0002-0000-0700-000000000000}">
      <formula1>"A,B,C,D,E,F,G,H"</formula1>
    </dataValidation>
  </dataValidations>
  <hyperlinks>
    <hyperlink ref="W21" r:id="rId1" display="Aprendiz de Excel" xr:uid="{00000000-0004-0000-0700-000000000000}"/>
    <hyperlink ref="W23" r:id="rId2" display="Aprendiz de Excel" xr:uid="{00000000-0004-0000-0700-000001000000}"/>
    <hyperlink ref="W23:W24" r:id="rId3" display="Vídeo YouTube" xr:uid="{00000000-0004-0000-0700-000002000000}"/>
    <hyperlink ref="W23:Y24" r:id="rId4" display="Vídeo YouTube" xr:uid="{00000000-0004-0000-0700-000003000000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D30"/>
  <sheetViews>
    <sheetView showGridLines="0" topLeftCell="A4" zoomScale="90" zoomScaleNormal="90" workbookViewId="0">
      <selection activeCell="L21" sqref="L21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0.10001</v>
      </c>
      <c r="BC5" s="138">
        <f t="shared" si="0"/>
        <v>0.10001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1</v>
      </c>
      <c r="BC6" s="138">
        <f t="shared" si="1"/>
        <v>1</v>
      </c>
      <c r="BD6" s="138">
        <f t="shared" si="1"/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3</v>
      </c>
      <c r="K10" s="145"/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3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3</v>
      </c>
      <c r="AP10" s="141">
        <f>AN10-AO10</f>
        <v>7</v>
      </c>
      <c r="AQ10" s="138">
        <v>0</v>
      </c>
      <c r="AR10" s="141">
        <f>+AW10+AV10+AU10</f>
        <v>9.0003010299999993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4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7</v>
      </c>
      <c r="AP12" s="141">
        <f>AN12-AO12</f>
        <v>-5</v>
      </c>
      <c r="AQ12" s="138">
        <v>0</v>
      </c>
      <c r="AR12" s="141">
        <f>+AW12+AV12+AU12</f>
        <v>1.1001100100000001</v>
      </c>
      <c r="AS12" s="29"/>
      <c r="AT12" s="29"/>
      <c r="AU12" s="141">
        <f>+AJ12</f>
        <v>1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Wydad Casablanca</v>
      </c>
      <c r="U14" s="91" t="e" vm="43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7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7</v>
      </c>
      <c r="AP14" s="141">
        <f>AN14-AO14</f>
        <v>-5</v>
      </c>
      <c r="AQ14" s="138">
        <v>0</v>
      </c>
      <c r="AR14" s="141">
        <f>+AW14+AV14+AU14</f>
        <v>1.1001100100000001</v>
      </c>
      <c r="AS14" s="29"/>
      <c r="AT14" s="29"/>
      <c r="AU14" s="141">
        <f>+AJ14</f>
        <v>1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4</v>
      </c>
      <c r="K16" s="145" t="s">
        <v>40</v>
      </c>
      <c r="L16" s="203">
        <v>1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Al-Ain</v>
      </c>
      <c r="U16" s="91" t="e" vm="4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7</v>
      </c>
      <c r="AC16" s="95">
        <f>AA16-AB16</f>
        <v>-5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4</v>
      </c>
      <c r="AP16" s="141">
        <f>AN16-AO16</f>
        <v>3</v>
      </c>
      <c r="AQ16" s="138">
        <v>0</v>
      </c>
      <c r="AR16" s="141">
        <f>+AW16+AV16+AU16</f>
        <v>5.9999990199999997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-9.7999999999999993E-7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1</v>
      </c>
      <c r="K20" s="145" t="s">
        <v>40</v>
      </c>
      <c r="L20" s="203">
        <v>1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00000000-0002-0000-0800-000000000000}">
      <formula1>"A,B,C,D,E,F,G,H"</formula1>
    </dataValidation>
  </dataValidations>
  <hyperlinks>
    <hyperlink ref="W21" r:id="rId1" display="Aprendiz de Excel" xr:uid="{00000000-0004-0000-0800-000000000000}"/>
    <hyperlink ref="W23" r:id="rId2" display="Aprendiz de Excel" xr:uid="{00000000-0004-0000-0800-000001000000}"/>
    <hyperlink ref="W23:W24" r:id="rId3" display="Vídeo YouTube" xr:uid="{00000000-0004-0000-0800-000002000000}"/>
    <hyperlink ref="W23:Y24" r:id="rId4" display="Vídeo YouTube" xr:uid="{00000000-0004-0000-0800-000003000000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30"/>
  <sheetViews>
    <sheetView showGridLines="0" topLeftCell="A4" zoomScale="90" zoomScaleNormal="90" workbookViewId="0">
      <selection activeCell="J20" sqref="J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5"/>
      <c r="X2" s="305"/>
      <c r="Y2" s="305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 t="shared" ref="BB5:BD5" si="0">VLOOKUP(BB8,$AH$10:$AW$16,15,0)</f>
        <v>0</v>
      </c>
      <c r="BC5" s="138">
        <f t="shared" si="0"/>
        <v>0</v>
      </c>
      <c r="BD5" s="138">
        <f t="shared" si="0"/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 t="shared" ref="BB6:BD6" si="1">VLOOKUP(BB8,$AH$10:$AW$16,14,0)</f>
        <v>6</v>
      </c>
      <c r="BC6" s="138">
        <f t="shared" si="1"/>
        <v>0</v>
      </c>
      <c r="BD6" s="138">
        <f t="shared" si="1"/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6" t="s">
        <v>36</v>
      </c>
      <c r="F7" s="307"/>
      <c r="G7" s="307"/>
      <c r="H7" s="307"/>
      <c r="I7" s="307"/>
      <c r="J7" s="307"/>
      <c r="K7" s="307"/>
      <c r="L7" s="307"/>
      <c r="M7" s="307"/>
      <c r="N7" s="307"/>
      <c r="O7" s="307"/>
      <c r="P7" s="307"/>
      <c r="Q7" s="308"/>
      <c r="R7" s="109" t="s">
        <v>37</v>
      </c>
      <c r="S7" s="34"/>
      <c r="T7" s="309" t="s">
        <v>38</v>
      </c>
      <c r="U7" s="307"/>
      <c r="V7" s="307"/>
      <c r="W7" s="310"/>
      <c r="X7" s="310"/>
      <c r="Y7" s="310"/>
      <c r="Z7" s="310"/>
      <c r="AA7" s="310"/>
      <c r="AB7" s="310"/>
      <c r="AC7" s="311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3</v>
      </c>
      <c r="K10" s="145" t="s">
        <v>40</v>
      </c>
      <c r="L10" s="203">
        <v>1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2</v>
      </c>
      <c r="AP10" s="141">
        <f>AN10-AO10</f>
        <v>5</v>
      </c>
      <c r="AQ10" s="138">
        <v>0</v>
      </c>
      <c r="AR10" s="141">
        <f>+AW10+AV10+AU10</f>
        <v>9.00090507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9.050699999999999E-4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e" vm="49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4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4</v>
      </c>
      <c r="AP12" s="141">
        <f>AN12-AO12</f>
        <v>0</v>
      </c>
      <c r="AQ12" s="138">
        <v>0</v>
      </c>
      <c r="AR12" s="141">
        <f>+AW12+AV12+AU12</f>
        <v>6.0006000400000001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6.0003999999999993E-4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301.02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Salzburgo</v>
      </c>
      <c r="U14" s="91" t="e" vm="52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5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5</v>
      </c>
      <c r="AP14" s="141">
        <f>AN14-AO14</f>
        <v>-4</v>
      </c>
      <c r="AQ14" s="138">
        <v>0</v>
      </c>
      <c r="AR14" s="141">
        <f>+AW14+AV14+AU14</f>
        <v>-3.9899999999999999E-6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-3.9899999999999999E-6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Pachuca</v>
      </c>
      <c r="U16" s="91" t="e" vm="5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5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4</v>
      </c>
      <c r="AO16" s="29" cm="1">
        <f t="array" ref="AO16">SUM(($G$10:$G$23=$AH16)*($L$10:$L$23)+($O$10:$O$23=$AH16)*($J$10:$J$23))</f>
        <v>5</v>
      </c>
      <c r="AP16" s="141">
        <f>AN16-AO16</f>
        <v>-1</v>
      </c>
      <c r="AQ16" s="138">
        <v>0</v>
      </c>
      <c r="AR16" s="141">
        <f>+AW16+AV16+AU16</f>
        <v>3.0002990399999998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2.9903999999999998E-4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3.3030460000000001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-0.99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1</v>
      </c>
      <c r="K18" s="145" t="s">
        <v>40</v>
      </c>
      <c r="L18" s="203">
        <v>0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3" t="s">
        <v>134</v>
      </c>
      <c r="X21" s="303"/>
      <c r="Y21" s="303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3"/>
      <c r="X22" s="303"/>
      <c r="Y22" s="303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4" t="s">
        <v>135</v>
      </c>
      <c r="X23" s="304"/>
      <c r="Y23" s="304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4"/>
      <c r="X24" s="304"/>
      <c r="Y24" s="304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00000000-0002-0000-0900-000000000000}">
      <formula1>"A,B,C,D,E,F,G,H"</formula1>
    </dataValidation>
  </dataValidations>
  <hyperlinks>
    <hyperlink ref="W21" r:id="rId1" display="Aprendiz de Excel" xr:uid="{00000000-0004-0000-0900-000000000000}"/>
    <hyperlink ref="W23" r:id="rId2" display="Aprendiz de Excel" xr:uid="{00000000-0004-0000-0900-000001000000}"/>
    <hyperlink ref="W23:W24" r:id="rId3" display="Vídeo YouTube" xr:uid="{00000000-0004-0000-0900-000002000000}"/>
    <hyperlink ref="W23:Y24" r:id="rId4" display="Vídeo YouTube" xr:uid="{00000000-0004-0000-0900-000003000000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40"/>
  <sheetViews>
    <sheetView showGridLines="0" topLeftCell="A24" zoomScaleNormal="100" workbookViewId="0">
      <selection activeCell="M35" sqref="M35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2" t="s">
        <v>315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Porto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3</v>
      </c>
      <c r="L13" s="184" t="s">
        <v>40</v>
      </c>
      <c r="M13" s="203">
        <v>0</v>
      </c>
      <c r="N13" s="185"/>
      <c r="O13" s="184" t="e" vm="2">
        <f ca="1">IFERROR(VLOOKUP(P13,Aux!$A:$C,3,0),"")</f>
        <v>#VALUE!</v>
      </c>
      <c r="P13" s="186" t="str" cm="1">
        <f t="array" aca="1" ref="P13" ca="1">INDIRECT(RIGHT(B13,1)&amp;"!T"&amp;8+LEFT(B13,1)*2)</f>
        <v>Los Angeles</v>
      </c>
      <c r="Q13" s="181" t="e" vm="1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2</v>
      </c>
      <c r="L16" s="184" t="s">
        <v>40</v>
      </c>
      <c r="M16" s="203">
        <v>1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2</v>
      </c>
      <c r="L19" s="184" t="s">
        <v>40</v>
      </c>
      <c r="M19" s="203">
        <v>0</v>
      </c>
      <c r="N19" s="185"/>
      <c r="O19" s="184" t="e" vm="49">
        <f ca="1">IFERROR(VLOOKUP(P19,Aux!$A:$C,3,0),"")</f>
        <v>#VALUE!</v>
      </c>
      <c r="P19" s="186" t="str" cm="1">
        <f t="array" aca="1" ref="P19" ca="1">INDIRECT(RIGHT(B19,1)&amp;"!T"&amp;8+LEFT(B19,1)*2)</f>
        <v>Al-Hilal</v>
      </c>
      <c r="Q19" s="181" t="e" vm="50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3</v>
      </c>
      <c r="L22" s="184" t="s">
        <v>40</v>
      </c>
      <c r="M22" s="203">
        <v>0</v>
      </c>
      <c r="N22" s="185"/>
      <c r="O22" s="184" t="e" vm="7">
        <f ca="1">IFERROR(VLOOKUP(P22,Aux!$A:$C,3,0),"")</f>
        <v>#VALUE!</v>
      </c>
      <c r="P22" s="186" t="str" cm="1">
        <f t="array" aca="1" ref="P22" ca="1">INDIRECT(RIGHT(B22,1)&amp;"!T"&amp;8+LEFT(B22,1)*2)</f>
        <v>Inter Miami</v>
      </c>
      <c r="Q22" s="181" t="e" vm="1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1</v>
      </c>
      <c r="L25" s="184" t="s">
        <v>40</v>
      </c>
      <c r="M25" s="203">
        <v>2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Benfica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2</v>
      </c>
      <c r="L28" s="184" t="s">
        <v>40</v>
      </c>
      <c r="M28" s="203">
        <v>1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3</v>
      </c>
      <c r="L31" s="184" t="s">
        <v>40</v>
      </c>
      <c r="M31" s="203">
        <v>1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6" t="s">
        <v>134</v>
      </c>
    </row>
    <row r="37" spans="1:21" ht="15" customHeight="1" thickBot="1" x14ac:dyDescent="0.3">
      <c r="U37" s="313"/>
    </row>
    <row r="38" spans="1:21" ht="15" customHeight="1" x14ac:dyDescent="0.25">
      <c r="U38" s="298" t="s">
        <v>135</v>
      </c>
    </row>
    <row r="39" spans="1:21" ht="15" customHeight="1" thickBot="1" x14ac:dyDescent="0.3">
      <c r="U39" s="314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00000000-0004-0000-0A00-000000000000}"/>
    <hyperlink ref="U38" r:id="rId2" display="Aprendiz de Excel" xr:uid="{00000000-0004-0000-0A00-000001000000}"/>
    <hyperlink ref="U38:U39" r:id="rId3" display="Vídeo YouTube" xr:uid="{00000000-0004-0000-0A00-000002000000}"/>
    <hyperlink ref="X6:X7" r:id="rId4" display="Vídeo YouTube" xr:uid="{00000000-0004-0000-0A00-000003000000}"/>
    <hyperlink ref="X6" r:id="rId5" display="Aprendiz de Excel" xr:uid="{00000000-0004-0000-0A00-000004000000}"/>
    <hyperlink ref="X4" r:id="rId6" display="Aprendiz de Excel" xr:uid="{00000000-0004-0000-0A00-000005000000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21"/>
  <sheetViews>
    <sheetView showGridLines="0" topLeftCell="A10" zoomScaleNormal="100" workbookViewId="0">
      <selection activeCell="K20" sqref="K2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1">
        <f ca="1">IFERROR(VLOOKUP(H10,Aux!$A:$X,8,0),"")</f>
        <v>#VALUE!</v>
      </c>
      <c r="H10" s="182" t="str">
        <f ca="1">Octavos!U10</f>
        <v>Porto</v>
      </c>
      <c r="I10" s="183" t="e" vm="8">
        <f ca="1">IFERROR(VLOOKUP(H10,Aux!$A:$C,3,0),"")</f>
        <v>#VALUE!</v>
      </c>
      <c r="J10" s="184"/>
      <c r="K10" s="203">
        <v>1</v>
      </c>
      <c r="L10" s="184" t="s">
        <v>40</v>
      </c>
      <c r="M10" s="203">
        <v>3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1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Inter de Milán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>
        <v>4</v>
      </c>
      <c r="L14" s="192" t="s">
        <v>40</v>
      </c>
      <c r="M14" s="192">
        <v>2</v>
      </c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3</v>
      </c>
      <c r="L16" s="184" t="s">
        <v>40</v>
      </c>
      <c r="M16" s="203">
        <v>2</v>
      </c>
      <c r="N16" s="185"/>
      <c r="O16" s="184" t="e" vm="24">
        <f ca="1">IFERROR(VLOOKUP(P16,Aux!$A:$C,3,0),"")</f>
        <v>#VALUE!</v>
      </c>
      <c r="P16" s="186" t="str">
        <f ca="1">Octavos!U25</f>
        <v>Benfica</v>
      </c>
      <c r="Q16" s="181" t="e" vm="11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7">
        <f ca="1">IFERROR(VLOOKUP(H19,Aux!$A:$C,3,0),"")</f>
        <v>#VALUE!</v>
      </c>
      <c r="J19" s="194"/>
      <c r="K19" s="203">
        <v>0</v>
      </c>
      <c r="L19" s="184" t="s">
        <v>40</v>
      </c>
      <c r="M19" s="203">
        <v>2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00000000-0004-0000-0B00-000000000000}"/>
    <hyperlink ref="X6" r:id="rId2" display="Aprendiz de Excel" xr:uid="{00000000-0004-0000-0B00-000001000000}"/>
    <hyperlink ref="X4" r:id="rId3" display="Aprendiz de Excel" xr:uid="{00000000-0004-0000-0B00-000002000000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15"/>
  <sheetViews>
    <sheetView showGridLines="0" zoomScaleNormal="100" workbookViewId="0">
      <selection activeCell="M14" sqref="M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60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3">
        <f ca="1">IFERROR(VLOOKUP(P10,Aux!$A:$C,3,0),"")</f>
        <v>#VALUE!</v>
      </c>
      <c r="P10" s="186" t="str">
        <f ca="1">Cuartos!U13</f>
        <v>Inter de Milán</v>
      </c>
      <c r="Q10" s="181" t="e" vm="3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2</v>
      </c>
      <c r="L13" s="184" t="s">
        <v>40</v>
      </c>
      <c r="M13" s="203">
        <v>1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0000000-0004-0000-0C00-000000000000}"/>
    <hyperlink ref="X6" r:id="rId2" display="Aprendiz de Excel" xr:uid="{00000000-0004-0000-0C00-000001000000}"/>
    <hyperlink ref="X4" r:id="rId3" display="Aprendiz de Excel" xr:uid="{00000000-0004-0000-0C00-000002000000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8"/>
  <sheetViews>
    <sheetView showGridLines="0" tabSelected="1" zoomScaleNormal="100" workbookViewId="0">
      <selection activeCell="M12" sqref="M12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2" t="s">
        <v>340</v>
      </c>
      <c r="I8" s="302"/>
      <c r="J8" s="302"/>
      <c r="K8" s="302"/>
      <c r="L8" s="302"/>
      <c r="M8" s="302"/>
      <c r="N8" s="302"/>
      <c r="O8" s="302"/>
      <c r="P8" s="302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18">
        <f ca="1">IFERROR(VLOOKUP(H10,Aux!$A:$X,8,0),"")</f>
        <v>#VALUE!</v>
      </c>
      <c r="H10" s="182" t="str">
        <f ca="1">Semis!U10</f>
        <v>Bayern Múnich</v>
      </c>
      <c r="I10" s="183" t="e" vm="19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6" t="s">
        <v>316</v>
      </c>
      <c r="I14" s="316"/>
      <c r="J14" s="316"/>
      <c r="K14" s="316"/>
      <c r="L14" s="316"/>
      <c r="M14" s="316"/>
      <c r="N14" s="316"/>
      <c r="O14" s="316"/>
      <c r="P14" s="316"/>
    </row>
    <row r="15" spans="1:24" ht="15" customHeight="1" x14ac:dyDescent="0.25">
      <c r="H15" s="316"/>
      <c r="I15" s="316"/>
      <c r="J15" s="316"/>
      <c r="K15" s="316"/>
      <c r="L15" s="316"/>
      <c r="M15" s="316"/>
      <c r="N15" s="316"/>
      <c r="O15" s="316"/>
      <c r="P15" s="316"/>
    </row>
    <row r="17" spans="8:16" ht="15" customHeight="1" x14ac:dyDescent="0.25">
      <c r="H17" s="317" t="e" vm="12">
        <f ca="1">IFERROR(VLOOKUP(I17,Aux!$A:$X,8,0),"")</f>
        <v>#VALUE!</v>
      </c>
      <c r="I17" s="315" t="str">
        <f ca="1">U10</f>
        <v>Paris Saint-Germain</v>
      </c>
      <c r="J17" s="315"/>
      <c r="K17" s="315"/>
      <c r="L17" s="315"/>
      <c r="M17" s="315"/>
      <c r="N17" s="315"/>
      <c r="O17" s="315"/>
      <c r="P17" s="317" t="e" vm="13">
        <f ca="1">IFERROR(VLOOKUP(I17,Aux!$A:$C,3,0),"")</f>
        <v>#VALUE!</v>
      </c>
    </row>
    <row r="18" spans="8:16" ht="15" customHeight="1" x14ac:dyDescent="0.25">
      <c r="H18" s="317"/>
      <c r="I18" s="315"/>
      <c r="J18" s="315"/>
      <c r="K18" s="315"/>
      <c r="L18" s="315"/>
      <c r="M18" s="315"/>
      <c r="N18" s="315"/>
      <c r="O18" s="315"/>
      <c r="P18" s="317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00000000-0004-0000-0D00-000000000000}"/>
    <hyperlink ref="X6" r:id="rId2" display="Aprendiz de Excel" xr:uid="{00000000-0004-0000-0D00-000001000000}"/>
    <hyperlink ref="X4" r:id="rId3" display="Aprendiz de Excel" xr:uid="{00000000-0004-0000-0D00-000002000000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ColWidth="10.7109375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t="shared" ref="U2" ca="1" si="2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3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4">IF(VLOOKUP(M4,INDIRECT(T4&amp;"!B:AZ"),9,0)="","",VLOOKUP(M4,INDIRECT(T4&amp;"!B:AZ"),9,0))</f>
        <v>1</v>
      </c>
      <c r="V4" s="220">
        <f t="shared" ref="V4:V50" ca="1" si="5">IF(VLOOKUP(M4,INDIRECT(T4&amp;"!B:AZ"),11,0)="","",VLOOKUP(M4,INDIRECT(T4&amp;"!B:AZ"),11,0))</f>
        <v>3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3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4"/>
        <v>2</v>
      </c>
      <c r="V5" s="220">
        <f t="shared" ca="1" si="5"/>
        <v>1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3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4"/>
        <v>1</v>
      </c>
      <c r="V6" s="220">
        <f t="shared" ca="1" si="5"/>
        <v>4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3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4"/>
        <v>1</v>
      </c>
      <c r="V7" s="220">
        <f t="shared" ca="1" si="5"/>
        <v>0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3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4"/>
        <v>3</v>
      </c>
      <c r="V8" s="220">
        <f t="shared" ca="1" si="5"/>
        <v>1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3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4"/>
        <v>2</v>
      </c>
      <c r="V9" s="220">
        <f t="shared" ca="1" si="5"/>
        <v>0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3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6">IF(VLOOKUP(M10,INDIRECT(T10&amp;"!B:AZ"),9,0)="","",VLOOKUP(M10,INDIRECT(T10&amp;"!B:AZ"),9,0))</f>
        <v>1</v>
      </c>
      <c r="V10" s="220">
        <f t="shared" ca="1" si="5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3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6"/>
        <v>0</v>
      </c>
      <c r="V11" s="220">
        <f t="shared" ca="1" si="5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3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6"/>
        <v>3</v>
      </c>
      <c r="V12" s="220">
        <f t="shared" ca="1" si="5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3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6"/>
        <v>0</v>
      </c>
      <c r="V13" s="220">
        <f t="shared" ca="1" si="5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3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6"/>
        <v>3</v>
      </c>
      <c r="V14" s="220">
        <f t="shared" ca="1" si="5"/>
        <v>1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3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3</v>
      </c>
      <c r="V15" s="220">
        <f t="shared" ca="1" si="5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3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6"/>
        <v>0</v>
      </c>
      <c r="V16" s="220">
        <f t="shared" ca="1" si="5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3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6"/>
        <v>2</v>
      </c>
      <c r="V17" s="220">
        <f t="shared" ca="1" si="5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3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6"/>
        <v>4</v>
      </c>
      <c r="V18" s="220">
        <f t="shared" ca="1" si="5"/>
        <v>0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3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6"/>
        <v>0</v>
      </c>
      <c r="V19" s="220">
        <f t="shared" ca="1" si="5"/>
        <v>1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3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6"/>
        <v>1</v>
      </c>
      <c r="V20" s="220">
        <f t="shared" ca="1" si="5"/>
        <v>2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3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6"/>
        <v>2</v>
      </c>
      <c r="V21" s="220">
        <f t="shared" ca="1" si="5"/>
        <v>1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3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6"/>
        <v>2</v>
      </c>
      <c r="V22" s="220">
        <f t="shared" ca="1" si="5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3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6"/>
        <v>1</v>
      </c>
      <c r="V23" s="220">
        <f t="shared" ca="1" si="5"/>
        <v>3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3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6"/>
        <v>1</v>
      </c>
      <c r="V24" s="220">
        <f t="shared" ca="1" si="5"/>
        <v>0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3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6"/>
        <v>2</v>
      </c>
      <c r="V25" s="220">
        <f t="shared" ca="1" si="5"/>
        <v>1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3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6"/>
        <v>0</v>
      </c>
      <c r="V26" s="220">
        <f t="shared" ca="1" si="5"/>
        <v>4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3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6"/>
        <v>2</v>
      </c>
      <c r="V27" s="220">
        <f t="shared" ca="1" si="5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3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6"/>
        <v>1</v>
      </c>
      <c r="V28" s="220">
        <f t="shared" ca="1" si="5"/>
        <v>2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3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6"/>
        <v>4</v>
      </c>
      <c r="V29" s="220">
        <f t="shared" ca="1" si="5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ref="G30:G34" si="7">+_xlfn.IMAGE(F30)</f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3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6"/>
        <v>3</v>
      </c>
      <c r="V30" s="220">
        <f t="shared" ca="1" si="5"/>
        <v>1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7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3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6"/>
        <v>2</v>
      </c>
      <c r="V31" s="220">
        <f t="shared" ca="1" si="5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7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3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6"/>
        <v>0</v>
      </c>
      <c r="V32" s="220">
        <f t="shared" ca="1" si="5"/>
        <v>1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7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3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6"/>
        <v>1</v>
      </c>
      <c r="V33" s="220">
        <f t="shared" ca="1" si="5"/>
        <v>2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7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6"/>
        <v>1</v>
      </c>
      <c r="V34" s="220">
        <f t="shared" ca="1" si="5"/>
        <v>1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3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6"/>
        <v>1</v>
      </c>
      <c r="V35" s="220">
        <f t="shared" ca="1" si="5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3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6"/>
        <v>2</v>
      </c>
      <c r="V36" s="220">
        <f t="shared" ca="1" si="5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6"/>
        <v>3</v>
      </c>
      <c r="V37" s="220">
        <f t="shared" ca="1" si="5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3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6"/>
        <v>0</v>
      </c>
      <c r="V38" s="220">
        <f t="shared" ca="1" si="5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3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6"/>
        <v>3</v>
      </c>
      <c r="V39" s="220">
        <f t="shared" ca="1" si="5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3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6"/>
        <v>0</v>
      </c>
      <c r="V40" s="220">
        <f t="shared" ca="1" si="5"/>
        <v>2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3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6"/>
        <v>3</v>
      </c>
      <c r="V41" s="220">
        <f t="shared" ca="1" si="5"/>
        <v>1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3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6"/>
        <v>4</v>
      </c>
      <c r="V42" s="220">
        <f t="shared" ca="1" si="5"/>
        <v>1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3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6"/>
        <v>2</v>
      </c>
      <c r="V43" s="220">
        <f t="shared" ca="1" si="5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3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6"/>
        <v>1</v>
      </c>
      <c r="V44" s="220">
        <f t="shared" ca="1" si="5"/>
        <v>1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3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6"/>
        <v>3</v>
      </c>
      <c r="V45" s="220">
        <f t="shared" ca="1" si="5"/>
        <v>1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3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6"/>
        <v>1</v>
      </c>
      <c r="V46" s="220">
        <f t="shared" ca="1" si="5"/>
        <v>2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3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6"/>
        <v>2</v>
      </c>
      <c r="V47" s="220">
        <f t="shared" ca="1" si="5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3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6"/>
        <v>1</v>
      </c>
      <c r="V48" s="220">
        <f t="shared" ca="1" si="5"/>
        <v>2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3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6"/>
        <v>1</v>
      </c>
      <c r="V49" s="220">
        <f t="shared" ca="1" si="5"/>
        <v>0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3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6"/>
        <v>1</v>
      </c>
      <c r="V50" s="220">
        <f t="shared" ca="1" si="5"/>
        <v>2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3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2</v>
      </c>
      <c r="V51" s="220">
        <f ca="1">IF(VLOOKUP(M51,INDIRECT(T51&amp;"!C:AZ"),9,0)="","",VLOOKUP(M51,INDIRECT(T51&amp;"!C:AZ"),11,0))</f>
        <v>1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3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8">IF(VLOOKUP(M52,INDIRECT(T52&amp;"!C:AZ"),9,0)="","",VLOOKUP(M52,INDIRECT(T52&amp;"!C:AZ"),9,0))</f>
        <v>3</v>
      </c>
      <c r="V52" s="220">
        <f t="shared" ref="V52:V65" ca="1" si="9">IF(VLOOKUP(M52,INDIRECT(T52&amp;"!C:AZ"),9,0)="","",VLOOKUP(M52,INDIRECT(T52&amp;"!C:AZ"),11,0))</f>
        <v>0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3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8"/>
        <v>3</v>
      </c>
      <c r="V53" s="220">
        <f t="shared" ca="1" si="9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3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8"/>
        <v>1</v>
      </c>
      <c r="V54" s="220">
        <f t="shared" ca="1" si="9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3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8"/>
        <v>2</v>
      </c>
      <c r="V55" s="220">
        <f t="shared" ca="1" si="9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3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8"/>
        <v>2</v>
      </c>
      <c r="V56" s="220">
        <f t="shared" ca="1" si="9"/>
        <v>0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3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8"/>
        <v>2</v>
      </c>
      <c r="V57" s="220">
        <f t="shared" ca="1" si="9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3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8"/>
        <v>3</v>
      </c>
      <c r="V58" s="220">
        <f t="shared" ca="1" si="9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3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8"/>
        <v>1</v>
      </c>
      <c r="V59" s="220">
        <f t="shared" ca="1" si="9"/>
        <v>3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3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8"/>
        <v>1</v>
      </c>
      <c r="V60" s="220">
        <f t="shared" ca="1" si="9"/>
        <v>1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3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8"/>
        <v>3</v>
      </c>
      <c r="V61" s="220">
        <f t="shared" ca="1" si="9"/>
        <v>2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3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8"/>
        <v>0</v>
      </c>
      <c r="V62" s="220">
        <f t="shared" ca="1" si="9"/>
        <v>2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3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8"/>
        <v>2</v>
      </c>
      <c r="V63" s="220">
        <f t="shared" ca="1" si="9"/>
        <v>1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3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8"/>
        <v>2</v>
      </c>
      <c r="V64" s="220">
        <f t="shared" ca="1" si="9"/>
        <v>1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3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8"/>
        <v>1</v>
      </c>
      <c r="V65" s="220">
        <f t="shared" ca="1" si="9"/>
        <v>2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ColWidth="10.7109375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 xml:space="preserve">Luis Rondón </v>
      </c>
      <c r="C1" s="75" t="str">
        <f>Normas!C30</f>
        <v>Luis.grondon01@gmail.com</v>
      </c>
      <c r="D1" s="75">
        <f>Normas!C32</f>
        <v>4242820801</v>
      </c>
      <c r="E1" s="50">
        <f ca="1">+Resultado!E3</f>
        <v>1</v>
      </c>
      <c r="F1" s="50">
        <f ca="1">+Resultado!F3</f>
        <v>2</v>
      </c>
      <c r="G1" s="50">
        <f ca="1">+Resultado!G3</f>
        <v>2</v>
      </c>
      <c r="H1" s="50">
        <f ca="1">+Resultado!H3</f>
        <v>3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0</v>
      </c>
      <c r="M1" s="50">
        <f ca="1">+Resultado!M3</f>
        <v>1</v>
      </c>
      <c r="N1" s="50">
        <f ca="1">+Resultado!N3</f>
        <v>1</v>
      </c>
      <c r="O1" s="50">
        <f ca="1">+Resultado!O3</f>
        <v>3</v>
      </c>
      <c r="P1" s="50">
        <f ca="1">+Resultado!P3</f>
        <v>2</v>
      </c>
      <c r="Q1" s="50">
        <f ca="1">+Resultado!Q3</f>
        <v>1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1</v>
      </c>
      <c r="V1" s="50">
        <f ca="1">+Resultado!V3</f>
        <v>1</v>
      </c>
      <c r="W1" s="50">
        <f ca="1">+Resultado!W3</f>
        <v>0</v>
      </c>
      <c r="X1" s="50">
        <f ca="1">+Resultado!X3</f>
        <v>2</v>
      </c>
      <c r="Y1" s="50">
        <f ca="1">+Resultado!Y3</f>
        <v>2</v>
      </c>
      <c r="Z1" s="50">
        <f ca="1">+Resultado!Z3</f>
        <v>2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2</v>
      </c>
      <c r="AE1" s="50">
        <f ca="1">+Resultado!AE3</f>
        <v>2</v>
      </c>
      <c r="AF1" s="50">
        <f ca="1">+Resultado!AF3</f>
        <v>2</v>
      </c>
      <c r="AG1" s="50">
        <f ca="1">+Resultado!AG3</f>
        <v>0</v>
      </c>
      <c r="AH1" s="50">
        <f ca="1">+Resultado!AH3</f>
        <v>1</v>
      </c>
      <c r="AI1" s="50">
        <f ca="1">+Resultado!AI3</f>
        <v>1</v>
      </c>
      <c r="AJ1" s="50">
        <f ca="1">+Resultado!AJ3</f>
        <v>1</v>
      </c>
      <c r="AK1" s="50" t="str">
        <f ca="1">+Resultado!AK3</f>
        <v>x</v>
      </c>
      <c r="AL1" s="50">
        <f ca="1">+Resultado!AL3</f>
        <v>1</v>
      </c>
      <c r="AM1" s="50">
        <f ca="1">+Resultado!AM3</f>
        <v>2</v>
      </c>
      <c r="AN1" s="50">
        <f ca="1">+Resultado!AN3</f>
        <v>2</v>
      </c>
      <c r="AO1" s="50">
        <f ca="1">+Resultado!AO3</f>
        <v>3</v>
      </c>
      <c r="AP1" s="50">
        <f ca="1">+Resultado!AP3</f>
        <v>0</v>
      </c>
      <c r="AQ1" s="50">
        <f ca="1">+Resultado!AQ3</f>
        <v>1</v>
      </c>
      <c r="AR1" s="50">
        <f ca="1">+Resultado!AR3</f>
        <v>3</v>
      </c>
      <c r="AS1" s="50">
        <f ca="1">+Resultado!AS3</f>
        <v>1</v>
      </c>
      <c r="AT1" s="50">
        <f ca="1">+Resultado!AT3</f>
        <v>1</v>
      </c>
      <c r="AU1" s="50">
        <f ca="1">+Resultado!AU3</f>
        <v>1</v>
      </c>
      <c r="AV1" s="50">
        <f ca="1">+Resultado!AV3</f>
        <v>2</v>
      </c>
      <c r="AW1" s="50">
        <f ca="1">+Resultado!AW3</f>
        <v>2</v>
      </c>
      <c r="AX1" s="50">
        <f ca="1">+Resultado!AX3</f>
        <v>0</v>
      </c>
      <c r="AY1" s="50">
        <f ca="1">+Resultado!AY3</f>
        <v>2</v>
      </c>
      <c r="AZ1" s="50">
        <f ca="1">+Resultado!AZ3</f>
        <v>2</v>
      </c>
      <c r="BA1" s="50">
        <f ca="1">+Resultado!BA3</f>
        <v>2</v>
      </c>
      <c r="BB1" s="50">
        <f ca="1">+Resultado!BB3</f>
        <v>1</v>
      </c>
      <c r="BC1" s="50">
        <f ca="1">+Resultado!BC3</f>
        <v>1</v>
      </c>
      <c r="BD1" s="50">
        <f ca="1">+Resultado!BD3</f>
        <v>1</v>
      </c>
      <c r="BE1" s="50">
        <f ca="1">+Resultado!BE3</f>
        <v>4</v>
      </c>
      <c r="BF1" s="50">
        <f ca="1">+Resultado!BF3</f>
        <v>2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2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3</v>
      </c>
      <c r="BR1" s="50">
        <f ca="1">+Resultado!BR3</f>
        <v>2</v>
      </c>
      <c r="BS1" s="50">
        <f ca="1">+Resultado!BS3</f>
        <v>1</v>
      </c>
      <c r="BT1" s="50">
        <f ca="1">+Resultado!BT3</f>
        <v>0</v>
      </c>
      <c r="BU1" s="50">
        <f ca="1">+Resultado!BU3</f>
        <v>1</v>
      </c>
      <c r="BV1" s="50">
        <f ca="1">+Resultado!BV3</f>
        <v>4</v>
      </c>
      <c r="BW1" s="50">
        <f ca="1">+Resultado!BW3</f>
        <v>0</v>
      </c>
      <c r="BX1" s="50">
        <f ca="1">+Resultado!BX3</f>
        <v>1</v>
      </c>
      <c r="BY1" s="50">
        <f ca="1">+Resultado!BY3</f>
        <v>1</v>
      </c>
      <c r="BZ1" s="50">
        <f ca="1">+Resultado!BZ3</f>
        <v>3</v>
      </c>
      <c r="CA1" s="50">
        <f ca="1">+Resultado!CA3</f>
        <v>2</v>
      </c>
      <c r="CB1" s="50">
        <f ca="1">+Resultado!CB3</f>
        <v>4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0</v>
      </c>
      <c r="CG1" s="50">
        <f ca="1">+Resultado!CG3</f>
        <v>1</v>
      </c>
      <c r="CH1" s="50">
        <f ca="1">+Resultado!CH3</f>
        <v>3</v>
      </c>
      <c r="CI1" s="50">
        <f ca="1">+Resultado!CI3</f>
        <v>1</v>
      </c>
      <c r="CJ1" s="50">
        <f ca="1">+Resultado!CJ3</f>
        <v>1</v>
      </c>
      <c r="CK1" s="50">
        <f ca="1">+Resultado!CK3</f>
        <v>3</v>
      </c>
      <c r="CL1" s="50">
        <f ca="1">+Resultado!CL3</f>
        <v>1</v>
      </c>
      <c r="CM1" s="50">
        <f ca="1">+Resultado!CM3</f>
        <v>1</v>
      </c>
      <c r="CN1" s="50">
        <f ca="1">+Resultado!CN3</f>
        <v>2</v>
      </c>
      <c r="CO1" s="50">
        <f ca="1">+Resultado!CO3</f>
        <v>0</v>
      </c>
      <c r="CP1" s="50">
        <f ca="1">+Resultado!CP3</f>
        <v>1</v>
      </c>
      <c r="CQ1" s="50">
        <f ca="1">+Resultado!CQ3</f>
        <v>1</v>
      </c>
      <c r="CR1" s="50">
        <f ca="1">+Resultado!CR3</f>
        <v>2</v>
      </c>
      <c r="CS1" s="50">
        <f ca="1">+Resultado!CS3</f>
        <v>2</v>
      </c>
      <c r="CT1" s="50">
        <f ca="1">+Resultado!CT3</f>
        <v>4</v>
      </c>
      <c r="CU1" s="50">
        <f ca="1">+Resultado!CU3</f>
        <v>1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3</v>
      </c>
      <c r="DA1" s="50">
        <f ca="1">+Resultado!DA3</f>
        <v>1</v>
      </c>
      <c r="DB1" s="50">
        <f ca="1">+Resultado!DB3</f>
        <v>1</v>
      </c>
      <c r="DC1" s="50">
        <f ca="1">+Resultado!DC3</f>
        <v>1</v>
      </c>
      <c r="DD1" s="50">
        <f ca="1">+Resultado!DD3</f>
        <v>0</v>
      </c>
      <c r="DE1" s="50">
        <f ca="1">+Resultado!DE3</f>
        <v>1</v>
      </c>
      <c r="DF1" s="50">
        <f ca="1">+Resultado!DF3</f>
        <v>3</v>
      </c>
      <c r="DG1" s="50">
        <f ca="1">+Resultado!DG3</f>
        <v>1</v>
      </c>
      <c r="DH1" s="50">
        <f ca="1">+Resultado!DH3</f>
        <v>1</v>
      </c>
      <c r="DI1" s="50">
        <f ca="1">+Resultado!DI3</f>
        <v>0</v>
      </c>
      <c r="DJ1" s="50">
        <f ca="1">+Resultado!DJ3</f>
        <v>1</v>
      </c>
      <c r="DK1" s="50">
        <f ca="1">+Resultado!DK3</f>
        <v>2</v>
      </c>
      <c r="DL1" s="50">
        <f ca="1">+Resultado!DL3</f>
        <v>1</v>
      </c>
      <c r="DM1" s="50">
        <f ca="1">+Resultado!DM3</f>
        <v>2</v>
      </c>
      <c r="DN1" s="50">
        <f ca="1">+Resultado!DN3</f>
        <v>2</v>
      </c>
      <c r="DO1" s="50">
        <f ca="1">+Resultado!DO3</f>
        <v>2</v>
      </c>
      <c r="DP1" s="50">
        <f ca="1">+Resultado!DP3</f>
        <v>1</v>
      </c>
      <c r="DQ1" s="50">
        <f ca="1">+Resultado!DQ3</f>
        <v>1</v>
      </c>
      <c r="DR1" s="50">
        <f ca="1">+Resultado!DR3</f>
        <v>0</v>
      </c>
      <c r="DS1" s="50">
        <f ca="1">+Resultado!DS3</f>
        <v>4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0</v>
      </c>
      <c r="DY1" s="50">
        <f ca="1">+Resultado!DY3</f>
        <v>2</v>
      </c>
      <c r="DZ1" s="50">
        <f ca="1">+Resultado!DZ3</f>
        <v>2</v>
      </c>
      <c r="EA1" s="50">
        <f ca="1">+Resultado!EA3</f>
        <v>2</v>
      </c>
      <c r="EB1" s="50">
        <f ca="1">+Resultado!EB3</f>
        <v>1</v>
      </c>
      <c r="EC1" s="50">
        <f ca="1">+Resultado!EC3</f>
        <v>1</v>
      </c>
      <c r="ED1" s="50">
        <f ca="1">+Resultado!ED3</f>
        <v>0</v>
      </c>
      <c r="EE1" s="50">
        <f ca="1">+Resultado!EE3</f>
        <v>1</v>
      </c>
      <c r="EF1" s="50">
        <f ca="1">+Resultado!EF3</f>
        <v>2</v>
      </c>
      <c r="EG1" s="50">
        <f ca="1">+Resultado!EG3</f>
        <v>2</v>
      </c>
      <c r="EH1" s="50">
        <f ca="1">+Resultado!EH3</f>
        <v>3</v>
      </c>
      <c r="EI1" s="50">
        <f ca="1">+Resultado!EI3</f>
        <v>2</v>
      </c>
      <c r="EJ1" s="50">
        <f ca="1">+Resultado!EJ3</f>
        <v>1</v>
      </c>
      <c r="EK1" s="50">
        <f ca="1">+Resultado!EK3</f>
        <v>1</v>
      </c>
      <c r="EL1" s="50" t="str">
        <f ca="1">+Resultado!EL3</f>
        <v>x</v>
      </c>
      <c r="EM1" s="50">
        <f ca="1">+Resultado!EM3</f>
        <v>1</v>
      </c>
      <c r="EN1" s="50">
        <f ca="1">+Resultado!EN3</f>
        <v>0</v>
      </c>
      <c r="EO1" s="50">
        <f ca="1">+Resultado!EO3</f>
        <v>1</v>
      </c>
      <c r="EP1" s="50">
        <f ca="1">+Resultado!EP3</f>
        <v>1</v>
      </c>
      <c r="EQ1" s="50">
        <f ca="1">+Resultado!EQ3</f>
        <v>2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Inter Miami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Los Angeles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Al-Hilal</v>
      </c>
      <c r="FI1" s="50" t="str">
        <f ca="1">+Resultado!FI3</f>
        <v>Porto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Benfica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Inter de Milán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2</v>
      </c>
      <c r="FY1" s="50">
        <f ca="1">+Resultado!FY3</f>
        <v>1</v>
      </c>
      <c r="FZ1" s="50">
        <f ca="1">+Resultado!FZ3</f>
        <v>1</v>
      </c>
      <c r="GA1" s="50">
        <f ca="1">+Resultado!GA3</f>
        <v>3</v>
      </c>
      <c r="GB1" s="50">
        <f ca="1">+Resultado!GB3</f>
        <v>0</v>
      </c>
      <c r="GC1" s="50">
        <f ca="1">+Resultado!GC3</f>
        <v>1</v>
      </c>
      <c r="GD1" s="50">
        <f ca="1">+Resultado!GD3</f>
        <v>3</v>
      </c>
      <c r="GE1" s="50">
        <f ca="1">+Resultado!GE3</f>
        <v>0</v>
      </c>
      <c r="GF1" s="50">
        <f ca="1">+Resultado!GF3</f>
        <v>1</v>
      </c>
      <c r="GG1" s="50">
        <f ca="1">+Resultado!GG3</f>
        <v>1</v>
      </c>
      <c r="GH1" s="50">
        <f ca="1">+Resultado!GH3</f>
        <v>2</v>
      </c>
      <c r="GI1" s="50">
        <f ca="1">+Resultado!GI3</f>
        <v>2</v>
      </c>
      <c r="GJ1" s="50">
        <f ca="1">+Resultado!GJ3</f>
        <v>2</v>
      </c>
      <c r="GK1" s="50">
        <f ca="1">+Resultado!GK3</f>
        <v>1</v>
      </c>
      <c r="GL1" s="50">
        <f ca="1">+Resultado!GL3</f>
        <v>1</v>
      </c>
      <c r="GM1" s="50">
        <f ca="1">+Resultado!GM3</f>
        <v>2</v>
      </c>
      <c r="GN1" s="50">
        <f ca="1">+Resultado!GN3</f>
        <v>0</v>
      </c>
      <c r="GO1" s="50">
        <f ca="1">+Resultado!GO3</f>
        <v>1</v>
      </c>
      <c r="GP1" s="50">
        <f ca="1">+Resultado!GP3</f>
        <v>2</v>
      </c>
      <c r="GQ1" s="50">
        <f ca="1">+Resultado!GQ3</f>
        <v>1</v>
      </c>
      <c r="GR1" s="50">
        <f ca="1">+Resultado!GR3</f>
        <v>1</v>
      </c>
      <c r="GS1" s="50">
        <f ca="1">+Resultado!GS3</f>
        <v>3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3</v>
      </c>
      <c r="GX1" s="50">
        <f ca="1">+Resultado!GX3</f>
        <v>2</v>
      </c>
      <c r="GY1" s="50">
        <f ca="1">+Resultado!GY3</f>
        <v>1</v>
      </c>
      <c r="GZ1" s="50">
        <f ca="1">+Resultado!GZ3</f>
        <v>1</v>
      </c>
      <c r="HA1" s="50" t="str">
        <f ca="1">+Resultado!HA3</f>
        <v>x</v>
      </c>
      <c r="HB1" s="50">
        <f ca="1">+Resultado!HB3</f>
        <v>3</v>
      </c>
      <c r="HC1" s="50">
        <f ca="1">+Resultado!HC3</f>
        <v>2</v>
      </c>
      <c r="HD1" s="50">
        <f ca="1">+Resultado!HD3</f>
        <v>1</v>
      </c>
      <c r="HE1" s="50">
        <f ca="1">+Resultado!HE3</f>
        <v>0</v>
      </c>
      <c r="HF1" s="50">
        <f ca="1">+Resultado!HF3</f>
        <v>2</v>
      </c>
      <c r="HG1" s="50">
        <f ca="1">+Resultado!HG3</f>
        <v>2</v>
      </c>
      <c r="HH1" s="50">
        <f ca="1">+Resultado!HH3</f>
        <v>2</v>
      </c>
      <c r="HI1" s="50">
        <f ca="1">+Resultado!HI3</f>
        <v>1</v>
      </c>
      <c r="HJ1" s="50">
        <f ca="1">+Resultado!HJ3</f>
        <v>1</v>
      </c>
      <c r="HK1" s="50">
        <f ca="1">+Resultado!HK3</f>
        <v>2</v>
      </c>
      <c r="HL1" s="50">
        <f ca="1">+Resultado!HL3</f>
        <v>1</v>
      </c>
      <c r="HM1" s="50">
        <f ca="1">+Resultado!HM3</f>
        <v>1</v>
      </c>
      <c r="HN1" s="50">
        <f ca="1">+Resultado!HN3</f>
        <v>1</v>
      </c>
      <c r="HO1" s="50">
        <f ca="1">+Resultado!HO3</f>
        <v>2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ColWidth="10.7109375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ColWidth="10.7109375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 t="shared" ref="GD2" si="0">+GA2+1</f>
        <v>51</v>
      </c>
      <c r="GE2" s="111"/>
      <c r="GF2" s="111"/>
      <c r="GG2" s="111">
        <f t="shared" ref="GG2" si="1">+GD2+1</f>
        <v>52</v>
      </c>
      <c r="GH2" s="111"/>
      <c r="GI2" s="111"/>
      <c r="GJ2" s="111">
        <f t="shared" ref="GJ2" si="2">+GG2+1</f>
        <v>53</v>
      </c>
      <c r="GK2" s="111"/>
      <c r="GL2" s="111"/>
      <c r="GM2" s="111">
        <f t="shared" ref="GM2" si="3">+GJ2+1</f>
        <v>54</v>
      </c>
      <c r="GN2" s="111"/>
      <c r="GO2" s="111"/>
      <c r="GP2" s="111">
        <f t="shared" ref="GP2" si="4">+GM2+1</f>
        <v>55</v>
      </c>
      <c r="GQ2" s="111"/>
      <c r="GR2" s="111"/>
      <c r="GS2" s="111">
        <f t="shared" ref="GS2" si="5">+GP2+1</f>
        <v>56</v>
      </c>
      <c r="GT2" s="111"/>
      <c r="GU2" s="111"/>
      <c r="GV2" s="111">
        <f t="shared" ref="GV2" si="6">+GS2+1</f>
        <v>57</v>
      </c>
      <c r="GW2" s="111"/>
      <c r="GX2" s="111"/>
      <c r="GY2" s="111">
        <f t="shared" ref="GY2" si="7">+GV2+1</f>
        <v>58</v>
      </c>
      <c r="GZ2" s="111"/>
      <c r="HA2" s="111"/>
      <c r="HB2" s="111">
        <f t="shared" ref="HB2" si="8">+GY2+1</f>
        <v>59</v>
      </c>
      <c r="HC2" s="111"/>
      <c r="HD2" s="111"/>
      <c r="HE2" s="111">
        <f t="shared" ref="HE2" si="9">+HB2+1</f>
        <v>60</v>
      </c>
      <c r="HF2" s="111"/>
      <c r="HG2" s="111"/>
      <c r="HH2" s="111">
        <f t="shared" ref="HH2" si="10">+HE2+1</f>
        <v>61</v>
      </c>
      <c r="HI2" s="111"/>
      <c r="HJ2" s="111"/>
      <c r="HK2" s="111">
        <f t="shared" ref="HK2" si="11">+HH2+1</f>
        <v>62</v>
      </c>
      <c r="HL2" s="111"/>
      <c r="HM2" s="111"/>
      <c r="HN2" s="111">
        <f t="shared" ref="HN2" si="12"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3</v>
      </c>
      <c r="I3" s="147">
        <f ca="1">VLOOKUP(H2,Aux!$M:$AZ,10,0)</f>
        <v>0</v>
      </c>
      <c r="J3" s="147">
        <f t="shared" ref="J3" ca="1" si="13">IF(OR(H3="",I3=""),"",IF(H3&gt;I3,1,IF(H3=I3,"x",2)))</f>
        <v>1</v>
      </c>
      <c r="K3" s="147">
        <f ca="1">VLOOKUP(K2,Aux!$M:$AZ,9,0)</f>
        <v>2</v>
      </c>
      <c r="L3" s="147">
        <f ca="1">VLOOKUP(K2,Aux!$M:$AZ,10,0)</f>
        <v>0</v>
      </c>
      <c r="M3" s="147">
        <f t="shared" ref="M3" ca="1" si="14">IF(OR(K3="",L3=""),"",IF(K3&gt;L3,1,IF(K3=L3,"x",2)))</f>
        <v>1</v>
      </c>
      <c r="N3" s="147">
        <f ca="1">VLOOKUP(N2,Aux!$M:$AZ,9,0)</f>
        <v>1</v>
      </c>
      <c r="O3" s="147">
        <f ca="1">VLOOKUP(N2,Aux!$M:$AZ,10,0)</f>
        <v>3</v>
      </c>
      <c r="P3" s="147">
        <f t="shared" ref="P3" ca="1" si="15">IF(OR(N3="",O3=""),"",IF(N3&gt;O3,1,IF(N3=O3,"x",2)))</f>
        <v>2</v>
      </c>
      <c r="Q3" s="147">
        <f ca="1">VLOOKUP(Q2,Aux!$M:$AZ,9,0)</f>
        <v>1</v>
      </c>
      <c r="R3" s="147">
        <f ca="1">VLOOKUP(Q2,Aux!$M:$AZ,10,0)</f>
        <v>0</v>
      </c>
      <c r="S3" s="147">
        <f t="shared" ref="S3" ca="1" si="16">IF(OR(Q3="",R3=""),"",IF(Q3&gt;R3,1,IF(Q3=R3,"x",2)))</f>
        <v>1</v>
      </c>
      <c r="T3" s="147">
        <f ca="1">VLOOKUP(T2,Aux!$M:$AZ,9,0)</f>
        <v>2</v>
      </c>
      <c r="U3" s="147">
        <f ca="1">VLOOKUP(T2,Aux!$M:$AZ,10,0)</f>
        <v>1</v>
      </c>
      <c r="V3" s="147">
        <f t="shared" ref="V3" ca="1" si="17">IF(OR(T3="",U3=""),"",IF(T3&gt;U3,1,IF(T3=U3,"x",2)))</f>
        <v>1</v>
      </c>
      <c r="W3" s="147">
        <f ca="1">VLOOKUP(W2,Aux!$M:$AZ,9,0)</f>
        <v>0</v>
      </c>
      <c r="X3" s="147">
        <f ca="1">VLOOKUP(W2,Aux!$M:$AZ,10,0)</f>
        <v>2</v>
      </c>
      <c r="Y3" s="147">
        <f t="shared" ref="Y3" ca="1" si="18">IF(OR(W3="",X3=""),"",IF(W3&gt;X3,1,IF(W3=X3,"x",2)))</f>
        <v>2</v>
      </c>
      <c r="Z3" s="147">
        <f ca="1">VLOOKUP(Z2,Aux!$M:$AZ,9,0)</f>
        <v>2</v>
      </c>
      <c r="AA3" s="147">
        <f ca="1">VLOOKUP(Z2,Aux!$M:$AZ,10,0)</f>
        <v>0</v>
      </c>
      <c r="AB3" s="147">
        <f t="shared" ref="AB3" ca="1" si="19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2</v>
      </c>
      <c r="AE3" s="147">
        <f t="shared" ref="AE3" ca="1" si="20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0</v>
      </c>
      <c r="AH3" s="147">
        <f t="shared" ref="AH3" ca="1" si="21">IF(OR(AF3="",AG3=""),"",IF(AF3&gt;AG3,1,IF(AF3=AG3,"x",2)))</f>
        <v>1</v>
      </c>
      <c r="AI3" s="147">
        <f ca="1">VLOOKUP(AI2,Aux!$M:$AZ,9,0)</f>
        <v>1</v>
      </c>
      <c r="AJ3" s="147">
        <f ca="1">VLOOKUP(AI2,Aux!$M:$AZ,10,0)</f>
        <v>1</v>
      </c>
      <c r="AK3" s="147" t="str">
        <f t="shared" ref="AK3" ca="1" si="22">IF(OR(AI3="",AJ3=""),"",IF(AI3&gt;AJ3,1,IF(AI3=AJ3,"x",2)))</f>
        <v>x</v>
      </c>
      <c r="AL3" s="147">
        <f ca="1">VLOOKUP(AL2,Aux!$M:$AZ,9,0)</f>
        <v>1</v>
      </c>
      <c r="AM3" s="147">
        <f ca="1">VLOOKUP(AL2,Aux!$M:$AZ,10,0)</f>
        <v>2</v>
      </c>
      <c r="AN3" s="147">
        <f t="shared" ref="AN3" ca="1" si="23">IF(OR(AL3="",AM3=""),"",IF(AL3&gt;AM3,1,IF(AL3=AM3,"x",2)))</f>
        <v>2</v>
      </c>
      <c r="AO3" s="147">
        <f ca="1">VLOOKUP(AO2,Aux!$M:$AZ,9,0)</f>
        <v>3</v>
      </c>
      <c r="AP3" s="147">
        <f ca="1">VLOOKUP(AO2,Aux!$M:$AZ,10,0)</f>
        <v>0</v>
      </c>
      <c r="AQ3" s="147">
        <f t="shared" ref="AQ3" ca="1" si="24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1</v>
      </c>
      <c r="AT3" s="147">
        <f t="shared" ref="AT3" ca="1" si="25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2</v>
      </c>
      <c r="AW3" s="147">
        <f t="shared" ref="AW3" ca="1" si="26">IF(OR(AU3="",AV3=""),"",IF(AU3&gt;AV3,1,IF(AU3=AV3,"x",2)))</f>
        <v>2</v>
      </c>
      <c r="AX3" s="147">
        <f ca="1">VLOOKUP(AX2,Aux!$M:$AZ,9,0)</f>
        <v>0</v>
      </c>
      <c r="AY3" s="147">
        <f ca="1">VLOOKUP(AX2,Aux!$M:$AZ,10,0)</f>
        <v>2</v>
      </c>
      <c r="AZ3" s="147">
        <f t="shared" ref="AZ3" ca="1" si="27">IF(OR(AX3="",AY3=""),"",IF(AX3&gt;AY3,1,IF(AX3=AY3,"x",2)))</f>
        <v>2</v>
      </c>
      <c r="BA3" s="147">
        <f ca="1">VLOOKUP(BA2,Aux!$M:$AZ,9,0)</f>
        <v>2</v>
      </c>
      <c r="BB3" s="147">
        <f ca="1">VLOOKUP(BA2,Aux!$M:$AZ,10,0)</f>
        <v>1</v>
      </c>
      <c r="BC3" s="147">
        <f t="shared" ref="BC3" ca="1" si="28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4</v>
      </c>
      <c r="BF3" s="147">
        <f t="shared" ref="BF3" ca="1" si="29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2</v>
      </c>
      <c r="BI3" s="147">
        <f t="shared" ref="BI3" ca="1" si="30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t="shared" ref="BL3" ca="1" si="31">IF(OR(BJ3="",BK3=""),"",IF(BJ3&gt;BK3,1,IF(BJ3=BK3,"x",2)))</f>
        <v>1</v>
      </c>
      <c r="BM3" s="147">
        <f ca="1">VLOOKUP(BM2,Aux!$M:$AZ,9,0)</f>
        <v>2</v>
      </c>
      <c r="BN3" s="147">
        <f ca="1">VLOOKUP(BM2,Aux!$M:$AZ,10,0)</f>
        <v>0</v>
      </c>
      <c r="BO3" s="147">
        <f t="shared" ref="BO3" ca="1" si="32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3</v>
      </c>
      <c r="BR3" s="147">
        <f t="shared" ref="BR3" ca="1" si="33">IF(OR(BP3="",BQ3=""),"",IF(BP3&gt;BQ3,1,IF(BP3=BQ3,"x",2)))</f>
        <v>2</v>
      </c>
      <c r="BS3" s="147">
        <f ca="1">VLOOKUP(BS2,Aux!$M:$AZ,9,0)</f>
        <v>1</v>
      </c>
      <c r="BT3" s="147">
        <f ca="1">VLOOKUP(BS2,Aux!$M:$AZ,10,0)</f>
        <v>0</v>
      </c>
      <c r="BU3" s="147">
        <f t="shared" ref="BU3" ca="1" si="34">IF(OR(BS3="",BT3=""),"",IF(BS3&gt;BT3,1,IF(BS3=BT3,"x",2)))</f>
        <v>1</v>
      </c>
      <c r="BV3" s="147">
        <f ca="1">VLOOKUP(BV2,Aux!$M:$AZ,9,0)</f>
        <v>4</v>
      </c>
      <c r="BW3" s="147">
        <f ca="1">VLOOKUP(BV2,Aux!$M:$AZ,10,0)</f>
        <v>0</v>
      </c>
      <c r="BX3" s="147">
        <f t="shared" ref="BX3" ca="1" si="35">IF(OR(BV3="",BW3=""),"",IF(BV3&gt;BW3,1,IF(BV3=BW3,"x",2)))</f>
        <v>1</v>
      </c>
      <c r="BY3" s="147">
        <f ca="1">VLOOKUP(BY2,Aux!$M:$AZ,9,0)</f>
        <v>1</v>
      </c>
      <c r="BZ3" s="147">
        <f ca="1">VLOOKUP(BY2,Aux!$M:$AZ,10,0)</f>
        <v>3</v>
      </c>
      <c r="CA3" s="147">
        <f t="shared" ref="CA3" ca="1" si="36">IF(OR(BY3="",BZ3=""),"",IF(BY3&gt;BZ3,1,IF(BY3=BZ3,"x",2)))</f>
        <v>2</v>
      </c>
      <c r="CB3" s="147">
        <f ca="1">VLOOKUP(CB2,Aux!$M:$AZ,9,0)</f>
        <v>4</v>
      </c>
      <c r="CC3" s="147">
        <f ca="1">VLOOKUP(CB2,Aux!$M:$AZ,10,0)</f>
        <v>0</v>
      </c>
      <c r="CD3" s="147">
        <f t="shared" ref="CD3" ca="1" si="37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0</v>
      </c>
      <c r="CG3" s="147">
        <f t="shared" ref="CG3" ca="1" si="38">IF(OR(CE3="",CF3=""),"",IF(CE3&gt;CF3,1,IF(CE3=CF3,"x",2)))</f>
        <v>1</v>
      </c>
      <c r="CH3" s="147">
        <f ca="1">VLOOKUP(CH2,Aux!$M:$AZ,9,0)</f>
        <v>3</v>
      </c>
      <c r="CI3" s="147">
        <f ca="1">VLOOKUP(CH2,Aux!$M:$AZ,10,0)</f>
        <v>1</v>
      </c>
      <c r="CJ3" s="147">
        <f t="shared" ref="CJ3" ca="1" si="39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1</v>
      </c>
      <c r="CM3" s="147">
        <f t="shared" ref="CM3" ca="1" si="40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0</v>
      </c>
      <c r="CP3" s="147">
        <f t="shared" ref="CP3" ca="1" si="4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2</v>
      </c>
      <c r="CS3" s="147">
        <f t="shared" ref="CS3" ca="1" si="42">IF(OR(CQ3="",CR3=""),"",IF(CQ3&gt;CR3,1,IF(CQ3=CR3,"x",2)))</f>
        <v>2</v>
      </c>
      <c r="CT3" s="147">
        <f ca="1">VLOOKUP(CT2,Aux!$M:$AZ,9,0)</f>
        <v>4</v>
      </c>
      <c r="CU3" s="147">
        <f ca="1">VLOOKUP(CT2,Aux!$M:$AZ,10,0)</f>
        <v>1</v>
      </c>
      <c r="CV3" s="147">
        <f t="shared" ref="CV3" ca="1" si="43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t="shared" ref="CY3" ca="1" si="44">IF(OR(CW3="",CX3=""),"",IF(CW3&gt;CX3,1,IF(CW3=CX3,"x",2)))</f>
        <v>2</v>
      </c>
      <c r="CZ3" s="147">
        <f ca="1">VLOOKUP(CZ2,Aux!$M:$AZ,9,0)</f>
        <v>3</v>
      </c>
      <c r="DA3" s="147">
        <f ca="1">VLOOKUP(CZ2,Aux!$M:$AZ,10,0)</f>
        <v>1</v>
      </c>
      <c r="DB3" s="147">
        <f t="shared" ref="DB3" ca="1" si="45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0</v>
      </c>
      <c r="DE3" s="147">
        <f t="shared" ref="DE3" ca="1" si="46">IF(OR(DC3="",DD3=""),"",IF(DC3&gt;DD3,1,IF(DC3=DD3,"x",2)))</f>
        <v>1</v>
      </c>
      <c r="DF3" s="147">
        <f ca="1">VLOOKUP(DF2,Aux!$M:$AZ,9,0)</f>
        <v>3</v>
      </c>
      <c r="DG3" s="147">
        <f ca="1">VLOOKUP(DF2,Aux!$M:$AZ,10,0)</f>
        <v>1</v>
      </c>
      <c r="DH3" s="147">
        <f t="shared" ref="DH3" ca="1" si="47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1</v>
      </c>
      <c r="DK3" s="147">
        <f t="shared" ref="DK3" ca="1" si="48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2</v>
      </c>
      <c r="DN3" s="147">
        <f t="shared" ref="DN3" ca="1" si="49">IF(OR(DL3="",DM3=""),"",IF(DL3&gt;DM3,1,IF(DL3=DM3,"x",2)))</f>
        <v>2</v>
      </c>
      <c r="DO3" s="147">
        <f ca="1">VLOOKUP(DO2,Aux!$M:$AZ,9,0)</f>
        <v>2</v>
      </c>
      <c r="DP3" s="147">
        <f ca="1">VLOOKUP(DO2,Aux!$M:$AZ,10,0)</f>
        <v>1</v>
      </c>
      <c r="DQ3" s="147">
        <f t="shared" ref="DQ3" ca="1" si="50">IF(OR(DO3="",DP3=""),"",IF(DO3&gt;DP3,1,IF(DO3=DP3,"x",2)))</f>
        <v>1</v>
      </c>
      <c r="DR3" s="147">
        <f ca="1">VLOOKUP(DR2,Aux!$M:$AZ,9,0)</f>
        <v>0</v>
      </c>
      <c r="DS3" s="147">
        <f ca="1">VLOOKUP(DR2,Aux!$M:$AZ,10,0)</f>
        <v>4</v>
      </c>
      <c r="DT3" s="147">
        <f t="shared" ref="DT3" ca="1" si="5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t="shared" ref="DW3" ca="1" si="52">IF(OR(DU3="",DV3=""),"",IF(DU3&gt;DV3,1,IF(DU3=DV3,"x",2)))</f>
        <v>1</v>
      </c>
      <c r="DX3" s="147">
        <f ca="1">VLOOKUP(DX2,Aux!$M:$AZ,9,0)</f>
        <v>0</v>
      </c>
      <c r="DY3" s="147">
        <f ca="1">VLOOKUP(DX2,Aux!$M:$AZ,10,0)</f>
        <v>2</v>
      </c>
      <c r="DZ3" s="147">
        <f t="shared" ref="DZ3" ca="1" si="53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1</v>
      </c>
      <c r="EC3" s="147">
        <f t="shared" ref="EC3" ca="1" si="54">IF(OR(EA3="",EB3=""),"",IF(EA3&gt;EB3,1,IF(EA3=EB3,"x",2)))</f>
        <v>1</v>
      </c>
      <c r="ED3" s="147">
        <f ca="1">VLOOKUP(ED2,Aux!$M:$AZ,9,0)</f>
        <v>0</v>
      </c>
      <c r="EE3" s="147">
        <f ca="1">VLOOKUP(ED2,Aux!$M:$AZ,10,0)</f>
        <v>1</v>
      </c>
      <c r="EF3" s="147">
        <f t="shared" ref="EF3" ca="1" si="55">IF(OR(ED3="",EE3=""),"",IF(ED3&gt;EE3,1,IF(ED3=EE3,"x",2)))</f>
        <v>2</v>
      </c>
      <c r="EG3" s="147">
        <f ca="1">VLOOKUP(EG2,Aux!$M:$AZ,9,0)</f>
        <v>2</v>
      </c>
      <c r="EH3" s="147">
        <f ca="1">VLOOKUP(EG2,Aux!$M:$AZ,10,0)</f>
        <v>3</v>
      </c>
      <c r="EI3" s="147">
        <f t="shared" ref="EI3" ca="1" si="56">IF(OR(EG3="",EH3=""),"",IF(EG3&gt;EH3,1,IF(EG3=EH3,"x",2)))</f>
        <v>2</v>
      </c>
      <c r="EJ3" s="147">
        <f ca="1">VLOOKUP(EJ2,Aux!$M:$AZ,9,0)</f>
        <v>1</v>
      </c>
      <c r="EK3" s="147">
        <f ca="1">VLOOKUP(EJ2,Aux!$M:$AZ,10,0)</f>
        <v>1</v>
      </c>
      <c r="EL3" s="147" t="str">
        <f t="shared" ref="EL3" ca="1" si="57">IF(OR(EJ3="",EK3=""),"",IF(EJ3&gt;EK3,1,IF(EJ3=EK3,"x",2)))</f>
        <v>x</v>
      </c>
      <c r="EM3" s="147">
        <f ca="1">VLOOKUP(EM2,Aux!$M:$AZ,9,0)</f>
        <v>1</v>
      </c>
      <c r="EN3" s="147">
        <f ca="1">VLOOKUP(EM2,Aux!$M:$AZ,10,0)</f>
        <v>0</v>
      </c>
      <c r="EO3" s="147">
        <f t="shared" ref="EO3" ca="1" si="58">IF(OR(EM3="",EN3=""),"",IF(EM3&gt;EN3,1,IF(EM3=EN3,"x",2)))</f>
        <v>1</v>
      </c>
      <c r="EP3" s="147">
        <f ca="1">VLOOKUP(EP2,Aux!$M:$AZ,9,0)</f>
        <v>1</v>
      </c>
      <c r="EQ3" s="147">
        <f ca="1">VLOOKUP(EP2,Aux!$M:$AZ,10,0)</f>
        <v>2</v>
      </c>
      <c r="ER3" s="147">
        <f t="shared" ref="ER3" ca="1" si="59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Inter Miami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Los Angeles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Porto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Benfica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Inter de Milán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2</v>
      </c>
      <c r="FY3" s="147">
        <f ca="1">VLOOKUP(FX2,Aux!$M:$AZ,10,0)</f>
        <v>1</v>
      </c>
      <c r="FZ3" s="147">
        <f t="shared" ref="FZ3" ca="1" si="60">IF(OR(FX3="",FY3=""),"",IF(FX3&gt;FY3,1,IF(FX3=FY3,"x",2)))</f>
        <v>1</v>
      </c>
      <c r="GA3" s="147">
        <f ca="1">VLOOKUP(GA2,Aux!$M:$AZ,9,0)</f>
        <v>3</v>
      </c>
      <c r="GB3" s="147">
        <f ca="1">VLOOKUP(GA2,Aux!$M:$AZ,10,0)</f>
        <v>0</v>
      </c>
      <c r="GC3" s="147">
        <f t="shared" ref="GC3" ca="1" si="61">IF(OR(GA3="",GB3=""),"",IF(GA3&gt;GB3,1,IF(GA3=GB3,"x",2)))</f>
        <v>1</v>
      </c>
      <c r="GD3" s="147">
        <f ca="1">VLOOKUP(GD2,Aux!$M:$AZ,9,0)</f>
        <v>3</v>
      </c>
      <c r="GE3" s="147">
        <f ca="1">VLOOKUP(GD2,Aux!$M:$AZ,10,0)</f>
        <v>0</v>
      </c>
      <c r="GF3" s="147">
        <f t="shared" ref="GF3" ca="1" si="62">IF(OR(GD3="",GE3=""),"",IF(GD3&gt;GE3,1,IF(GD3=GE3,"x",2)))</f>
        <v>1</v>
      </c>
      <c r="GG3" s="147">
        <f ca="1">VLOOKUP(GG2,Aux!$M:$AZ,9,0)</f>
        <v>1</v>
      </c>
      <c r="GH3" s="147">
        <f ca="1">VLOOKUP(GG2,Aux!$M:$AZ,10,0)</f>
        <v>2</v>
      </c>
      <c r="GI3" s="147">
        <f t="shared" ref="GI3" ca="1" si="63">IF(OR(GG3="",GH3=""),"",IF(GG3&gt;GH3,1,IF(GG3=GH3,"x",2)))</f>
        <v>2</v>
      </c>
      <c r="GJ3" s="147">
        <f ca="1">VLOOKUP(GJ2,Aux!$M:$AZ,9,0)</f>
        <v>2</v>
      </c>
      <c r="GK3" s="147">
        <f ca="1">VLOOKUP(GJ2,Aux!$M:$AZ,10,0)</f>
        <v>1</v>
      </c>
      <c r="GL3" s="147">
        <f t="shared" ref="GL3" ca="1" si="64">IF(OR(GJ3="",GK3=""),"",IF(GJ3&gt;GK3,1,IF(GJ3=GK3,"x",2)))</f>
        <v>1</v>
      </c>
      <c r="GM3" s="147">
        <f ca="1">VLOOKUP(GM2,Aux!$M:$AZ,9,0)</f>
        <v>2</v>
      </c>
      <c r="GN3" s="147">
        <f ca="1">VLOOKUP(GM2,Aux!$M:$AZ,10,0)</f>
        <v>0</v>
      </c>
      <c r="GO3" s="147">
        <f t="shared" ref="GO3" ca="1" si="65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1</v>
      </c>
      <c r="GR3" s="147">
        <f t="shared" ref="GR3" ca="1" si="66">IF(OR(GP3="",GQ3=""),"",IF(GP3&gt;GQ3,1,IF(GP3=GQ3,"x",2)))</f>
        <v>1</v>
      </c>
      <c r="GS3" s="147">
        <f ca="1">VLOOKUP(GS2,Aux!$M:$AZ,9,0)</f>
        <v>3</v>
      </c>
      <c r="GT3" s="147">
        <f ca="1">VLOOKUP(GS2,Aux!$M:$AZ,10,0)</f>
        <v>1</v>
      </c>
      <c r="GU3" s="147">
        <f t="shared" ref="GU3" ca="1" si="67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3</v>
      </c>
      <c r="GX3" s="147">
        <f t="shared" ref="GX3" ca="1" si="68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1</v>
      </c>
      <c r="HA3" s="147" t="str">
        <f t="shared" ref="HA3" ca="1" si="69">IF(OR(GY3="",GZ3=""),"",IF(GY3&gt;GZ3,1,IF(GY3=GZ3,"x",2)))</f>
        <v>x</v>
      </c>
      <c r="HB3" s="147">
        <f ca="1">VLOOKUP(HB2,Aux!$M:$AZ,9,0)</f>
        <v>3</v>
      </c>
      <c r="HC3" s="147">
        <f ca="1">VLOOKUP(HB2,Aux!$M:$AZ,10,0)</f>
        <v>2</v>
      </c>
      <c r="HD3" s="147">
        <f t="shared" ref="HD3" ca="1" si="70">IF(OR(HB3="",HC3=""),"",IF(HB3&gt;HC3,1,IF(HB3=HC3,"x",2)))</f>
        <v>1</v>
      </c>
      <c r="HE3" s="147">
        <f ca="1">VLOOKUP(HE2,Aux!$M:$AZ,9,0)</f>
        <v>0</v>
      </c>
      <c r="HF3" s="147">
        <f ca="1">VLOOKUP(HE2,Aux!$M:$AZ,10,0)</f>
        <v>2</v>
      </c>
      <c r="HG3" s="147">
        <f t="shared" ref="HG3" ca="1" si="7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1</v>
      </c>
      <c r="HJ3" s="147">
        <f t="shared" ref="HJ3" ca="1" si="72">IF(OR(HH3="",HI3=""),"",IF(HH3&gt;HI3,1,IF(HH3=HI3,"x",2)))</f>
        <v>1</v>
      </c>
      <c r="HK3" s="147">
        <f ca="1">VLOOKUP(HK2,Aux!$M:$AZ,9,0)</f>
        <v>2</v>
      </c>
      <c r="HL3" s="147">
        <f ca="1">VLOOKUP(HK2,Aux!$M:$AZ,10,0)</f>
        <v>1</v>
      </c>
      <c r="HM3" s="147">
        <f t="shared" ref="HM3" ca="1" si="73">IF(OR(HK3="",HL3=""),"",IF(HK3&gt;HL3,1,IF(HK3=HL3,"x",2)))</f>
        <v>1</v>
      </c>
      <c r="HN3" s="147">
        <f ca="1">VLOOKUP(HN2,Aux!$M:$AZ,9,0)</f>
        <v>1</v>
      </c>
      <c r="HO3" s="147">
        <f ca="1">VLOOKUP(HN2,Aux!$M:$AZ,10,0)</f>
        <v>2</v>
      </c>
      <c r="HP3" s="147">
        <f t="shared" ref="HP3" ca="1" si="74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9" t="s">
        <v>314</v>
      </c>
      <c r="B1" s="319"/>
      <c r="C1" s="319"/>
      <c r="D1" s="319"/>
      <c r="E1" s="319"/>
      <c r="F1" s="319"/>
      <c r="G1" s="319"/>
      <c r="H1" s="319"/>
      <c r="I1" s="319"/>
      <c r="J1" s="319"/>
      <c r="K1" s="319"/>
      <c r="L1" s="319"/>
      <c r="M1" s="319"/>
      <c r="N1" s="319"/>
      <c r="O1" s="319"/>
      <c r="P1" s="319"/>
      <c r="Q1" s="319"/>
      <c r="R1" s="319"/>
      <c r="S1" s="319"/>
      <c r="T1" s="319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8" t="s">
        <v>317</v>
      </c>
      <c r="F3" s="318"/>
      <c r="G3" s="318"/>
      <c r="H3" s="318"/>
      <c r="I3" s="318"/>
      <c r="J3" s="318"/>
      <c r="K3" s="318"/>
      <c r="L3" s="318"/>
      <c r="M3" s="318"/>
      <c r="N3" s="318"/>
      <c r="O3" s="318"/>
      <c r="P3" s="318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 t="shared" ref="V20:V23" si="5"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 t="shared" ref="AF20:AF23" si="6"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 t="shared" ref="AK20:AK23" si="7">+SUM(AG20:AJ20)</f>
        <v>0</v>
      </c>
      <c r="AL20" s="269">
        <f t="shared" ref="AL20:AL23" si="8"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 t="shared" si="5"/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 t="shared" si="6"/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 t="shared" si="7"/>
        <v>0</v>
      </c>
      <c r="AL21" s="269">
        <f t="shared" si="8"/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 t="shared" si="5"/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 t="shared" si="6"/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 t="shared" si="7"/>
        <v>0</v>
      </c>
      <c r="AL22" s="269">
        <f t="shared" si="8"/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 t="shared" si="5"/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 t="shared" si="6"/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 t="shared" si="7"/>
        <v>0</v>
      </c>
      <c r="AL23" s="269">
        <f t="shared" si="8"/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6" t="s">
        <v>134</v>
      </c>
    </row>
    <row r="29" spans="3:38" ht="14.25" customHeight="1" thickBot="1" x14ac:dyDescent="0.3">
      <c r="V29" s="297"/>
    </row>
    <row r="30" spans="3:38" x14ac:dyDescent="0.25">
      <c r="V30" s="298" t="s">
        <v>135</v>
      </c>
      <c r="W30" s="48"/>
    </row>
    <row r="31" spans="3:38" ht="15.75" thickBot="1" x14ac:dyDescent="0.3">
      <c r="V31" s="299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00000000-0004-0000-1200-000000000000}"/>
    <hyperlink ref="V30" r:id="rId2" display="Aprendiz de Excel" xr:uid="{00000000-0004-0000-1200-000001000000}"/>
    <hyperlink ref="V28" r:id="rId3" display="Aprendiz de Excel" xr:uid="{00000000-0004-0000-1200-000002000000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ColWidth="10.7109375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9" t="s">
        <v>318</v>
      </c>
      <c r="E5" s="329"/>
      <c r="F5" s="329"/>
      <c r="G5" s="329"/>
      <c r="H5" s="329"/>
      <c r="I5" s="329"/>
      <c r="J5" s="329"/>
      <c r="K5" s="329"/>
      <c r="L5" s="329"/>
      <c r="M5" s="329"/>
      <c r="N5" s="329"/>
      <c r="O5" s="329"/>
      <c r="P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80"/>
      <c r="AX5" s="134"/>
      <c r="AY5" s="341" t="s">
        <v>118</v>
      </c>
      <c r="AZ5" s="342"/>
      <c r="BA5" s="342"/>
      <c r="BB5" s="342"/>
      <c r="BC5" s="342"/>
      <c r="BD5" s="342"/>
      <c r="BE5" s="342"/>
      <c r="BF5" s="342"/>
      <c r="BG5" s="343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0" t="str">
        <f>"Grupo "&amp;VLOOKUP(I2,Aux!$M:$AZ,8,0)</f>
        <v>Grupo A</v>
      </c>
      <c r="E6" s="331"/>
      <c r="F6" s="331"/>
      <c r="G6" s="331"/>
      <c r="H6" s="331"/>
      <c r="I6" s="331"/>
      <c r="J6" s="331"/>
      <c r="K6" s="331"/>
      <c r="L6" s="331"/>
      <c r="M6" s="331"/>
      <c r="N6" s="332"/>
      <c r="O6" s="330" t="str">
        <f>"Grupo "&amp;VLOOKUP(T2,Aux!$M:$AZ,8,0)</f>
        <v>Grupo C</v>
      </c>
      <c r="P6" s="331"/>
      <c r="Q6" s="331"/>
      <c r="R6" s="331"/>
      <c r="S6" s="331"/>
      <c r="T6" s="331"/>
      <c r="U6" s="331"/>
      <c r="V6" s="331"/>
      <c r="W6" s="331"/>
      <c r="X6" s="331"/>
      <c r="Y6" s="332"/>
      <c r="Z6" s="330" t="str">
        <f>"Grupo "&amp;VLOOKUP(AE2,Aux!$M:$AZ,8,0)</f>
        <v>Grupo B</v>
      </c>
      <c r="AA6" s="331"/>
      <c r="AB6" s="331"/>
      <c r="AC6" s="331"/>
      <c r="AD6" s="331"/>
      <c r="AE6" s="331"/>
      <c r="AF6" s="331"/>
      <c r="AG6" s="331"/>
      <c r="AH6" s="331"/>
      <c r="AI6" s="331"/>
      <c r="AJ6" s="332"/>
      <c r="AK6" s="330" t="str">
        <f>"Grupo "&amp;VLOOKUP(AP2,Aux!$M:$AZ,8,0)</f>
        <v>Grupo A</v>
      </c>
      <c r="AL6" s="331"/>
      <c r="AM6" s="331"/>
      <c r="AN6" s="331"/>
      <c r="AO6" s="331"/>
      <c r="AP6" s="331"/>
      <c r="AQ6" s="331"/>
      <c r="AR6" s="331"/>
      <c r="AS6" s="331"/>
      <c r="AT6" s="331"/>
      <c r="AU6" s="332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9"/>
      <c r="E7" s="337" t="e" vm="5">
        <f>IFERROR(VLOOKUP(F7,Aux!$A:$X,8,0),"")</f>
        <v>#VALUE!</v>
      </c>
      <c r="F7" s="337" t="str">
        <f>VLOOKUP(I2,Aux!$M:$AZ,5,0)</f>
        <v>Al-Ahly</v>
      </c>
      <c r="G7" s="337" t="e" vm="6">
        <f>IFERROR(VLOOKUP(F7,Aux!$A:$C,3,0),"")</f>
        <v>#VALUE!</v>
      </c>
      <c r="H7" s="238"/>
      <c r="I7" s="237">
        <f>VLOOKUP(I2,Aux!$M:$AZ,3,0)</f>
        <v>45822.833333333336</v>
      </c>
      <c r="J7" s="335"/>
      <c r="K7" s="333" t="e" vm="7">
        <f>IFERROR(VLOOKUP(L7,Aux!$A:$C,3,0),"")</f>
        <v>#VALUE!</v>
      </c>
      <c r="L7" s="333" t="str">
        <f>VLOOKUP(I2,Aux!$M:$AZ,6,0)</f>
        <v>Inter Miami</v>
      </c>
      <c r="M7" s="333" t="e" vm="1">
        <f>IFERROR(VLOOKUP(L7,Aux!$A:$X,8,0),"")</f>
        <v>#VALUE!</v>
      </c>
      <c r="N7" s="336"/>
      <c r="O7" s="339"/>
      <c r="P7" s="337" t="e" vm="18">
        <f>IFERROR(VLOOKUP(Q7,Aux!$A:$X,8,0),"")</f>
        <v>#VALUE!</v>
      </c>
      <c r="Q7" s="337" t="str">
        <f>VLOOKUP(T2,Aux!$M:$AZ,5,0)</f>
        <v>Bayern Múnich</v>
      </c>
      <c r="R7" s="337" t="e" vm="19">
        <f>IFERROR(VLOOKUP(Q7,Aux!$A:$C,3,0),"")</f>
        <v>#VALUE!</v>
      </c>
      <c r="S7" s="238"/>
      <c r="T7" s="237">
        <f>VLOOKUP(T2,Aux!$M:$AZ,3,0)</f>
        <v>45823.5</v>
      </c>
      <c r="U7" s="335"/>
      <c r="V7" s="333" t="e" vm="20">
        <f>IFERROR(VLOOKUP(W7,Aux!$A:$C,3,0),"")</f>
        <v>#VALUE!</v>
      </c>
      <c r="W7" s="333" t="str">
        <f>VLOOKUP(T2,Aux!$M:$AZ,6,0)</f>
        <v>Auckland City</v>
      </c>
      <c r="X7" s="333" t="e" vm="21">
        <f>IFERROR(VLOOKUP(W7,Aux!$A:$X,8,0),"")</f>
        <v>#VALUE!</v>
      </c>
      <c r="Y7" s="336"/>
      <c r="Z7" s="339"/>
      <c r="AA7" s="337" t="e" vm="12">
        <f>IFERROR(VLOOKUP(AB7,Aux!$A:$X,8,0),"")</f>
        <v>#VALUE!</v>
      </c>
      <c r="AB7" s="337" t="str">
        <f>VLOOKUP(AE2,Aux!$M:$AZ,5,0)</f>
        <v>Paris Saint-Germain</v>
      </c>
      <c r="AC7" s="337" t="e" vm="13">
        <f>IFERROR(VLOOKUP(AB7,Aux!$A:$C,3,0),"")</f>
        <v>#VALUE!</v>
      </c>
      <c r="AD7" s="238"/>
      <c r="AE7" s="237">
        <f>VLOOKUP(AE2,Aux!$M:$AZ,3,0)</f>
        <v>45823.5</v>
      </c>
      <c r="AF7" s="335"/>
      <c r="AG7" s="333" t="e" vm="14">
        <f>IFERROR(VLOOKUP(AH7,Aux!$A:$C,3,0),"")</f>
        <v>#VALUE!</v>
      </c>
      <c r="AH7" s="333" t="str">
        <f>VLOOKUP(AE2,Aux!$M:$AZ,6,0)</f>
        <v>Atlético de Madrid</v>
      </c>
      <c r="AI7" s="333" t="e" vm="15">
        <f>IFERROR(VLOOKUP(AH7,Aux!$A:$X,8,0),"")</f>
        <v>#VALUE!</v>
      </c>
      <c r="AJ7" s="336"/>
      <c r="AK7" s="339"/>
      <c r="AL7" s="337" t="e" vm="9">
        <f>IFERROR(VLOOKUP(AM7,Aux!$A:$X,8,0),"")</f>
        <v>#VALUE!</v>
      </c>
      <c r="AM7" s="337" t="str">
        <f>VLOOKUP(AP2,Aux!$M:$AZ,5,0)</f>
        <v>Palmeiras</v>
      </c>
      <c r="AN7" s="337" t="e" vm="10">
        <f>IFERROR(VLOOKUP(AM7,Aux!$A:$C,3,0),"")</f>
        <v>#VALUE!</v>
      </c>
      <c r="AO7" s="238"/>
      <c r="AP7" s="237">
        <f>VLOOKUP(AP2,Aux!$M:$AZ,3,0)</f>
        <v>45823.75</v>
      </c>
      <c r="AQ7" s="335"/>
      <c r="AR7" s="333" t="e" vm="8">
        <f>IFERROR(VLOOKUP(AS7,Aux!$A:$C,3,0),"")</f>
        <v>#VALUE!</v>
      </c>
      <c r="AS7" s="333" t="str">
        <f>VLOOKUP(AP2,Aux!$M:$AZ,6,0)</f>
        <v>Porto</v>
      </c>
      <c r="AT7" s="333" t="e" vm="11">
        <f>IFERROR(VLOOKUP(AS7,Aux!$A:$X,8,0),"")</f>
        <v>#VALUE!</v>
      </c>
      <c r="AU7" s="336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40"/>
      <c r="E8" s="338"/>
      <c r="F8" s="338"/>
      <c r="G8" s="338"/>
      <c r="H8" s="239"/>
      <c r="I8" s="236">
        <f>+I7</f>
        <v>45822.833333333336</v>
      </c>
      <c r="J8" s="335"/>
      <c r="K8" s="333"/>
      <c r="L8" s="333"/>
      <c r="M8" s="333"/>
      <c r="N8" s="336"/>
      <c r="O8" s="340"/>
      <c r="P8" s="338"/>
      <c r="Q8" s="338"/>
      <c r="R8" s="338"/>
      <c r="S8" s="239"/>
      <c r="T8" s="236">
        <f>+T7</f>
        <v>45823.5</v>
      </c>
      <c r="U8" s="335"/>
      <c r="V8" s="333"/>
      <c r="W8" s="333"/>
      <c r="X8" s="333"/>
      <c r="Y8" s="336"/>
      <c r="Z8" s="340"/>
      <c r="AA8" s="338"/>
      <c r="AB8" s="338"/>
      <c r="AC8" s="338"/>
      <c r="AD8" s="239"/>
      <c r="AE8" s="236">
        <f>+AE7</f>
        <v>45823.5</v>
      </c>
      <c r="AF8" s="335"/>
      <c r="AG8" s="333"/>
      <c r="AH8" s="333"/>
      <c r="AI8" s="333"/>
      <c r="AJ8" s="336"/>
      <c r="AK8" s="340"/>
      <c r="AL8" s="338"/>
      <c r="AM8" s="338"/>
      <c r="AN8" s="338"/>
      <c r="AO8" s="239"/>
      <c r="AP8" s="236">
        <f>+AP7</f>
        <v>45823.75</v>
      </c>
      <c r="AQ8" s="335"/>
      <c r="AR8" s="333"/>
      <c r="AS8" s="333"/>
      <c r="AT8" s="333"/>
      <c r="AU8" s="336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4">
        <f ca="1">VLOOKUP(I2,Aux!$M:$AZ,9,0)</f>
        <v>1</v>
      </c>
      <c r="E9" s="334"/>
      <c r="F9" s="334"/>
      <c r="G9" s="334"/>
      <c r="H9" s="334"/>
      <c r="I9" s="232">
        <f ca="1">+IF(D9="","",IF(D9&gt;J9,1,IF(D9=J9,"X",2)))</f>
        <v>2</v>
      </c>
      <c r="J9" s="334">
        <f ca="1">VLOOKUP(I2,Aux!$M:$AZ,10,0)</f>
        <v>2</v>
      </c>
      <c r="K9" s="334"/>
      <c r="L9" s="334"/>
      <c r="M9" s="334"/>
      <c r="N9" s="334"/>
      <c r="O9" s="334">
        <f ca="1">VLOOKUP(T2,Aux!$M:$AZ,9,0)</f>
        <v>3</v>
      </c>
      <c r="P9" s="334"/>
      <c r="Q9" s="334"/>
      <c r="R9" s="334"/>
      <c r="S9" s="334"/>
      <c r="T9" s="232">
        <f ca="1">+IF(O9="","",IF(O9&gt;U9,1,IF(O9=U9,"X",2)))</f>
        <v>1</v>
      </c>
      <c r="U9" s="334">
        <f ca="1">VLOOKUP(T2,Aux!$M:$AZ,10,0)</f>
        <v>0</v>
      </c>
      <c r="V9" s="334"/>
      <c r="W9" s="334"/>
      <c r="X9" s="334"/>
      <c r="Y9" s="334"/>
      <c r="Z9" s="334">
        <f ca="1">VLOOKUP(AE2,Aux!$M:$AZ,9,0)</f>
        <v>2</v>
      </c>
      <c r="AA9" s="334"/>
      <c r="AB9" s="334"/>
      <c r="AC9" s="334"/>
      <c r="AD9" s="334"/>
      <c r="AE9" s="232">
        <f ca="1">+IF(Z9="","",IF(Z9&gt;AF9,1,IF(Z9=AF9,"X",2)))</f>
        <v>1</v>
      </c>
      <c r="AF9" s="334">
        <f ca="1">VLOOKUP(AE2,Aux!$M:$AZ,10,0)</f>
        <v>0</v>
      </c>
      <c r="AG9" s="334"/>
      <c r="AH9" s="334"/>
      <c r="AI9" s="334"/>
      <c r="AJ9" s="334"/>
      <c r="AK9" s="334">
        <f ca="1">VLOOKUP(AP2,Aux!$M:$AZ,9,0)</f>
        <v>1</v>
      </c>
      <c r="AL9" s="334"/>
      <c r="AM9" s="334"/>
      <c r="AN9" s="334"/>
      <c r="AO9" s="334"/>
      <c r="AP9" s="232">
        <f ca="1">+IF(AK9="","",IF(AK9&gt;AQ9,1,IF(AK9=AQ9,"X",2)))</f>
        <v>2</v>
      </c>
      <c r="AQ9" s="334">
        <f ca="1">VLOOKUP(AP2,Aux!$M:$AZ,10,0)</f>
        <v>3</v>
      </c>
      <c r="AR9" s="334"/>
      <c r="AS9" s="334"/>
      <c r="AT9" s="334"/>
      <c r="AU9" s="334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6" t="str">
        <f>IF($C11="","",INDEX(TotalApuestas!$A$1:$GL$50007,MATCH(Seguimiento!$C11,TotalApuestas!$B$1:$B$50007,0),MATCH(Seguimiento!I$2,Resultado!$2:$2,0)))</f>
        <v/>
      </c>
      <c r="E11" s="327"/>
      <c r="F11" s="327"/>
      <c r="G11" s="327"/>
      <c r="H11" s="327"/>
      <c r="I11" s="256" t="str">
        <f t="shared" ref="I11:I25" si="0">+IF(D11="","",IF(D11&gt;J11,1,IF(D11=J11,"X",2)))</f>
        <v/>
      </c>
      <c r="J11" s="327" t="str" cm="1">
        <f t="array" ref="J11">IF($C11="","",INDEX(TotalApuestas!$A$1:$GL$50007,MATCH(Seguimiento!$C11,TotalApuestas!$B$1:$B$50007,0),MATCH(Seguimiento!I$2,Resultado!$2:$2,0)+1))</f>
        <v/>
      </c>
      <c r="K11" s="327"/>
      <c r="L11" s="327"/>
      <c r="M11" s="327"/>
      <c r="N11" s="328"/>
      <c r="O11" s="326" t="str">
        <f>IF($C11="","",INDEX(TotalApuestas!$A$1:$GL$50007,MATCH(Seguimiento!$C11,TotalApuestas!$B$1:$B$50007,0),MATCH(Seguimiento!T$2,Resultado!$2:$2,0)))</f>
        <v/>
      </c>
      <c r="P11" s="327"/>
      <c r="Q11" s="327"/>
      <c r="R11" s="327"/>
      <c r="S11" s="327"/>
      <c r="T11" s="256" t="str">
        <f t="shared" ref="T11:T25" si="1">+IF(O11="","",IF(O11&gt;U11,1,IF(O11=U11,"X",2)))</f>
        <v/>
      </c>
      <c r="U11" s="327" t="str" cm="1">
        <f t="array" ref="U11">IF($C11="","",INDEX(TotalApuestas!$A$1:$GL$50007,MATCH(Seguimiento!$C11,TotalApuestas!$B$1:$B$50007,0),MATCH(Seguimiento!T$2,Resultado!$2:$2,0)+1))</f>
        <v/>
      </c>
      <c r="V11" s="327"/>
      <c r="W11" s="327"/>
      <c r="X11" s="327"/>
      <c r="Y11" s="328"/>
      <c r="Z11" s="326" t="str">
        <f>IF($C11="","",INDEX(TotalApuestas!$A$1:$GL$50007,MATCH(Seguimiento!$C11,TotalApuestas!$B$1:$B$50007,0),MATCH(Seguimiento!AE$2,Resultado!$2:$2,0)))</f>
        <v/>
      </c>
      <c r="AA11" s="327"/>
      <c r="AB11" s="327"/>
      <c r="AC11" s="327"/>
      <c r="AD11" s="327"/>
      <c r="AE11" s="256" t="str">
        <f t="shared" ref="AE11:AE25" si="2">+IF(Z11="","",IF(Z11&gt;AF11,1,IF(Z11=AF11,"X",2)))</f>
        <v/>
      </c>
      <c r="AF11" s="327" t="str" cm="1">
        <f t="array" ref="AF11">IF($C11="","",INDEX(TotalApuestas!$A$1:$GL$50007,MATCH(Seguimiento!$C11,TotalApuestas!$B$1:$B$50007,0),MATCH(Seguimiento!AE$2,Resultado!$2:$2,0)+1))</f>
        <v/>
      </c>
      <c r="AG11" s="327"/>
      <c r="AH11" s="327"/>
      <c r="AI11" s="327"/>
      <c r="AJ11" s="328"/>
      <c r="AK11" s="326" t="str">
        <f>IF($C11="","",INDEX(TotalApuestas!$A$1:$GL$50007,MATCH(Seguimiento!$C11,TotalApuestas!$B$1:$B$50007,0),MATCH(Seguimiento!AP$2,Resultado!$2:$2,0)))</f>
        <v/>
      </c>
      <c r="AL11" s="327"/>
      <c r="AM11" s="327"/>
      <c r="AN11" s="327"/>
      <c r="AO11" s="327"/>
      <c r="AP11" s="256" t="str">
        <f t="shared" ref="AP11:AP25" si="3">+IF(AK11="","",IF(AK11&gt;AQ11,1,IF(AK11=AQ11,"X",2)))</f>
        <v/>
      </c>
      <c r="AQ11" s="326" t="str" cm="1">
        <f t="array" ref="AQ11">IF($C11="","",INDEX(TotalApuestas!$A$1:$GL$50007,MATCH(Seguimiento!$C11,TotalApuestas!$B$1:$B$50007,0),MATCH(Seguimiento!AP$2,Resultado!$2:$2,0)+1))</f>
        <v/>
      </c>
      <c r="AR11" s="327"/>
      <c r="AS11" s="327"/>
      <c r="AT11" s="327"/>
      <c r="AU11" s="328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20" t="str">
        <f>IF($C12="","",INDEX(TotalApuestas!$A$1:$GL$50007,MATCH(Seguimiento!$C12,TotalApuestas!$B$1:$B$50007,0),MATCH(Seguimiento!I$2,Resultado!$2:$2,0)))</f>
        <v/>
      </c>
      <c r="E12" s="321"/>
      <c r="F12" s="321"/>
      <c r="G12" s="321"/>
      <c r="H12" s="321"/>
      <c r="I12" s="257" t="str">
        <f t="shared" si="0"/>
        <v/>
      </c>
      <c r="J12" s="321" t="str" cm="1">
        <f t="array" ref="J12">IF($C12="","",INDEX(TotalApuestas!$A$1:$GL$50007,MATCH(Seguimiento!$C12,TotalApuestas!$B$1:$B$50007,0),MATCH(Seguimiento!I$2,Resultado!$2:$2,0)+1))</f>
        <v/>
      </c>
      <c r="K12" s="321"/>
      <c r="L12" s="321"/>
      <c r="M12" s="321"/>
      <c r="N12" s="322"/>
      <c r="O12" s="320" t="str">
        <f>IF($C12="","",INDEX(TotalApuestas!$A$1:$GL$50007,MATCH(Seguimiento!$C12,TotalApuestas!$B$1:$B$50007,0),MATCH(Seguimiento!T$2,Resultado!$2:$2,0)))</f>
        <v/>
      </c>
      <c r="P12" s="321"/>
      <c r="Q12" s="321"/>
      <c r="R12" s="321"/>
      <c r="S12" s="321"/>
      <c r="T12" s="257" t="str">
        <f t="shared" si="1"/>
        <v/>
      </c>
      <c r="U12" s="321" t="str" cm="1">
        <f t="array" ref="U12">IF($C12="","",INDEX(TotalApuestas!$A$1:$GL$50007,MATCH(Seguimiento!$C12,TotalApuestas!$B$1:$B$50007,0),MATCH(Seguimiento!T$2,Resultado!$2:$2,0)+1))</f>
        <v/>
      </c>
      <c r="V12" s="321"/>
      <c r="W12" s="321"/>
      <c r="X12" s="321"/>
      <c r="Y12" s="322"/>
      <c r="Z12" s="320" t="str">
        <f>IF($C12="","",INDEX(TotalApuestas!$A$1:$GL$50007,MATCH(Seguimiento!$C12,TotalApuestas!$B$1:$B$50007,0),MATCH(Seguimiento!AE$2,Resultado!$2:$2,0)))</f>
        <v/>
      </c>
      <c r="AA12" s="321"/>
      <c r="AB12" s="321"/>
      <c r="AC12" s="321"/>
      <c r="AD12" s="321"/>
      <c r="AE12" s="257" t="str">
        <f t="shared" si="2"/>
        <v/>
      </c>
      <c r="AF12" s="321" t="str" cm="1">
        <f t="array" ref="AF12">IF($C12="","",INDEX(TotalApuestas!$A$1:$GL$50007,MATCH(Seguimiento!$C12,TotalApuestas!$B$1:$B$50007,0),MATCH(Seguimiento!AE$2,Resultado!$2:$2,0)+1))</f>
        <v/>
      </c>
      <c r="AG12" s="321"/>
      <c r="AH12" s="321"/>
      <c r="AI12" s="321"/>
      <c r="AJ12" s="322"/>
      <c r="AK12" s="320" t="str">
        <f>IF($C12="","",INDEX(TotalApuestas!$A$1:$GL$50007,MATCH(Seguimiento!$C12,TotalApuestas!$B$1:$B$50007,0),MATCH(Seguimiento!AP$2,Resultado!$2:$2,0)))</f>
        <v/>
      </c>
      <c r="AL12" s="321"/>
      <c r="AM12" s="321"/>
      <c r="AN12" s="321"/>
      <c r="AO12" s="321"/>
      <c r="AP12" s="257" t="str">
        <f t="shared" si="3"/>
        <v/>
      </c>
      <c r="AQ12" s="320" t="str" cm="1">
        <f t="array" ref="AQ12">IF($C12="","",INDEX(TotalApuestas!$A$1:$GL$50007,MATCH(Seguimiento!$C12,TotalApuestas!$B$1:$B$50007,0),MATCH(Seguimiento!AP$2,Resultado!$2:$2,0)+1))</f>
        <v/>
      </c>
      <c r="AR12" s="321"/>
      <c r="AS12" s="321"/>
      <c r="AT12" s="321"/>
      <c r="AU12" s="322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20" t="str">
        <f>IF($C13="","",INDEX(TotalApuestas!$A$1:$GL$50007,MATCH(Seguimiento!$C13,TotalApuestas!$B$1:$B$50007,0),MATCH(Seguimiento!I$2,Resultado!$2:$2,0)))</f>
        <v/>
      </c>
      <c r="E13" s="321"/>
      <c r="F13" s="321"/>
      <c r="G13" s="321"/>
      <c r="H13" s="321"/>
      <c r="I13" s="257" t="str">
        <f t="shared" si="0"/>
        <v/>
      </c>
      <c r="J13" s="321" t="str" cm="1">
        <f t="array" ref="J13">IF($C13="","",INDEX(TotalApuestas!$A$1:$GL$50007,MATCH(Seguimiento!$C13,TotalApuestas!$B$1:$B$50007,0),MATCH(Seguimiento!I$2,Resultado!$2:$2,0)+1))</f>
        <v/>
      </c>
      <c r="K13" s="321"/>
      <c r="L13" s="321"/>
      <c r="M13" s="321"/>
      <c r="N13" s="322"/>
      <c r="O13" s="320" t="str">
        <f>IF($C13="","",INDEX(TotalApuestas!$A$1:$GL$50007,MATCH(Seguimiento!$C13,TotalApuestas!$B$1:$B$50007,0),MATCH(Seguimiento!T$2,Resultado!$2:$2,0)))</f>
        <v/>
      </c>
      <c r="P13" s="321"/>
      <c r="Q13" s="321"/>
      <c r="R13" s="321"/>
      <c r="S13" s="321"/>
      <c r="T13" s="257" t="str">
        <f t="shared" si="1"/>
        <v/>
      </c>
      <c r="U13" s="321" t="str" cm="1">
        <f t="array" ref="U13">IF($C13="","",INDEX(TotalApuestas!$A$1:$GL$50007,MATCH(Seguimiento!$C13,TotalApuestas!$B$1:$B$50007,0),MATCH(Seguimiento!T$2,Resultado!$2:$2,0)+1))</f>
        <v/>
      </c>
      <c r="V13" s="321"/>
      <c r="W13" s="321"/>
      <c r="X13" s="321"/>
      <c r="Y13" s="322"/>
      <c r="Z13" s="320" t="str">
        <f>IF($C13="","",INDEX(TotalApuestas!$A$1:$GL$50007,MATCH(Seguimiento!$C13,TotalApuestas!$B$1:$B$50007,0),MATCH(Seguimiento!AE$2,Resultado!$2:$2,0)))</f>
        <v/>
      </c>
      <c r="AA13" s="321"/>
      <c r="AB13" s="321"/>
      <c r="AC13" s="321"/>
      <c r="AD13" s="321"/>
      <c r="AE13" s="257" t="str">
        <f t="shared" si="2"/>
        <v/>
      </c>
      <c r="AF13" s="321" t="str" cm="1">
        <f t="array" ref="AF13">IF($C13="","",INDEX(TotalApuestas!$A$1:$GL$50007,MATCH(Seguimiento!$C13,TotalApuestas!$B$1:$B$50007,0),MATCH(Seguimiento!AE$2,Resultado!$2:$2,0)+1))</f>
        <v/>
      </c>
      <c r="AG13" s="321"/>
      <c r="AH13" s="321"/>
      <c r="AI13" s="321"/>
      <c r="AJ13" s="322"/>
      <c r="AK13" s="320" t="str">
        <f>IF($C13="","",INDEX(TotalApuestas!$A$1:$GL$50007,MATCH(Seguimiento!$C13,TotalApuestas!$B$1:$B$50007,0),MATCH(Seguimiento!AP$2,Resultado!$2:$2,0)))</f>
        <v/>
      </c>
      <c r="AL13" s="321"/>
      <c r="AM13" s="321"/>
      <c r="AN13" s="321"/>
      <c r="AO13" s="321"/>
      <c r="AP13" s="257" t="str">
        <f t="shared" si="3"/>
        <v/>
      </c>
      <c r="AQ13" s="320" t="str" cm="1">
        <f t="array" ref="AQ13">IF($C13="","",INDEX(TotalApuestas!$A$1:$GL$50007,MATCH(Seguimiento!$C13,TotalApuestas!$B$1:$B$50007,0),MATCH(Seguimiento!AP$2,Resultado!$2:$2,0)+1))</f>
        <v/>
      </c>
      <c r="AR13" s="321"/>
      <c r="AS13" s="321"/>
      <c r="AT13" s="321"/>
      <c r="AU13" s="322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20" t="str">
        <f>IF($C14="","",INDEX(TotalApuestas!$A$1:$GL$50007,MATCH(Seguimiento!$C14,TotalApuestas!$B$1:$B$50007,0),MATCH(Seguimiento!I$2,Resultado!$2:$2,0)))</f>
        <v/>
      </c>
      <c r="E14" s="321"/>
      <c r="F14" s="321"/>
      <c r="G14" s="321"/>
      <c r="H14" s="321"/>
      <c r="I14" s="257" t="str">
        <f t="shared" si="0"/>
        <v/>
      </c>
      <c r="J14" s="321" t="str" cm="1">
        <f t="array" ref="J14">IF($C14="","",INDEX(TotalApuestas!$A$1:$GL$50007,MATCH(Seguimiento!$C14,TotalApuestas!$B$1:$B$50007,0),MATCH(Seguimiento!I$2,Resultado!$2:$2,0)+1))</f>
        <v/>
      </c>
      <c r="K14" s="321"/>
      <c r="L14" s="321"/>
      <c r="M14" s="321"/>
      <c r="N14" s="322"/>
      <c r="O14" s="320" t="str">
        <f>IF($C14="","",INDEX(TotalApuestas!$A$1:$GL$50007,MATCH(Seguimiento!$C14,TotalApuestas!$B$1:$B$50007,0),MATCH(Seguimiento!T$2,Resultado!$2:$2,0)))</f>
        <v/>
      </c>
      <c r="P14" s="321"/>
      <c r="Q14" s="321"/>
      <c r="R14" s="321"/>
      <c r="S14" s="321"/>
      <c r="T14" s="257" t="str">
        <f t="shared" si="1"/>
        <v/>
      </c>
      <c r="U14" s="321" t="str" cm="1">
        <f t="array" ref="U14">IF($C14="","",INDEX(TotalApuestas!$A$1:$GL$50007,MATCH(Seguimiento!$C14,TotalApuestas!$B$1:$B$50007,0),MATCH(Seguimiento!T$2,Resultado!$2:$2,0)+1))</f>
        <v/>
      </c>
      <c r="V14" s="321"/>
      <c r="W14" s="321"/>
      <c r="X14" s="321"/>
      <c r="Y14" s="322"/>
      <c r="Z14" s="320" t="str">
        <f>IF($C14="","",INDEX(TotalApuestas!$A$1:$GL$50007,MATCH(Seguimiento!$C14,TotalApuestas!$B$1:$B$50007,0),MATCH(Seguimiento!AE$2,Resultado!$2:$2,0)))</f>
        <v/>
      </c>
      <c r="AA14" s="321"/>
      <c r="AB14" s="321"/>
      <c r="AC14" s="321"/>
      <c r="AD14" s="321"/>
      <c r="AE14" s="257" t="str">
        <f t="shared" si="2"/>
        <v/>
      </c>
      <c r="AF14" s="321" t="str" cm="1">
        <f t="array" ref="AF14">IF($C14="","",INDEX(TotalApuestas!$A$1:$GL$50007,MATCH(Seguimiento!$C14,TotalApuestas!$B$1:$B$50007,0),MATCH(Seguimiento!AE$2,Resultado!$2:$2,0)+1))</f>
        <v/>
      </c>
      <c r="AG14" s="321"/>
      <c r="AH14" s="321"/>
      <c r="AI14" s="321"/>
      <c r="AJ14" s="322"/>
      <c r="AK14" s="320" t="str">
        <f>IF($C14="","",INDEX(TotalApuestas!$A$1:$GL$50007,MATCH(Seguimiento!$C14,TotalApuestas!$B$1:$B$50007,0),MATCH(Seguimiento!AP$2,Resultado!$2:$2,0)))</f>
        <v/>
      </c>
      <c r="AL14" s="321"/>
      <c r="AM14" s="321"/>
      <c r="AN14" s="321"/>
      <c r="AO14" s="321"/>
      <c r="AP14" s="257" t="str">
        <f t="shared" si="3"/>
        <v/>
      </c>
      <c r="AQ14" s="320" t="str" cm="1">
        <f t="array" ref="AQ14">IF($C14="","",INDEX(TotalApuestas!$A$1:$GL$50007,MATCH(Seguimiento!$C14,TotalApuestas!$B$1:$B$50007,0),MATCH(Seguimiento!AP$2,Resultado!$2:$2,0)+1))</f>
        <v/>
      </c>
      <c r="AR14" s="321"/>
      <c r="AS14" s="321"/>
      <c r="AT14" s="321"/>
      <c r="AU14" s="322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20" t="str">
        <f>IF($C15="","",INDEX(TotalApuestas!$A$1:$GL$50007,MATCH(Seguimiento!$C15,TotalApuestas!$B$1:$B$50007,0),MATCH(Seguimiento!I$2,Resultado!$2:$2,0)))</f>
        <v/>
      </c>
      <c r="E15" s="321"/>
      <c r="F15" s="321"/>
      <c r="G15" s="321"/>
      <c r="H15" s="321"/>
      <c r="I15" s="257" t="str">
        <f t="shared" ref="I15:I22" si="4">+IF(D15="","",IF(D15&gt;J15,1,IF(D15=J15,"X",2)))</f>
        <v/>
      </c>
      <c r="J15" s="321" t="str" cm="1">
        <f t="array" ref="J15">IF($C15="","",INDEX(TotalApuestas!$A$1:$GL$50007,MATCH(Seguimiento!$C15,TotalApuestas!$B$1:$B$50007,0),MATCH(Seguimiento!I$2,Resultado!$2:$2,0)+1))</f>
        <v/>
      </c>
      <c r="K15" s="321"/>
      <c r="L15" s="321"/>
      <c r="M15" s="321"/>
      <c r="N15" s="322"/>
      <c r="O15" s="320" t="str">
        <f>IF($C15="","",INDEX(TotalApuestas!$A$1:$GL$50007,MATCH(Seguimiento!$C15,TotalApuestas!$B$1:$B$50007,0),MATCH(Seguimiento!T$2,Resultado!$2:$2,0)))</f>
        <v/>
      </c>
      <c r="P15" s="321"/>
      <c r="Q15" s="321"/>
      <c r="R15" s="321"/>
      <c r="S15" s="321"/>
      <c r="T15" s="257" t="str">
        <f t="shared" ref="T15:T22" si="5">+IF(O15="","",IF(O15&gt;U15,1,IF(O15=U15,"X",2)))</f>
        <v/>
      </c>
      <c r="U15" s="321" t="str" cm="1">
        <f t="array" ref="U15">IF($C15="","",INDEX(TotalApuestas!$A$1:$GL$50007,MATCH(Seguimiento!$C15,TotalApuestas!$B$1:$B$50007,0),MATCH(Seguimiento!T$2,Resultado!$2:$2,0)+1))</f>
        <v/>
      </c>
      <c r="V15" s="321"/>
      <c r="W15" s="321"/>
      <c r="X15" s="321"/>
      <c r="Y15" s="322"/>
      <c r="Z15" s="320" t="str">
        <f>IF($C15="","",INDEX(TotalApuestas!$A$1:$GL$50007,MATCH(Seguimiento!$C15,TotalApuestas!$B$1:$B$50007,0),MATCH(Seguimiento!AE$2,Resultado!$2:$2,0)))</f>
        <v/>
      </c>
      <c r="AA15" s="321"/>
      <c r="AB15" s="321"/>
      <c r="AC15" s="321"/>
      <c r="AD15" s="321"/>
      <c r="AE15" s="257" t="str">
        <f t="shared" ref="AE15:AE22" si="6">+IF(Z15="","",IF(Z15&gt;AF15,1,IF(Z15=AF15,"X",2)))</f>
        <v/>
      </c>
      <c r="AF15" s="321" t="str" cm="1">
        <f t="array" ref="AF15">IF($C15="","",INDEX(TotalApuestas!$A$1:$GL$50007,MATCH(Seguimiento!$C15,TotalApuestas!$B$1:$B$50007,0),MATCH(Seguimiento!AE$2,Resultado!$2:$2,0)+1))</f>
        <v/>
      </c>
      <c r="AG15" s="321"/>
      <c r="AH15" s="321"/>
      <c r="AI15" s="321"/>
      <c r="AJ15" s="322"/>
      <c r="AK15" s="320" t="str">
        <f>IF($C15="","",INDEX(TotalApuestas!$A$1:$GL$50007,MATCH(Seguimiento!$C15,TotalApuestas!$B$1:$B$50007,0),MATCH(Seguimiento!AP$2,Resultado!$2:$2,0)))</f>
        <v/>
      </c>
      <c r="AL15" s="321"/>
      <c r="AM15" s="321"/>
      <c r="AN15" s="321"/>
      <c r="AO15" s="321"/>
      <c r="AP15" s="257" t="str">
        <f t="shared" ref="AP15:AP22" si="7">+IF(AK15="","",IF(AK15&gt;AQ15,1,IF(AK15=AQ15,"X",2)))</f>
        <v/>
      </c>
      <c r="AQ15" s="320" t="str" cm="1">
        <f t="array" ref="AQ15">IF($C15="","",INDEX(TotalApuestas!$A$1:$GL$50007,MATCH(Seguimiento!$C15,TotalApuestas!$B$1:$B$50007,0),MATCH(Seguimiento!AP$2,Resultado!$2:$2,0)+1))</f>
        <v/>
      </c>
      <c r="AR15" s="321"/>
      <c r="AS15" s="321"/>
      <c r="AT15" s="321"/>
      <c r="AU15" s="322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20" t="str">
        <f>IF($C16="","",INDEX(TotalApuestas!$A$1:$GL$50007,MATCH(Seguimiento!$C16,TotalApuestas!$B$1:$B$50007,0),MATCH(Seguimiento!I$2,Resultado!$2:$2,0)))</f>
        <v/>
      </c>
      <c r="E16" s="321"/>
      <c r="F16" s="321"/>
      <c r="G16" s="321"/>
      <c r="H16" s="321"/>
      <c r="I16" s="257" t="str">
        <f t="shared" si="4"/>
        <v/>
      </c>
      <c r="J16" s="321" t="str" cm="1">
        <f t="array" ref="J16">IF($C16="","",INDEX(TotalApuestas!$A$1:$GL$50007,MATCH(Seguimiento!$C16,TotalApuestas!$B$1:$B$50007,0),MATCH(Seguimiento!I$2,Resultado!$2:$2,0)+1))</f>
        <v/>
      </c>
      <c r="K16" s="321"/>
      <c r="L16" s="321"/>
      <c r="M16" s="321"/>
      <c r="N16" s="322"/>
      <c r="O16" s="320" t="str">
        <f>IF($C16="","",INDEX(TotalApuestas!$A$1:$GL$50007,MATCH(Seguimiento!$C16,TotalApuestas!$B$1:$B$50007,0),MATCH(Seguimiento!T$2,Resultado!$2:$2,0)))</f>
        <v/>
      </c>
      <c r="P16" s="321"/>
      <c r="Q16" s="321"/>
      <c r="R16" s="321"/>
      <c r="S16" s="321"/>
      <c r="T16" s="257" t="str">
        <f t="shared" si="5"/>
        <v/>
      </c>
      <c r="U16" s="321" t="str" cm="1">
        <f t="array" ref="U16">IF($C16="","",INDEX(TotalApuestas!$A$1:$GL$50007,MATCH(Seguimiento!$C16,TotalApuestas!$B$1:$B$50007,0),MATCH(Seguimiento!T$2,Resultado!$2:$2,0)+1))</f>
        <v/>
      </c>
      <c r="V16" s="321"/>
      <c r="W16" s="321"/>
      <c r="X16" s="321"/>
      <c r="Y16" s="322"/>
      <c r="Z16" s="320" t="str">
        <f>IF($C16="","",INDEX(TotalApuestas!$A$1:$GL$50007,MATCH(Seguimiento!$C16,TotalApuestas!$B$1:$B$50007,0),MATCH(Seguimiento!AE$2,Resultado!$2:$2,0)))</f>
        <v/>
      </c>
      <c r="AA16" s="321"/>
      <c r="AB16" s="321"/>
      <c r="AC16" s="321"/>
      <c r="AD16" s="321"/>
      <c r="AE16" s="257" t="str">
        <f t="shared" si="6"/>
        <v/>
      </c>
      <c r="AF16" s="321" t="str" cm="1">
        <f t="array" ref="AF16">IF($C16="","",INDEX(TotalApuestas!$A$1:$GL$50007,MATCH(Seguimiento!$C16,TotalApuestas!$B$1:$B$50007,0),MATCH(Seguimiento!AE$2,Resultado!$2:$2,0)+1))</f>
        <v/>
      </c>
      <c r="AG16" s="321"/>
      <c r="AH16" s="321"/>
      <c r="AI16" s="321"/>
      <c r="AJ16" s="322"/>
      <c r="AK16" s="320" t="str">
        <f>IF($C16="","",INDEX(TotalApuestas!$A$1:$GL$50007,MATCH(Seguimiento!$C16,TotalApuestas!$B$1:$B$50007,0),MATCH(Seguimiento!AP$2,Resultado!$2:$2,0)))</f>
        <v/>
      </c>
      <c r="AL16" s="321"/>
      <c r="AM16" s="321"/>
      <c r="AN16" s="321"/>
      <c r="AO16" s="321"/>
      <c r="AP16" s="257" t="str">
        <f t="shared" si="7"/>
        <v/>
      </c>
      <c r="AQ16" s="320" t="str" cm="1">
        <f t="array" ref="AQ16">IF($C16="","",INDEX(TotalApuestas!$A$1:$GL$50007,MATCH(Seguimiento!$C16,TotalApuestas!$B$1:$B$50007,0),MATCH(Seguimiento!AP$2,Resultado!$2:$2,0)+1))</f>
        <v/>
      </c>
      <c r="AR16" s="321"/>
      <c r="AS16" s="321"/>
      <c r="AT16" s="321"/>
      <c r="AU16" s="322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20" t="str">
        <f>IF($C17="","",INDEX(TotalApuestas!$A$1:$GL$50007,MATCH(Seguimiento!$C17,TotalApuestas!$B$1:$B$50007,0),MATCH(Seguimiento!I$2,Resultado!$2:$2,0)))</f>
        <v/>
      </c>
      <c r="E17" s="321"/>
      <c r="F17" s="321"/>
      <c r="G17" s="321"/>
      <c r="H17" s="321"/>
      <c r="I17" s="257" t="str">
        <f t="shared" si="4"/>
        <v/>
      </c>
      <c r="J17" s="321" t="str" cm="1">
        <f t="array" ref="J17">IF($C17="","",INDEX(TotalApuestas!$A$1:$GL$50007,MATCH(Seguimiento!$C17,TotalApuestas!$B$1:$B$50007,0),MATCH(Seguimiento!I$2,Resultado!$2:$2,0)+1))</f>
        <v/>
      </c>
      <c r="K17" s="321"/>
      <c r="L17" s="321"/>
      <c r="M17" s="321"/>
      <c r="N17" s="322"/>
      <c r="O17" s="320" t="str">
        <f>IF($C17="","",INDEX(TotalApuestas!$A$1:$GL$50007,MATCH(Seguimiento!$C17,TotalApuestas!$B$1:$B$50007,0),MATCH(Seguimiento!T$2,Resultado!$2:$2,0)))</f>
        <v/>
      </c>
      <c r="P17" s="321"/>
      <c r="Q17" s="321"/>
      <c r="R17" s="321"/>
      <c r="S17" s="321"/>
      <c r="T17" s="257" t="str">
        <f t="shared" si="5"/>
        <v/>
      </c>
      <c r="U17" s="321" t="str" cm="1">
        <f t="array" ref="U17">IF($C17="","",INDEX(TotalApuestas!$A$1:$GL$50007,MATCH(Seguimiento!$C17,TotalApuestas!$B$1:$B$50007,0),MATCH(Seguimiento!T$2,Resultado!$2:$2,0)+1))</f>
        <v/>
      </c>
      <c r="V17" s="321"/>
      <c r="W17" s="321"/>
      <c r="X17" s="321"/>
      <c r="Y17" s="322"/>
      <c r="Z17" s="320" t="str">
        <f>IF($C17="","",INDEX(TotalApuestas!$A$1:$GL$50007,MATCH(Seguimiento!$C17,TotalApuestas!$B$1:$B$50007,0),MATCH(Seguimiento!AE$2,Resultado!$2:$2,0)))</f>
        <v/>
      </c>
      <c r="AA17" s="321"/>
      <c r="AB17" s="321"/>
      <c r="AC17" s="321"/>
      <c r="AD17" s="321"/>
      <c r="AE17" s="257" t="str">
        <f t="shared" si="6"/>
        <v/>
      </c>
      <c r="AF17" s="321" t="str" cm="1">
        <f t="array" ref="AF17">IF($C17="","",INDEX(TotalApuestas!$A$1:$GL$50007,MATCH(Seguimiento!$C17,TotalApuestas!$B$1:$B$50007,0),MATCH(Seguimiento!AE$2,Resultado!$2:$2,0)+1))</f>
        <v/>
      </c>
      <c r="AG17" s="321"/>
      <c r="AH17" s="321"/>
      <c r="AI17" s="321"/>
      <c r="AJ17" s="322"/>
      <c r="AK17" s="320" t="str">
        <f>IF($C17="","",INDEX(TotalApuestas!$A$1:$GL$50007,MATCH(Seguimiento!$C17,TotalApuestas!$B$1:$B$50007,0),MATCH(Seguimiento!AP$2,Resultado!$2:$2,0)))</f>
        <v/>
      </c>
      <c r="AL17" s="321"/>
      <c r="AM17" s="321"/>
      <c r="AN17" s="321"/>
      <c r="AO17" s="321"/>
      <c r="AP17" s="257" t="str">
        <f t="shared" si="7"/>
        <v/>
      </c>
      <c r="AQ17" s="320" t="str" cm="1">
        <f t="array" ref="AQ17">IF($C17="","",INDEX(TotalApuestas!$A$1:$GL$50007,MATCH(Seguimiento!$C17,TotalApuestas!$B$1:$B$50007,0),MATCH(Seguimiento!AP$2,Resultado!$2:$2,0)+1))</f>
        <v/>
      </c>
      <c r="AR17" s="321"/>
      <c r="AS17" s="321"/>
      <c r="AT17" s="321"/>
      <c r="AU17" s="322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20" t="str">
        <f>IF($C18="","",INDEX(TotalApuestas!$A$1:$GL$50007,MATCH(Seguimiento!$C18,TotalApuestas!$B$1:$B$50007,0),MATCH(Seguimiento!I$2,Resultado!$2:$2,0)))</f>
        <v/>
      </c>
      <c r="E18" s="321"/>
      <c r="F18" s="321"/>
      <c r="G18" s="321"/>
      <c r="H18" s="321"/>
      <c r="I18" s="257" t="str">
        <f t="shared" si="4"/>
        <v/>
      </c>
      <c r="J18" s="321" t="str" cm="1">
        <f t="array" ref="J18">IF($C18="","",INDEX(TotalApuestas!$A$1:$GL$50007,MATCH(Seguimiento!$C18,TotalApuestas!$B$1:$B$50007,0),MATCH(Seguimiento!I$2,Resultado!$2:$2,0)+1))</f>
        <v/>
      </c>
      <c r="K18" s="321"/>
      <c r="L18" s="321"/>
      <c r="M18" s="321"/>
      <c r="N18" s="322"/>
      <c r="O18" s="320" t="str">
        <f>IF($C18="","",INDEX(TotalApuestas!$A$1:$GL$50007,MATCH(Seguimiento!$C18,TotalApuestas!$B$1:$B$50007,0),MATCH(Seguimiento!T$2,Resultado!$2:$2,0)))</f>
        <v/>
      </c>
      <c r="P18" s="321"/>
      <c r="Q18" s="321"/>
      <c r="R18" s="321"/>
      <c r="S18" s="321"/>
      <c r="T18" s="257" t="str">
        <f t="shared" si="5"/>
        <v/>
      </c>
      <c r="U18" s="321" t="str" cm="1">
        <f t="array" ref="U18">IF($C18="","",INDEX(TotalApuestas!$A$1:$GL$50007,MATCH(Seguimiento!$C18,TotalApuestas!$B$1:$B$50007,0),MATCH(Seguimiento!T$2,Resultado!$2:$2,0)+1))</f>
        <v/>
      </c>
      <c r="V18" s="321"/>
      <c r="W18" s="321"/>
      <c r="X18" s="321"/>
      <c r="Y18" s="322"/>
      <c r="Z18" s="320" t="str">
        <f>IF($C18="","",INDEX(TotalApuestas!$A$1:$GL$50007,MATCH(Seguimiento!$C18,TotalApuestas!$B$1:$B$50007,0),MATCH(Seguimiento!AE$2,Resultado!$2:$2,0)))</f>
        <v/>
      </c>
      <c r="AA18" s="321"/>
      <c r="AB18" s="321"/>
      <c r="AC18" s="321"/>
      <c r="AD18" s="321"/>
      <c r="AE18" s="257" t="str">
        <f t="shared" si="6"/>
        <v/>
      </c>
      <c r="AF18" s="321" t="str" cm="1">
        <f t="array" ref="AF18">IF($C18="","",INDEX(TotalApuestas!$A$1:$GL$50007,MATCH(Seguimiento!$C18,TotalApuestas!$B$1:$B$50007,0),MATCH(Seguimiento!AE$2,Resultado!$2:$2,0)+1))</f>
        <v/>
      </c>
      <c r="AG18" s="321"/>
      <c r="AH18" s="321"/>
      <c r="AI18" s="321"/>
      <c r="AJ18" s="322"/>
      <c r="AK18" s="320" t="str">
        <f>IF($C18="","",INDEX(TotalApuestas!$A$1:$GL$50007,MATCH(Seguimiento!$C18,TotalApuestas!$B$1:$B$50007,0),MATCH(Seguimiento!AP$2,Resultado!$2:$2,0)))</f>
        <v/>
      </c>
      <c r="AL18" s="321"/>
      <c r="AM18" s="321"/>
      <c r="AN18" s="321"/>
      <c r="AO18" s="321"/>
      <c r="AP18" s="257" t="str">
        <f t="shared" si="7"/>
        <v/>
      </c>
      <c r="AQ18" s="320" t="str" cm="1">
        <f t="array" ref="AQ18">IF($C18="","",INDEX(TotalApuestas!$A$1:$GL$50007,MATCH(Seguimiento!$C18,TotalApuestas!$B$1:$B$50007,0),MATCH(Seguimiento!AP$2,Resultado!$2:$2,0)+1))</f>
        <v/>
      </c>
      <c r="AR18" s="321"/>
      <c r="AS18" s="321"/>
      <c r="AT18" s="321"/>
      <c r="AU18" s="322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20" t="str">
        <f>IF($C19="","",INDEX(TotalApuestas!$A$1:$GL$50007,MATCH(Seguimiento!$C19,TotalApuestas!$B$1:$B$50007,0),MATCH(Seguimiento!I$2,Resultado!$2:$2,0)))</f>
        <v/>
      </c>
      <c r="E19" s="321"/>
      <c r="F19" s="321"/>
      <c r="G19" s="321"/>
      <c r="H19" s="321"/>
      <c r="I19" s="257" t="str">
        <f t="shared" si="4"/>
        <v/>
      </c>
      <c r="J19" s="321" t="str" cm="1">
        <f t="array" ref="J19">IF($C19="","",INDEX(TotalApuestas!$A$1:$GL$50007,MATCH(Seguimiento!$C19,TotalApuestas!$B$1:$B$50007,0),MATCH(Seguimiento!I$2,Resultado!$2:$2,0)+1))</f>
        <v/>
      </c>
      <c r="K19" s="321"/>
      <c r="L19" s="321"/>
      <c r="M19" s="321"/>
      <c r="N19" s="322"/>
      <c r="O19" s="320" t="str">
        <f>IF($C19="","",INDEX(TotalApuestas!$A$1:$GL$50007,MATCH(Seguimiento!$C19,TotalApuestas!$B$1:$B$50007,0),MATCH(Seguimiento!T$2,Resultado!$2:$2,0)))</f>
        <v/>
      </c>
      <c r="P19" s="321"/>
      <c r="Q19" s="321"/>
      <c r="R19" s="321"/>
      <c r="S19" s="321"/>
      <c r="T19" s="257" t="str">
        <f t="shared" si="5"/>
        <v/>
      </c>
      <c r="U19" s="321" t="str" cm="1">
        <f t="array" ref="U19">IF($C19="","",INDEX(TotalApuestas!$A$1:$GL$50007,MATCH(Seguimiento!$C19,TotalApuestas!$B$1:$B$50007,0),MATCH(Seguimiento!T$2,Resultado!$2:$2,0)+1))</f>
        <v/>
      </c>
      <c r="V19" s="321"/>
      <c r="W19" s="321"/>
      <c r="X19" s="321"/>
      <c r="Y19" s="322"/>
      <c r="Z19" s="320" t="str">
        <f>IF($C19="","",INDEX(TotalApuestas!$A$1:$GL$50007,MATCH(Seguimiento!$C19,TotalApuestas!$B$1:$B$50007,0),MATCH(Seguimiento!AE$2,Resultado!$2:$2,0)))</f>
        <v/>
      </c>
      <c r="AA19" s="321"/>
      <c r="AB19" s="321"/>
      <c r="AC19" s="321"/>
      <c r="AD19" s="321"/>
      <c r="AE19" s="257" t="str">
        <f t="shared" si="6"/>
        <v/>
      </c>
      <c r="AF19" s="321" t="str" cm="1">
        <f t="array" ref="AF19">IF($C19="","",INDEX(TotalApuestas!$A$1:$GL$50007,MATCH(Seguimiento!$C19,TotalApuestas!$B$1:$B$50007,0),MATCH(Seguimiento!AE$2,Resultado!$2:$2,0)+1))</f>
        <v/>
      </c>
      <c r="AG19" s="321"/>
      <c r="AH19" s="321"/>
      <c r="AI19" s="321"/>
      <c r="AJ19" s="322"/>
      <c r="AK19" s="320" t="str">
        <f>IF($C19="","",INDEX(TotalApuestas!$A$1:$GL$50007,MATCH(Seguimiento!$C19,TotalApuestas!$B$1:$B$50007,0),MATCH(Seguimiento!AP$2,Resultado!$2:$2,0)))</f>
        <v/>
      </c>
      <c r="AL19" s="321"/>
      <c r="AM19" s="321"/>
      <c r="AN19" s="321"/>
      <c r="AO19" s="321"/>
      <c r="AP19" s="257" t="str">
        <f t="shared" si="7"/>
        <v/>
      </c>
      <c r="AQ19" s="320" t="str" cm="1">
        <f t="array" ref="AQ19">IF($C19="","",INDEX(TotalApuestas!$A$1:$GL$50007,MATCH(Seguimiento!$C19,TotalApuestas!$B$1:$B$50007,0),MATCH(Seguimiento!AP$2,Resultado!$2:$2,0)+1))</f>
        <v/>
      </c>
      <c r="AR19" s="321"/>
      <c r="AS19" s="321"/>
      <c r="AT19" s="321"/>
      <c r="AU19" s="322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20" t="str">
        <f>IF($C20="","",INDEX(TotalApuestas!$A$1:$GL$50007,MATCH(Seguimiento!$C20,TotalApuestas!$B$1:$B$50007,0),MATCH(Seguimiento!I$2,Resultado!$2:$2,0)))</f>
        <v/>
      </c>
      <c r="E20" s="321"/>
      <c r="F20" s="321"/>
      <c r="G20" s="321"/>
      <c r="H20" s="321"/>
      <c r="I20" s="257" t="str">
        <f t="shared" si="4"/>
        <v/>
      </c>
      <c r="J20" s="321" t="str" cm="1">
        <f t="array" ref="J20">IF($C20="","",INDEX(TotalApuestas!$A$1:$GL$50007,MATCH(Seguimiento!$C20,TotalApuestas!$B$1:$B$50007,0),MATCH(Seguimiento!I$2,Resultado!$2:$2,0)+1))</f>
        <v/>
      </c>
      <c r="K20" s="321"/>
      <c r="L20" s="321"/>
      <c r="M20" s="321"/>
      <c r="N20" s="322"/>
      <c r="O20" s="320" t="str">
        <f>IF($C20="","",INDEX(TotalApuestas!$A$1:$GL$50007,MATCH(Seguimiento!$C20,TotalApuestas!$B$1:$B$50007,0),MATCH(Seguimiento!T$2,Resultado!$2:$2,0)))</f>
        <v/>
      </c>
      <c r="P20" s="321"/>
      <c r="Q20" s="321"/>
      <c r="R20" s="321"/>
      <c r="S20" s="321"/>
      <c r="T20" s="257" t="str">
        <f t="shared" si="5"/>
        <v/>
      </c>
      <c r="U20" s="321" t="str" cm="1">
        <f t="array" ref="U20">IF($C20="","",INDEX(TotalApuestas!$A$1:$GL$50007,MATCH(Seguimiento!$C20,TotalApuestas!$B$1:$B$50007,0),MATCH(Seguimiento!T$2,Resultado!$2:$2,0)+1))</f>
        <v/>
      </c>
      <c r="V20" s="321"/>
      <c r="W20" s="321"/>
      <c r="X20" s="321"/>
      <c r="Y20" s="322"/>
      <c r="Z20" s="320" t="str">
        <f>IF($C20="","",INDEX(TotalApuestas!$A$1:$GL$50007,MATCH(Seguimiento!$C20,TotalApuestas!$B$1:$B$50007,0),MATCH(Seguimiento!AE$2,Resultado!$2:$2,0)))</f>
        <v/>
      </c>
      <c r="AA20" s="321"/>
      <c r="AB20" s="321"/>
      <c r="AC20" s="321"/>
      <c r="AD20" s="321"/>
      <c r="AE20" s="257" t="str">
        <f t="shared" si="6"/>
        <v/>
      </c>
      <c r="AF20" s="321" t="str" cm="1">
        <f t="array" ref="AF20">IF($C20="","",INDEX(TotalApuestas!$A$1:$GL$50007,MATCH(Seguimiento!$C20,TotalApuestas!$B$1:$B$50007,0),MATCH(Seguimiento!AE$2,Resultado!$2:$2,0)+1))</f>
        <v/>
      </c>
      <c r="AG20" s="321"/>
      <c r="AH20" s="321"/>
      <c r="AI20" s="321"/>
      <c r="AJ20" s="322"/>
      <c r="AK20" s="320" t="str">
        <f>IF($C20="","",INDEX(TotalApuestas!$A$1:$GL$50007,MATCH(Seguimiento!$C20,TotalApuestas!$B$1:$B$50007,0),MATCH(Seguimiento!AP$2,Resultado!$2:$2,0)))</f>
        <v/>
      </c>
      <c r="AL20" s="321"/>
      <c r="AM20" s="321"/>
      <c r="AN20" s="321"/>
      <c r="AO20" s="321"/>
      <c r="AP20" s="257" t="str">
        <f t="shared" si="7"/>
        <v/>
      </c>
      <c r="AQ20" s="320" t="str" cm="1">
        <f t="array" ref="AQ20">IF($C20="","",INDEX(TotalApuestas!$A$1:$GL$50007,MATCH(Seguimiento!$C20,TotalApuestas!$B$1:$B$50007,0),MATCH(Seguimiento!AP$2,Resultado!$2:$2,0)+1))</f>
        <v/>
      </c>
      <c r="AR20" s="321"/>
      <c r="AS20" s="321"/>
      <c r="AT20" s="321"/>
      <c r="AU20" s="322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20" t="str">
        <f>IF($C21="","",INDEX(TotalApuestas!$A$1:$GL$50007,MATCH(Seguimiento!$C21,TotalApuestas!$B$1:$B$50007,0),MATCH(Seguimiento!I$2,Resultado!$2:$2,0)))</f>
        <v/>
      </c>
      <c r="E21" s="321"/>
      <c r="F21" s="321"/>
      <c r="G21" s="321"/>
      <c r="H21" s="321"/>
      <c r="I21" s="257" t="str">
        <f t="shared" si="4"/>
        <v/>
      </c>
      <c r="J21" s="321" t="str" cm="1">
        <f t="array" ref="J21">IF($C21="","",INDEX(TotalApuestas!$A$1:$GL$50007,MATCH(Seguimiento!$C21,TotalApuestas!$B$1:$B$50007,0),MATCH(Seguimiento!I$2,Resultado!$2:$2,0)+1))</f>
        <v/>
      </c>
      <c r="K21" s="321"/>
      <c r="L21" s="321"/>
      <c r="M21" s="321"/>
      <c r="N21" s="322"/>
      <c r="O21" s="320" t="str">
        <f>IF($C21="","",INDEX(TotalApuestas!$A$1:$GL$50007,MATCH(Seguimiento!$C21,TotalApuestas!$B$1:$B$50007,0),MATCH(Seguimiento!T$2,Resultado!$2:$2,0)))</f>
        <v/>
      </c>
      <c r="P21" s="321"/>
      <c r="Q21" s="321"/>
      <c r="R21" s="321"/>
      <c r="S21" s="321"/>
      <c r="T21" s="257" t="str">
        <f t="shared" si="5"/>
        <v/>
      </c>
      <c r="U21" s="321" t="str" cm="1">
        <f t="array" ref="U21">IF($C21="","",INDEX(TotalApuestas!$A$1:$GL$50007,MATCH(Seguimiento!$C21,TotalApuestas!$B$1:$B$50007,0),MATCH(Seguimiento!T$2,Resultado!$2:$2,0)+1))</f>
        <v/>
      </c>
      <c r="V21" s="321"/>
      <c r="W21" s="321"/>
      <c r="X21" s="321"/>
      <c r="Y21" s="322"/>
      <c r="Z21" s="320" t="str">
        <f>IF($C21="","",INDEX(TotalApuestas!$A$1:$GL$50007,MATCH(Seguimiento!$C21,TotalApuestas!$B$1:$B$50007,0),MATCH(Seguimiento!AE$2,Resultado!$2:$2,0)))</f>
        <v/>
      </c>
      <c r="AA21" s="321"/>
      <c r="AB21" s="321"/>
      <c r="AC21" s="321"/>
      <c r="AD21" s="321"/>
      <c r="AE21" s="257" t="str">
        <f t="shared" si="6"/>
        <v/>
      </c>
      <c r="AF21" s="321" t="str" cm="1">
        <f t="array" ref="AF21">IF($C21="","",INDEX(TotalApuestas!$A$1:$GL$50007,MATCH(Seguimiento!$C21,TotalApuestas!$B$1:$B$50007,0),MATCH(Seguimiento!AE$2,Resultado!$2:$2,0)+1))</f>
        <v/>
      </c>
      <c r="AG21" s="321"/>
      <c r="AH21" s="321"/>
      <c r="AI21" s="321"/>
      <c r="AJ21" s="322"/>
      <c r="AK21" s="320" t="str">
        <f>IF($C21="","",INDEX(TotalApuestas!$A$1:$GL$50007,MATCH(Seguimiento!$C21,TotalApuestas!$B$1:$B$50007,0),MATCH(Seguimiento!AP$2,Resultado!$2:$2,0)))</f>
        <v/>
      </c>
      <c r="AL21" s="321"/>
      <c r="AM21" s="321"/>
      <c r="AN21" s="321"/>
      <c r="AO21" s="321"/>
      <c r="AP21" s="257" t="str">
        <f t="shared" si="7"/>
        <v/>
      </c>
      <c r="AQ21" s="320" t="str" cm="1">
        <f t="array" ref="AQ21">IF($C21="","",INDEX(TotalApuestas!$A$1:$GL$50007,MATCH(Seguimiento!$C21,TotalApuestas!$B$1:$B$50007,0),MATCH(Seguimiento!AP$2,Resultado!$2:$2,0)+1))</f>
        <v/>
      </c>
      <c r="AR21" s="321"/>
      <c r="AS21" s="321"/>
      <c r="AT21" s="321"/>
      <c r="AU21" s="322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20" t="str">
        <f>IF($C22="","",INDEX(TotalApuestas!$A$1:$GL$50007,MATCH(Seguimiento!$C22,TotalApuestas!$B$1:$B$50007,0),MATCH(Seguimiento!I$2,Resultado!$2:$2,0)))</f>
        <v/>
      </c>
      <c r="E22" s="321"/>
      <c r="F22" s="321"/>
      <c r="G22" s="321"/>
      <c r="H22" s="321"/>
      <c r="I22" s="257" t="str">
        <f t="shared" si="4"/>
        <v/>
      </c>
      <c r="J22" s="321" t="str" cm="1">
        <f t="array" ref="J22">IF($C22="","",INDEX(TotalApuestas!$A$1:$GL$50007,MATCH(Seguimiento!$C22,TotalApuestas!$B$1:$B$50007,0),MATCH(Seguimiento!I$2,Resultado!$2:$2,0)+1))</f>
        <v/>
      </c>
      <c r="K22" s="321"/>
      <c r="L22" s="321"/>
      <c r="M22" s="321"/>
      <c r="N22" s="322"/>
      <c r="O22" s="320" t="str">
        <f>IF($C22="","",INDEX(TotalApuestas!$A$1:$GL$50007,MATCH(Seguimiento!$C22,TotalApuestas!$B$1:$B$50007,0),MATCH(Seguimiento!T$2,Resultado!$2:$2,0)))</f>
        <v/>
      </c>
      <c r="P22" s="321"/>
      <c r="Q22" s="321"/>
      <c r="R22" s="321"/>
      <c r="S22" s="321"/>
      <c r="T22" s="257" t="str">
        <f t="shared" si="5"/>
        <v/>
      </c>
      <c r="U22" s="321" t="str" cm="1">
        <f t="array" ref="U22">IF($C22="","",INDEX(TotalApuestas!$A$1:$GL$50007,MATCH(Seguimiento!$C22,TotalApuestas!$B$1:$B$50007,0),MATCH(Seguimiento!T$2,Resultado!$2:$2,0)+1))</f>
        <v/>
      </c>
      <c r="V22" s="321"/>
      <c r="W22" s="321"/>
      <c r="X22" s="321"/>
      <c r="Y22" s="322"/>
      <c r="Z22" s="320" t="str">
        <f>IF($C22="","",INDEX(TotalApuestas!$A$1:$GL$50007,MATCH(Seguimiento!$C22,TotalApuestas!$B$1:$B$50007,0),MATCH(Seguimiento!AE$2,Resultado!$2:$2,0)))</f>
        <v/>
      </c>
      <c r="AA22" s="321"/>
      <c r="AB22" s="321"/>
      <c r="AC22" s="321"/>
      <c r="AD22" s="321"/>
      <c r="AE22" s="257" t="str">
        <f t="shared" si="6"/>
        <v/>
      </c>
      <c r="AF22" s="321" t="str" cm="1">
        <f t="array" ref="AF22">IF($C22="","",INDEX(TotalApuestas!$A$1:$GL$50007,MATCH(Seguimiento!$C22,TotalApuestas!$B$1:$B$50007,0),MATCH(Seguimiento!AE$2,Resultado!$2:$2,0)+1))</f>
        <v/>
      </c>
      <c r="AG22" s="321"/>
      <c r="AH22" s="321"/>
      <c r="AI22" s="321"/>
      <c r="AJ22" s="322"/>
      <c r="AK22" s="320" t="str">
        <f>IF($C22="","",INDEX(TotalApuestas!$A$1:$GL$50007,MATCH(Seguimiento!$C22,TotalApuestas!$B$1:$B$50007,0),MATCH(Seguimiento!AP$2,Resultado!$2:$2,0)))</f>
        <v/>
      </c>
      <c r="AL22" s="321"/>
      <c r="AM22" s="321"/>
      <c r="AN22" s="321"/>
      <c r="AO22" s="321"/>
      <c r="AP22" s="257" t="str">
        <f t="shared" si="7"/>
        <v/>
      </c>
      <c r="AQ22" s="320" t="str" cm="1">
        <f t="array" ref="AQ22">IF($C22="","",INDEX(TotalApuestas!$A$1:$GL$50007,MATCH(Seguimiento!$C22,TotalApuestas!$B$1:$B$50007,0),MATCH(Seguimiento!AP$2,Resultado!$2:$2,0)+1))</f>
        <v/>
      </c>
      <c r="AR22" s="321"/>
      <c r="AS22" s="321"/>
      <c r="AT22" s="321"/>
      <c r="AU22" s="322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20" t="str">
        <f>IF($C23="","",INDEX(TotalApuestas!$A$1:$GL$50007,MATCH(Seguimiento!$C23,TotalApuestas!$B$1:$B$50007,0),MATCH(Seguimiento!I$2,Resultado!$2:$2,0)))</f>
        <v/>
      </c>
      <c r="E23" s="321"/>
      <c r="F23" s="321"/>
      <c r="G23" s="321"/>
      <c r="H23" s="321"/>
      <c r="I23" s="257" t="str">
        <f t="shared" si="0"/>
        <v/>
      </c>
      <c r="J23" s="321" t="str" cm="1">
        <f t="array" ref="J23">IF($C23="","",INDEX(TotalApuestas!$A$1:$GL$50007,MATCH(Seguimiento!$C23,TotalApuestas!$B$1:$B$50007,0),MATCH(Seguimiento!I$2,Resultado!$2:$2,0)+1))</f>
        <v/>
      </c>
      <c r="K23" s="321"/>
      <c r="L23" s="321"/>
      <c r="M23" s="321"/>
      <c r="N23" s="322"/>
      <c r="O23" s="320" t="str">
        <f>IF($C23="","",INDEX(TotalApuestas!$A$1:$GL$50007,MATCH(Seguimiento!$C23,TotalApuestas!$B$1:$B$50007,0),MATCH(Seguimiento!T$2,Resultado!$2:$2,0)))</f>
        <v/>
      </c>
      <c r="P23" s="321"/>
      <c r="Q23" s="321"/>
      <c r="R23" s="321"/>
      <c r="S23" s="321"/>
      <c r="T23" s="257" t="str">
        <f t="shared" si="1"/>
        <v/>
      </c>
      <c r="U23" s="321" t="str" cm="1">
        <f t="array" ref="U23">IF($C23="","",INDEX(TotalApuestas!$A$1:$GL$50007,MATCH(Seguimiento!$C23,TotalApuestas!$B$1:$B$50007,0),MATCH(Seguimiento!T$2,Resultado!$2:$2,0)+1))</f>
        <v/>
      </c>
      <c r="V23" s="321"/>
      <c r="W23" s="321"/>
      <c r="X23" s="321"/>
      <c r="Y23" s="322"/>
      <c r="Z23" s="320" t="str">
        <f>IF($C23="","",INDEX(TotalApuestas!$A$1:$GL$50007,MATCH(Seguimiento!$C23,TotalApuestas!$B$1:$B$50007,0),MATCH(Seguimiento!AE$2,Resultado!$2:$2,0)))</f>
        <v/>
      </c>
      <c r="AA23" s="321"/>
      <c r="AB23" s="321"/>
      <c r="AC23" s="321"/>
      <c r="AD23" s="321"/>
      <c r="AE23" s="257" t="str">
        <f t="shared" si="2"/>
        <v/>
      </c>
      <c r="AF23" s="321" t="str" cm="1">
        <f t="array" ref="AF23">IF($C23="","",INDEX(TotalApuestas!$A$1:$GL$50007,MATCH(Seguimiento!$C23,TotalApuestas!$B$1:$B$50007,0),MATCH(Seguimiento!AE$2,Resultado!$2:$2,0)+1))</f>
        <v/>
      </c>
      <c r="AG23" s="321"/>
      <c r="AH23" s="321"/>
      <c r="AI23" s="321"/>
      <c r="AJ23" s="322"/>
      <c r="AK23" s="320" t="str">
        <f>IF($C23="","",INDEX(TotalApuestas!$A$1:$GL$50007,MATCH(Seguimiento!$C23,TotalApuestas!$B$1:$B$50007,0),MATCH(Seguimiento!AP$2,Resultado!$2:$2,0)))</f>
        <v/>
      </c>
      <c r="AL23" s="321"/>
      <c r="AM23" s="321"/>
      <c r="AN23" s="321"/>
      <c r="AO23" s="321"/>
      <c r="AP23" s="257" t="str">
        <f t="shared" si="3"/>
        <v/>
      </c>
      <c r="AQ23" s="320" t="str" cm="1">
        <f t="array" ref="AQ23">IF($C23="","",INDEX(TotalApuestas!$A$1:$GL$50007,MATCH(Seguimiento!$C23,TotalApuestas!$B$1:$B$50007,0),MATCH(Seguimiento!AP$2,Resultado!$2:$2,0)+1))</f>
        <v/>
      </c>
      <c r="AR23" s="321"/>
      <c r="AS23" s="321"/>
      <c r="AT23" s="321"/>
      <c r="AU23" s="322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20" t="str">
        <f>IF($C24="","",INDEX(TotalApuestas!$A$1:$GL$50007,MATCH(Seguimiento!$C24,TotalApuestas!$B$1:$B$50007,0),MATCH(Seguimiento!I$2,Resultado!$2:$2,0)))</f>
        <v/>
      </c>
      <c r="E24" s="321"/>
      <c r="F24" s="321"/>
      <c r="G24" s="321"/>
      <c r="H24" s="321"/>
      <c r="I24" s="257" t="str">
        <f t="shared" si="0"/>
        <v/>
      </c>
      <c r="J24" s="321" t="str" cm="1">
        <f t="array" ref="J24">IF($C24="","",INDEX(TotalApuestas!$A$1:$GL$50007,MATCH(Seguimiento!$C24,TotalApuestas!$B$1:$B$50007,0),MATCH(Seguimiento!I$2,Resultado!$2:$2,0)+1))</f>
        <v/>
      </c>
      <c r="K24" s="321"/>
      <c r="L24" s="321"/>
      <c r="M24" s="321"/>
      <c r="N24" s="322"/>
      <c r="O24" s="320" t="str">
        <f>IF($C24="","",INDEX(TotalApuestas!$A$1:$GL$50007,MATCH(Seguimiento!$C24,TotalApuestas!$B$1:$B$50007,0),MATCH(Seguimiento!T$2,Resultado!$2:$2,0)))</f>
        <v/>
      </c>
      <c r="P24" s="321"/>
      <c r="Q24" s="321"/>
      <c r="R24" s="321"/>
      <c r="S24" s="321"/>
      <c r="T24" s="257" t="str">
        <f t="shared" si="1"/>
        <v/>
      </c>
      <c r="U24" s="321" t="str" cm="1">
        <f t="array" ref="U24">IF($C24="","",INDEX(TotalApuestas!$A$1:$GL$50007,MATCH(Seguimiento!$C24,TotalApuestas!$B$1:$B$50007,0),MATCH(Seguimiento!T$2,Resultado!$2:$2,0)+1))</f>
        <v/>
      </c>
      <c r="V24" s="321"/>
      <c r="W24" s="321"/>
      <c r="X24" s="321"/>
      <c r="Y24" s="322"/>
      <c r="Z24" s="320" t="str">
        <f>IF($C24="","",INDEX(TotalApuestas!$A$1:$GL$50007,MATCH(Seguimiento!$C24,TotalApuestas!$B$1:$B$50007,0),MATCH(Seguimiento!AE$2,Resultado!$2:$2,0)))</f>
        <v/>
      </c>
      <c r="AA24" s="321"/>
      <c r="AB24" s="321"/>
      <c r="AC24" s="321"/>
      <c r="AD24" s="321"/>
      <c r="AE24" s="257" t="str">
        <f t="shared" si="2"/>
        <v/>
      </c>
      <c r="AF24" s="321" t="str" cm="1">
        <f t="array" ref="AF24">IF($C24="","",INDEX(TotalApuestas!$A$1:$GL$50007,MATCH(Seguimiento!$C24,TotalApuestas!$B$1:$B$50007,0),MATCH(Seguimiento!AE$2,Resultado!$2:$2,0)+1))</f>
        <v/>
      </c>
      <c r="AG24" s="321"/>
      <c r="AH24" s="321"/>
      <c r="AI24" s="321"/>
      <c r="AJ24" s="322"/>
      <c r="AK24" s="320" t="str">
        <f>IF($C24="","",INDEX(TotalApuestas!$A$1:$GL$50007,MATCH(Seguimiento!$C24,TotalApuestas!$B$1:$B$50007,0),MATCH(Seguimiento!AP$2,Resultado!$2:$2,0)))</f>
        <v/>
      </c>
      <c r="AL24" s="321"/>
      <c r="AM24" s="321"/>
      <c r="AN24" s="321"/>
      <c r="AO24" s="321"/>
      <c r="AP24" s="257" t="str">
        <f t="shared" si="3"/>
        <v/>
      </c>
      <c r="AQ24" s="320" t="str" cm="1">
        <f t="array" ref="AQ24">IF($C24="","",INDEX(TotalApuestas!$A$1:$GL$50007,MATCH(Seguimiento!$C24,TotalApuestas!$B$1:$B$50007,0),MATCH(Seguimiento!AP$2,Resultado!$2:$2,0)+1))</f>
        <v/>
      </c>
      <c r="AR24" s="321"/>
      <c r="AS24" s="321"/>
      <c r="AT24" s="321"/>
      <c r="AU24" s="322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20" t="str">
        <f>IF($C25="","",INDEX(TotalApuestas!$A$1:$GL$50007,MATCH(Seguimiento!$C25,TotalApuestas!$B$1:$B$50007,0),MATCH(Seguimiento!I$2,Resultado!$2:$2,0)))</f>
        <v/>
      </c>
      <c r="E25" s="321"/>
      <c r="F25" s="321"/>
      <c r="G25" s="321"/>
      <c r="H25" s="321"/>
      <c r="I25" s="257" t="str">
        <f t="shared" si="0"/>
        <v/>
      </c>
      <c r="J25" s="321" t="str" cm="1">
        <f t="array" ref="J25">IF($C25="","",INDEX(TotalApuestas!$A$1:$GL$50007,MATCH(Seguimiento!$C25,TotalApuestas!$B$1:$B$50007,0),MATCH(Seguimiento!I$2,Resultado!$2:$2,0)+1))</f>
        <v/>
      </c>
      <c r="K25" s="321"/>
      <c r="L25" s="321"/>
      <c r="M25" s="321"/>
      <c r="N25" s="322"/>
      <c r="O25" s="320" t="str">
        <f>IF($C25="","",INDEX(TotalApuestas!$A$1:$GL$50007,MATCH(Seguimiento!$C25,TotalApuestas!$B$1:$B$50007,0),MATCH(Seguimiento!T$2,Resultado!$2:$2,0)))</f>
        <v/>
      </c>
      <c r="P25" s="321"/>
      <c r="Q25" s="321"/>
      <c r="R25" s="321"/>
      <c r="S25" s="321"/>
      <c r="T25" s="257" t="str">
        <f t="shared" si="1"/>
        <v/>
      </c>
      <c r="U25" s="321" t="str" cm="1">
        <f t="array" ref="U25">IF($C25="","",INDEX(TotalApuestas!$A$1:$GL$50007,MATCH(Seguimiento!$C25,TotalApuestas!$B$1:$B$50007,0),MATCH(Seguimiento!T$2,Resultado!$2:$2,0)+1))</f>
        <v/>
      </c>
      <c r="V25" s="321"/>
      <c r="W25" s="321"/>
      <c r="X25" s="321"/>
      <c r="Y25" s="322"/>
      <c r="Z25" s="320" t="str">
        <f>IF($C25="","",INDEX(TotalApuestas!$A$1:$GL$50007,MATCH(Seguimiento!$C25,TotalApuestas!$B$1:$B$50007,0),MATCH(Seguimiento!AE$2,Resultado!$2:$2,0)))</f>
        <v/>
      </c>
      <c r="AA25" s="321"/>
      <c r="AB25" s="321"/>
      <c r="AC25" s="321"/>
      <c r="AD25" s="321"/>
      <c r="AE25" s="257" t="str">
        <f t="shared" si="2"/>
        <v/>
      </c>
      <c r="AF25" s="321" t="str" cm="1">
        <f t="array" ref="AF25">IF($C25="","",INDEX(TotalApuestas!$A$1:$GL$50007,MATCH(Seguimiento!$C25,TotalApuestas!$B$1:$B$50007,0),MATCH(Seguimiento!AE$2,Resultado!$2:$2,0)+1))</f>
        <v/>
      </c>
      <c r="AG25" s="321"/>
      <c r="AH25" s="321"/>
      <c r="AI25" s="321"/>
      <c r="AJ25" s="322"/>
      <c r="AK25" s="320" t="str">
        <f>IF($C25="","",INDEX(TotalApuestas!$A$1:$GL$50007,MATCH(Seguimiento!$C25,TotalApuestas!$B$1:$B$50007,0),MATCH(Seguimiento!AP$2,Resultado!$2:$2,0)))</f>
        <v/>
      </c>
      <c r="AL25" s="321"/>
      <c r="AM25" s="321"/>
      <c r="AN25" s="321"/>
      <c r="AO25" s="321"/>
      <c r="AP25" s="257" t="str">
        <f t="shared" si="3"/>
        <v/>
      </c>
      <c r="AQ25" s="320" t="str" cm="1">
        <f t="array" ref="AQ25">IF($C25="","",INDEX(TotalApuestas!$A$1:$GL$50007,MATCH(Seguimiento!$C25,TotalApuestas!$B$1:$B$50007,0),MATCH(Seguimiento!AP$2,Resultado!$2:$2,0)+1))</f>
        <v/>
      </c>
      <c r="AR25" s="321"/>
      <c r="AS25" s="321"/>
      <c r="AT25" s="321"/>
      <c r="AU25" s="322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20" t="str">
        <f>IF($C26="","",INDEX(TotalApuestas!$A$1:$GL$50007,MATCH(Seguimiento!$C26,TotalApuestas!$B$1:$B$50007,0),MATCH(Seguimiento!I$2,Resultado!$2:$2,0)))</f>
        <v/>
      </c>
      <c r="E26" s="321"/>
      <c r="F26" s="321"/>
      <c r="G26" s="321"/>
      <c r="H26" s="321"/>
      <c r="I26" s="257" t="str">
        <f t="shared" ref="I26:I27" si="8">+IF(D26="","",IF(D26&gt;J26,1,IF(D26=J26,"X",2)))</f>
        <v/>
      </c>
      <c r="J26" s="321" t="str" cm="1">
        <f t="array" ref="J26">IF($C26="","",INDEX(TotalApuestas!$A$1:$GL$50007,MATCH(Seguimiento!$C26,TotalApuestas!$B$1:$B$50007,0),MATCH(Seguimiento!I$2,Resultado!$2:$2,0)+1))</f>
        <v/>
      </c>
      <c r="K26" s="321"/>
      <c r="L26" s="321"/>
      <c r="M26" s="321"/>
      <c r="N26" s="322"/>
      <c r="O26" s="320" t="str">
        <f>IF($C26="","",INDEX(TotalApuestas!$A$1:$GL$50007,MATCH(Seguimiento!$C26,TotalApuestas!$B$1:$B$50007,0),MATCH(Seguimiento!T$2,Resultado!$2:$2,0)))</f>
        <v/>
      </c>
      <c r="P26" s="321"/>
      <c r="Q26" s="321"/>
      <c r="R26" s="321"/>
      <c r="S26" s="321"/>
      <c r="T26" s="257" t="str">
        <f t="shared" ref="T26:T27" si="9">+IF(O26="","",IF(O26&gt;U26,1,IF(O26=U26,"X",2)))</f>
        <v/>
      </c>
      <c r="U26" s="321" t="str" cm="1">
        <f t="array" ref="U26">IF($C26="","",INDEX(TotalApuestas!$A$1:$GL$50007,MATCH(Seguimiento!$C26,TotalApuestas!$B$1:$B$50007,0),MATCH(Seguimiento!T$2,Resultado!$2:$2,0)+1))</f>
        <v/>
      </c>
      <c r="V26" s="321"/>
      <c r="W26" s="321"/>
      <c r="X26" s="321"/>
      <c r="Y26" s="322"/>
      <c r="Z26" s="320" t="str">
        <f>IF($C26="","",INDEX(TotalApuestas!$A$1:$GL$50007,MATCH(Seguimiento!$C26,TotalApuestas!$B$1:$B$50007,0),MATCH(Seguimiento!AE$2,Resultado!$2:$2,0)))</f>
        <v/>
      </c>
      <c r="AA26" s="321"/>
      <c r="AB26" s="321"/>
      <c r="AC26" s="321"/>
      <c r="AD26" s="321"/>
      <c r="AE26" s="257" t="str">
        <f t="shared" ref="AE26:AE27" si="10">+IF(Z26="","",IF(Z26&gt;AF26,1,IF(Z26=AF26,"X",2)))</f>
        <v/>
      </c>
      <c r="AF26" s="321" t="str" cm="1">
        <f t="array" ref="AF26">IF($C26="","",INDEX(TotalApuestas!$A$1:$GL$50007,MATCH(Seguimiento!$C26,TotalApuestas!$B$1:$B$50007,0),MATCH(Seguimiento!AE$2,Resultado!$2:$2,0)+1))</f>
        <v/>
      </c>
      <c r="AG26" s="321"/>
      <c r="AH26" s="321"/>
      <c r="AI26" s="321"/>
      <c r="AJ26" s="322"/>
      <c r="AK26" s="320" t="str">
        <f>IF($C26="","",INDEX(TotalApuestas!$A$1:$GL$50007,MATCH(Seguimiento!$C26,TotalApuestas!$B$1:$B$50007,0),MATCH(Seguimiento!AP$2,Resultado!$2:$2,0)))</f>
        <v/>
      </c>
      <c r="AL26" s="321"/>
      <c r="AM26" s="321"/>
      <c r="AN26" s="321"/>
      <c r="AO26" s="321"/>
      <c r="AP26" s="257" t="str">
        <f t="shared" ref="AP26:AP27" si="11">+IF(AK26="","",IF(AK26&gt;AQ26,1,IF(AK26=AQ26,"X",2)))</f>
        <v/>
      </c>
      <c r="AQ26" s="320" t="str" cm="1">
        <f t="array" ref="AQ26">IF($C26="","",INDEX(TotalApuestas!$A$1:$GL$50007,MATCH(Seguimiento!$C26,TotalApuestas!$B$1:$B$50007,0),MATCH(Seguimiento!AP$2,Resultado!$2:$2,0)+1))</f>
        <v/>
      </c>
      <c r="AR26" s="321"/>
      <c r="AS26" s="321"/>
      <c r="AT26" s="321"/>
      <c r="AU26" s="322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3" t="str">
        <f>IF($C27="","",INDEX(TotalApuestas!$A$1:$GL$50007,MATCH(Seguimiento!$C27,TotalApuestas!$B$1:$B$50007,0),MATCH(Seguimiento!I$2,Resultado!$2:$2,0)))</f>
        <v/>
      </c>
      <c r="E27" s="324"/>
      <c r="F27" s="324"/>
      <c r="G27" s="324"/>
      <c r="H27" s="324"/>
      <c r="I27" s="258" t="str">
        <f t="shared" si="8"/>
        <v/>
      </c>
      <c r="J27" s="324" t="str" cm="1">
        <f t="array" ref="J27">IF($C27="","",INDEX(TotalApuestas!$A$1:$GL$50007,MATCH(Seguimiento!$C27,TotalApuestas!$B$1:$B$50007,0),MATCH(Seguimiento!I$2,Resultado!$2:$2,0)+1))</f>
        <v/>
      </c>
      <c r="K27" s="324"/>
      <c r="L27" s="324"/>
      <c r="M27" s="324"/>
      <c r="N27" s="325"/>
      <c r="O27" s="323" t="str">
        <f>IF($C27="","",INDEX(TotalApuestas!$A$1:$GL$50007,MATCH(Seguimiento!$C27,TotalApuestas!$B$1:$B$50007,0),MATCH(Seguimiento!T$2,Resultado!$2:$2,0)))</f>
        <v/>
      </c>
      <c r="P27" s="324"/>
      <c r="Q27" s="324"/>
      <c r="R27" s="324"/>
      <c r="S27" s="324"/>
      <c r="T27" s="258" t="str">
        <f t="shared" si="9"/>
        <v/>
      </c>
      <c r="U27" s="324" t="str" cm="1">
        <f t="array" ref="U27">IF($C27="","",INDEX(TotalApuestas!$A$1:$GL$50007,MATCH(Seguimiento!$C27,TotalApuestas!$B$1:$B$50007,0),MATCH(Seguimiento!T$2,Resultado!$2:$2,0)+1))</f>
        <v/>
      </c>
      <c r="V27" s="324"/>
      <c r="W27" s="324"/>
      <c r="X27" s="324"/>
      <c r="Y27" s="325"/>
      <c r="Z27" s="323" t="str">
        <f>IF($C27="","",INDEX(TotalApuestas!$A$1:$GL$50007,MATCH(Seguimiento!$C27,TotalApuestas!$B$1:$B$50007,0),MATCH(Seguimiento!AE$2,Resultado!$2:$2,0)))</f>
        <v/>
      </c>
      <c r="AA27" s="324"/>
      <c r="AB27" s="324"/>
      <c r="AC27" s="324"/>
      <c r="AD27" s="324"/>
      <c r="AE27" s="258" t="str">
        <f t="shared" si="10"/>
        <v/>
      </c>
      <c r="AF27" s="324" t="str" cm="1">
        <f t="array" ref="AF27">IF($C27="","",INDEX(TotalApuestas!$A$1:$GL$50007,MATCH(Seguimiento!$C27,TotalApuestas!$B$1:$B$50007,0),MATCH(Seguimiento!AE$2,Resultado!$2:$2,0)+1))</f>
        <v/>
      </c>
      <c r="AG27" s="324"/>
      <c r="AH27" s="324"/>
      <c r="AI27" s="324"/>
      <c r="AJ27" s="325"/>
      <c r="AK27" s="323" t="str">
        <f>IF($C27="","",INDEX(TotalApuestas!$A$1:$GL$50007,MATCH(Seguimiento!$C27,TotalApuestas!$B$1:$B$50007,0),MATCH(Seguimiento!AP$2,Resultado!$2:$2,0)))</f>
        <v/>
      </c>
      <c r="AL27" s="324"/>
      <c r="AM27" s="324"/>
      <c r="AN27" s="324"/>
      <c r="AO27" s="324"/>
      <c r="AP27" s="258" t="str">
        <f t="shared" si="11"/>
        <v/>
      </c>
      <c r="AQ27" s="323" t="str" cm="1">
        <f t="array" ref="AQ27">IF($C27="","",INDEX(TotalApuestas!$A$1:$GL$50007,MATCH(Seguimiento!$C27,TotalApuestas!$B$1:$B$50007,0),MATCH(Seguimiento!AP$2,Resultado!$2:$2,0)+1))</f>
        <v/>
      </c>
      <c r="AR27" s="324"/>
      <c r="AS27" s="324"/>
      <c r="AT27" s="324"/>
      <c r="AU27" s="325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6" t="s">
        <v>134</v>
      </c>
    </row>
    <row r="32" spans="2:63" ht="20.100000000000001" customHeight="1" thickBot="1" x14ac:dyDescent="0.3">
      <c r="AW32" s="297"/>
    </row>
    <row r="33" spans="49:49" ht="20.100000000000001" customHeight="1" x14ac:dyDescent="0.25">
      <c r="AW33" s="298" t="s">
        <v>135</v>
      </c>
    </row>
    <row r="34" spans="49:49" ht="20.100000000000001" customHeight="1" thickBot="1" x14ac:dyDescent="0.3">
      <c r="AW34" s="299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00000000-0002-0000-1300-000000000000}">
      <formula1>$BJ$2:$BJ$7</formula1>
    </dataValidation>
  </dataValidations>
  <hyperlinks>
    <hyperlink ref="AW33:AW34" r:id="rId1" display="Vídeo YouTube" xr:uid="{00000000-0004-0000-1300-000000000000}"/>
    <hyperlink ref="AW33" r:id="rId2" display="Aprendiz de Excel" xr:uid="{00000000-0004-0000-1300-000001000000}"/>
    <hyperlink ref="AW31" r:id="rId3" display="Aprendiz de Excel" xr:uid="{00000000-0004-0000-1300-000002000000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2025-06-14T23:33:42Z</dcterms:modified>
</cp:coreProperties>
</file>