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lekim\OneDrive\Desktop\School\research-2023\mcgill-natural-faults\"/>
    </mc:Choice>
  </mc:AlternateContent>
  <xr:revisionPtr revIDLastSave="0" documentId="13_ncr:1_{89A51E88-52B3-4DE0-AFC0-1BF89C4DE8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JBZQ04 2023-06-16" sheetId="1" r:id="rId1"/>
    <sheet name="AVLY02 2023-07-13" sheetId="2" r:id="rId2"/>
    <sheet name="JBZQ04 2023-7-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3" l="1"/>
  <c r="H56" i="3" s="1"/>
  <c r="T55" i="3"/>
  <c r="H55" i="3"/>
  <c r="B55" i="3"/>
  <c r="B56" i="3" s="1"/>
  <c r="G54" i="3"/>
  <c r="H54" i="3" s="1"/>
  <c r="T53" i="3"/>
  <c r="H53" i="3"/>
  <c r="H52" i="3"/>
  <c r="G52" i="3"/>
  <c r="T51" i="3"/>
  <c r="H51" i="3"/>
  <c r="H50" i="3"/>
  <c r="G50" i="3"/>
  <c r="T49" i="3"/>
  <c r="H49" i="3"/>
  <c r="H48" i="3"/>
  <c r="G48" i="3"/>
  <c r="T47" i="3"/>
  <c r="H47" i="3"/>
  <c r="H46" i="3"/>
  <c r="G46" i="3"/>
  <c r="T45" i="3"/>
  <c r="H45" i="3"/>
  <c r="F45" i="3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H44" i="3"/>
  <c r="G44" i="3"/>
  <c r="G43" i="3"/>
  <c r="H42" i="3"/>
  <c r="G42" i="3"/>
  <c r="G41" i="3"/>
  <c r="H40" i="3"/>
  <c r="G40" i="3"/>
  <c r="G39" i="3"/>
  <c r="T38" i="3"/>
  <c r="H38" i="3"/>
  <c r="G37" i="3"/>
  <c r="T36" i="3"/>
  <c r="H36" i="3"/>
  <c r="G35" i="3"/>
  <c r="H35" i="3" s="1"/>
  <c r="T34" i="3"/>
  <c r="H34" i="3"/>
  <c r="G33" i="3"/>
  <c r="H33" i="3" s="1"/>
  <c r="T32" i="3"/>
  <c r="H32" i="3"/>
  <c r="G31" i="3"/>
  <c r="H31" i="3" s="1"/>
  <c r="T30" i="3"/>
  <c r="H30" i="3"/>
  <c r="F30" i="3"/>
  <c r="F31" i="3" s="1"/>
  <c r="G29" i="3"/>
  <c r="H29" i="3" s="1"/>
  <c r="G28" i="3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G27" i="3"/>
  <c r="H26" i="3"/>
  <c r="G26" i="3"/>
  <c r="B26" i="3"/>
  <c r="B27" i="3" s="1"/>
  <c r="H25" i="3"/>
  <c r="G25" i="3"/>
  <c r="G24" i="3"/>
  <c r="B24" i="3"/>
  <c r="B25" i="3" s="1"/>
  <c r="G23" i="3"/>
  <c r="G22" i="3"/>
  <c r="H22" i="3" s="1"/>
  <c r="G21" i="3"/>
  <c r="H21" i="3" s="1"/>
  <c r="T20" i="3"/>
  <c r="H20" i="3"/>
  <c r="H19" i="3"/>
  <c r="G19" i="3"/>
  <c r="T18" i="3"/>
  <c r="H18" i="3"/>
  <c r="G17" i="3"/>
  <c r="H17" i="3" s="1"/>
  <c r="T16" i="3"/>
  <c r="H16" i="3"/>
  <c r="H15" i="3"/>
  <c r="G15" i="3"/>
  <c r="F15" i="3"/>
  <c r="F16" i="3" s="1"/>
  <c r="F17" i="3" s="1"/>
  <c r="F18" i="3" s="1"/>
  <c r="T14" i="3"/>
  <c r="H14" i="3"/>
  <c r="F14" i="3"/>
  <c r="G13" i="3"/>
  <c r="H13" i="3" s="1"/>
  <c r="F13" i="3"/>
  <c r="T12" i="3"/>
  <c r="H12" i="3"/>
  <c r="F12" i="3"/>
  <c r="H11" i="3"/>
  <c r="G11" i="3"/>
  <c r="G10" i="3"/>
  <c r="H10" i="3" s="1"/>
  <c r="H9" i="3"/>
  <c r="G9" i="3"/>
  <c r="H8" i="3"/>
  <c r="G8" i="3"/>
  <c r="H7" i="3"/>
  <c r="G7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G6" i="3"/>
  <c r="L7" i="3" s="1"/>
  <c r="L8" i="3" s="1"/>
  <c r="L9" i="3" s="1"/>
  <c r="L10" i="3" s="1"/>
  <c r="L11" i="3" s="1"/>
  <c r="F6" i="3"/>
  <c r="G54" i="2"/>
  <c r="H54" i="2" s="1"/>
  <c r="H53" i="2"/>
  <c r="G53" i="2"/>
  <c r="G52" i="2"/>
  <c r="H52" i="2" s="1"/>
  <c r="G51" i="2"/>
  <c r="H51" i="2" s="1"/>
  <c r="T50" i="2"/>
  <c r="H50" i="2"/>
  <c r="H49" i="2"/>
  <c r="G49" i="2"/>
  <c r="T48" i="2"/>
  <c r="H48" i="2"/>
  <c r="G47" i="2"/>
  <c r="H47" i="2" s="1"/>
  <c r="T46" i="2"/>
  <c r="H46" i="2"/>
  <c r="H45" i="2"/>
  <c r="G45" i="2"/>
  <c r="T44" i="2"/>
  <c r="H44" i="2"/>
  <c r="G43" i="2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43" i="2"/>
  <c r="T42" i="2"/>
  <c r="H42" i="2"/>
  <c r="F42" i="2"/>
  <c r="H41" i="2"/>
  <c r="G41" i="2"/>
  <c r="G40" i="2"/>
  <c r="H40" i="2" s="1"/>
  <c r="H39" i="2"/>
  <c r="G39" i="2"/>
  <c r="G38" i="2"/>
  <c r="H38" i="2" s="1"/>
  <c r="H37" i="2"/>
  <c r="G37" i="2"/>
  <c r="G36" i="2"/>
  <c r="H36" i="2" s="1"/>
  <c r="T35" i="2"/>
  <c r="H35" i="2"/>
  <c r="G34" i="2"/>
  <c r="H34" i="2" s="1"/>
  <c r="T33" i="2"/>
  <c r="H33" i="2"/>
  <c r="G32" i="2"/>
  <c r="H32" i="2" s="1"/>
  <c r="T31" i="2"/>
  <c r="H31" i="2"/>
  <c r="G30" i="2"/>
  <c r="H30" i="2" s="1"/>
  <c r="T29" i="2"/>
  <c r="H29" i="2"/>
  <c r="G28" i="2"/>
  <c r="H28" i="2" s="1"/>
  <c r="F28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T27" i="2"/>
  <c r="H27" i="2"/>
  <c r="F27" i="2"/>
  <c r="G26" i="2"/>
  <c r="H26" i="2" s="1"/>
  <c r="H25" i="2"/>
  <c r="G25" i="2"/>
  <c r="G24" i="2"/>
  <c r="H24" i="2" s="1"/>
  <c r="G23" i="2"/>
  <c r="H23" i="2" s="1"/>
  <c r="H22" i="2"/>
  <c r="G22" i="2"/>
  <c r="H21" i="2"/>
  <c r="G21" i="2"/>
  <c r="T20" i="2"/>
  <c r="H20" i="2"/>
  <c r="G19" i="2"/>
  <c r="H19" i="2" s="1"/>
  <c r="T18" i="2"/>
  <c r="H18" i="2"/>
  <c r="H17" i="2"/>
  <c r="G17" i="2"/>
  <c r="T16" i="2"/>
  <c r="H16" i="2"/>
  <c r="G15" i="2"/>
  <c r="H15" i="2" s="1"/>
  <c r="T14" i="2"/>
  <c r="H14" i="2"/>
  <c r="H13" i="2"/>
  <c r="G13" i="2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T12" i="2"/>
  <c r="H12" i="2"/>
  <c r="F12" i="2"/>
  <c r="G11" i="2"/>
  <c r="H11" i="2" s="1"/>
  <c r="G10" i="2"/>
  <c r="H10" i="2" s="1"/>
  <c r="H9" i="2"/>
  <c r="G9" i="2"/>
  <c r="G8" i="2"/>
  <c r="F8" i="2"/>
  <c r="G7" i="2"/>
  <c r="H7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H6" i="2"/>
  <c r="G6" i="2"/>
  <c r="F6" i="2"/>
  <c r="G37" i="1"/>
  <c r="H37" i="1" s="1"/>
  <c r="H36" i="1"/>
  <c r="G35" i="1"/>
  <c r="H35" i="1" s="1"/>
  <c r="H34" i="1"/>
  <c r="G33" i="1"/>
  <c r="H32" i="1"/>
  <c r="H31" i="1"/>
  <c r="G31" i="1"/>
  <c r="H30" i="1"/>
  <c r="G29" i="1"/>
  <c r="H29" i="1" s="1"/>
  <c r="H28" i="1"/>
  <c r="H27" i="1"/>
  <c r="G27" i="1"/>
  <c r="G26" i="1"/>
  <c r="H26" i="1" s="1"/>
  <c r="H25" i="1"/>
  <c r="G25" i="1"/>
  <c r="G24" i="1"/>
  <c r="H24" i="1" s="1"/>
  <c r="H23" i="1"/>
  <c r="G23" i="1"/>
  <c r="G22" i="1"/>
  <c r="H22" i="1" s="1"/>
  <c r="H21" i="1"/>
  <c r="G21" i="1"/>
  <c r="T20" i="1"/>
  <c r="H20" i="1"/>
  <c r="H19" i="1"/>
  <c r="G19" i="1"/>
  <c r="T18" i="1"/>
  <c r="H18" i="1"/>
  <c r="H17" i="1"/>
  <c r="G17" i="1"/>
  <c r="T16" i="1"/>
  <c r="H16" i="1"/>
  <c r="H15" i="1"/>
  <c r="G15" i="1"/>
  <c r="T14" i="1"/>
  <c r="H14" i="1"/>
  <c r="H13" i="1"/>
  <c r="G13" i="1"/>
  <c r="T12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H11" i="1"/>
  <c r="G11" i="1"/>
  <c r="G10" i="1"/>
  <c r="H10" i="1" s="1"/>
  <c r="H9" i="1"/>
  <c r="G9" i="1"/>
  <c r="H8" i="1"/>
  <c r="G8" i="1"/>
  <c r="G7" i="1"/>
  <c r="H7" i="1" s="1"/>
  <c r="K6" i="1"/>
  <c r="G6" i="1"/>
  <c r="H6" i="1" s="1"/>
  <c r="F6" i="1"/>
  <c r="F7" i="1" s="1"/>
  <c r="H6" i="3" l="1"/>
  <c r="H43" i="2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H23" i="3"/>
  <c r="H37" i="3"/>
  <c r="H8" i="2"/>
  <c r="J6" i="2" s="1"/>
  <c r="F9" i="2"/>
  <c r="F10" i="2" s="1"/>
  <c r="F11" i="2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F25" i="2"/>
  <c r="F26" i="2" s="1"/>
  <c r="F22" i="3"/>
  <c r="F19" i="3"/>
  <c r="H43" i="3"/>
  <c r="H41" i="3"/>
  <c r="H33" i="1"/>
  <c r="L12" i="3"/>
  <c r="L13" i="3" s="1"/>
  <c r="H27" i="3"/>
  <c r="H39" i="3"/>
  <c r="F8" i="3"/>
  <c r="F9" i="3" s="1"/>
  <c r="F10" i="3" s="1"/>
  <c r="F11" i="3" s="1"/>
  <c r="F32" i="3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L14" i="3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H24" i="3"/>
  <c r="H28" i="3"/>
  <c r="K6" i="2" l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J6" i="3"/>
  <c r="F23" i="3"/>
  <c r="F24" i="3" s="1"/>
  <c r="F20" i="3"/>
  <c r="F21" i="3" s="1"/>
  <c r="F25" i="3" s="1"/>
  <c r="F26" i="3" s="1"/>
  <c r="F27" i="3" s="1"/>
  <c r="F28" i="3" s="1"/>
  <c r="F29" i="3" s="1"/>
  <c r="I6" i="3" l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K6" i="3"/>
  <c r="I22" i="3" l="1"/>
  <c r="I19" i="3"/>
  <c r="I23" i="3" l="1"/>
  <c r="I24" i="3" s="1"/>
  <c r="I20" i="3"/>
  <c r="I21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</calcChain>
</file>

<file path=xl/sharedStrings.xml><?xml version="1.0" encoding="utf-8"?>
<sst xmlns="http://schemas.openxmlformats.org/spreadsheetml/2006/main" count="267" uniqueCount="62">
  <si>
    <t>JBZQ04 against speckled white granite</t>
  </si>
  <si>
    <t>normal load:</t>
  </si>
  <si>
    <t>Apply 4.97 kN for 5kN load</t>
  </si>
  <si>
    <t>starting horiz load zeroed at 0.6225 kN</t>
  </si>
  <si>
    <t>file name:</t>
  </si>
  <si>
    <t>JBZQ04_EXP2</t>
  </si>
  <si>
    <t>Experiment started at ~369 s</t>
  </si>
  <si>
    <t>Location</t>
  </si>
  <si>
    <t>speed (mm/s)</t>
  </si>
  <si>
    <t>distance (mm)</t>
  </si>
  <si>
    <t>time</t>
  </si>
  <si>
    <t>duration (s)</t>
  </si>
  <si>
    <t>duration (min)</t>
  </si>
  <si>
    <t>time left (min)</t>
  </si>
  <si>
    <t>total time (min)</t>
  </si>
  <si>
    <t>(hrs)</t>
  </si>
  <si>
    <t>c. seconds</t>
  </si>
  <si>
    <t>a</t>
  </si>
  <si>
    <t>b</t>
  </si>
  <si>
    <t>a-b</t>
  </si>
  <si>
    <t>k</t>
  </si>
  <si>
    <t>Dc</t>
  </si>
  <si>
    <t>mu_0</t>
  </si>
  <si>
    <t>mu_final</t>
  </si>
  <si>
    <t>delta mu</t>
  </si>
  <si>
    <t>x</t>
  </si>
  <si>
    <t>velocity strengthening 0.01-&gt;0.05</t>
  </si>
  <si>
    <t>Stress drops begin at 0.05</t>
  </si>
  <si>
    <t>HOLD</t>
  </si>
  <si>
    <t>Peaks before hold</t>
  </si>
  <si>
    <t>DELOADED to 2.97 kN (3)</t>
  </si>
  <si>
    <t>Accidental hold for &lt;1s at 50 mm</t>
  </si>
  <si>
    <t>0.629-&gt;0.621 as step down from 0.1-&gt;0.001</t>
  </si>
  <si>
    <t>velocity weakening</t>
  </si>
  <si>
    <t>tiny ass velocity step from 0.005 to 0.01, around 5288.5 s</t>
  </si>
  <si>
    <t>sticks appeared, major change in steady state friction</t>
  </si>
  <si>
    <t>Vertical motion is mexican hat</t>
  </si>
  <si>
    <t>The axial disp. Increases during the stress drops</t>
  </si>
  <si>
    <t>stress drop right after delta mu</t>
  </si>
  <si>
    <t>Friciton stepped down again</t>
  </si>
  <si>
    <t>couple of sticks</t>
  </si>
  <si>
    <t>DONE</t>
  </si>
  <si>
    <t>AVLY02 against granite countertop</t>
  </si>
  <si>
    <t>applied 2.469</t>
  </si>
  <si>
    <t>total 2.5 kN</t>
  </si>
  <si>
    <t>starting horiz load zeroed at -0.6065 kN</t>
  </si>
  <si>
    <t>AVLY02</t>
  </si>
  <si>
    <t>started ~40 s</t>
  </si>
  <si>
    <t>x (accidental hold)</t>
  </si>
  <si>
    <t>x (maybe fucked this up)</t>
  </si>
  <si>
    <t xml:space="preserve">x </t>
  </si>
  <si>
    <t>x velocity strengthening</t>
  </si>
  <si>
    <t>x (ran until 43.3 mm)</t>
  </si>
  <si>
    <t>stress drop</t>
  </si>
  <si>
    <t>immediate friction increase</t>
  </si>
  <si>
    <t>x velocity weakening</t>
  </si>
  <si>
    <t>END</t>
  </si>
  <si>
    <t>JBZQ04 against speckled white granite counter top</t>
  </si>
  <si>
    <t>10 kN (not including weight of steel)</t>
  </si>
  <si>
    <t>LY-JBZQ04-2-2023-06-16 2-41-02 PM (kN).csv and LY-JBZQ04-2-2023-06-16 2-41-02 PM (mm).csv</t>
  </si>
  <si>
    <t>cumulative time (s)</t>
  </si>
  <si>
    <t>total 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</si>
</sst>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 Unicode MS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3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3" fontId="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38"/>
  <sheetViews>
    <sheetView topLeftCell="A19" workbookViewId="0">
      <selection activeCell="C26" sqref="C26"/>
    </sheetView>
  </sheetViews>
  <sheetFormatPr defaultRowHeight="14.4"/>
  <cols>
    <col min="1" max="1" width="14.109375" style="19" bestFit="1" customWidth="1"/>
    <col min="2" max="2" width="14.109375" style="27" bestFit="1" customWidth="1"/>
    <col min="3" max="3" width="14.109375" bestFit="1" customWidth="1"/>
    <col min="4" max="4" width="14.109375" style="3" bestFit="1" customWidth="1"/>
    <col min="5" max="7" width="14.109375" style="2" bestFit="1" customWidth="1"/>
    <col min="8" max="8" width="14.109375" style="28" bestFit="1" customWidth="1"/>
    <col min="9" max="9" width="14.109375" style="29" bestFit="1" customWidth="1"/>
    <col min="10" max="10" width="14.109375" bestFit="1" customWidth="1"/>
    <col min="11" max="11" width="14.109375" style="3" bestFit="1" customWidth="1"/>
    <col min="12" max="17" width="14.109375" bestFit="1" customWidth="1"/>
    <col min="18" max="19" width="14.109375" style="3" bestFit="1" customWidth="1"/>
    <col min="20" max="20" width="14.109375" style="2" bestFit="1" customWidth="1"/>
  </cols>
  <sheetData>
    <row r="1" spans="1:20" ht="19.5" customHeight="1">
      <c r="A1" s="1" t="s">
        <v>57</v>
      </c>
      <c r="B1" s="13"/>
      <c r="D1" s="14"/>
      <c r="E1" s="13"/>
      <c r="F1" s="13"/>
      <c r="G1" s="13"/>
      <c r="H1" s="15"/>
      <c r="I1" s="18"/>
      <c r="K1" s="14"/>
    </row>
    <row r="2" spans="1:20" ht="19.5" customHeight="1">
      <c r="A2" s="19" t="s">
        <v>1</v>
      </c>
      <c r="B2" s="20" t="s">
        <v>58</v>
      </c>
      <c r="D2" s="14"/>
      <c r="E2" s="13"/>
      <c r="F2" s="13"/>
      <c r="G2" s="13"/>
      <c r="H2" s="15"/>
      <c r="I2" s="18"/>
      <c r="K2" s="14"/>
    </row>
    <row r="3" spans="1:20" ht="19.5" customHeight="1">
      <c r="A3" s="19" t="s">
        <v>4</v>
      </c>
      <c r="B3" s="20" t="s">
        <v>59</v>
      </c>
      <c r="D3" s="14"/>
      <c r="E3" s="13"/>
      <c r="F3" s="13"/>
      <c r="G3" s="13"/>
      <c r="H3" s="15"/>
      <c r="I3" s="18"/>
      <c r="K3" s="14"/>
    </row>
    <row r="4" spans="1:20" ht="19.5" customHeight="1">
      <c r="B4" s="13"/>
      <c r="D4" s="14"/>
      <c r="E4" s="13"/>
      <c r="F4" s="13"/>
      <c r="G4" s="13"/>
      <c r="H4" s="15"/>
      <c r="I4" s="18"/>
      <c r="K4" s="14"/>
    </row>
    <row r="5" spans="1:20" ht="19.5" customHeight="1">
      <c r="B5" s="6" t="s">
        <v>7</v>
      </c>
      <c r="C5" s="7"/>
      <c r="D5" s="8" t="s">
        <v>8</v>
      </c>
      <c r="E5" s="6" t="s">
        <v>9</v>
      </c>
      <c r="F5" s="6" t="s">
        <v>10</v>
      </c>
      <c r="G5" s="6" t="s">
        <v>11</v>
      </c>
      <c r="H5" s="9" t="s">
        <v>12</v>
      </c>
      <c r="I5" s="10" t="s">
        <v>60</v>
      </c>
      <c r="J5" s="7" t="s">
        <v>61</v>
      </c>
      <c r="K5" s="8" t="s">
        <v>15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8" t="s">
        <v>22</v>
      </c>
      <c r="S5" s="8" t="s">
        <v>23</v>
      </c>
      <c r="T5" s="6" t="s">
        <v>24</v>
      </c>
    </row>
    <row r="6" spans="1:20" ht="19.5" customHeight="1">
      <c r="A6" s="21" t="s">
        <v>25</v>
      </c>
      <c r="B6" s="22">
        <v>0</v>
      </c>
      <c r="D6" s="23">
        <v>5.0000000000000001E-3</v>
      </c>
      <c r="E6" s="22">
        <v>2</v>
      </c>
      <c r="F6" s="22">
        <f>0</f>
        <v>0</v>
      </c>
      <c r="G6" s="22">
        <f>E6/D6</f>
        <v>400</v>
      </c>
      <c r="H6" s="24">
        <f t="shared" ref="H6:H37" si="0">G6/60</f>
        <v>6.666666666666667</v>
      </c>
      <c r="I6" s="25"/>
      <c r="J6" s="23"/>
      <c r="K6" s="23">
        <f>J6/60</f>
        <v>0</v>
      </c>
    </row>
    <row r="7" spans="1:20" ht="19.5" customHeight="1">
      <c r="A7" s="21" t="s">
        <v>25</v>
      </c>
      <c r="B7" s="22">
        <v>2</v>
      </c>
      <c r="D7" s="23">
        <v>0.01</v>
      </c>
      <c r="E7" s="22">
        <v>0</v>
      </c>
      <c r="F7" s="22">
        <f t="shared" ref="F7:F37" si="1">F6+G6</f>
        <v>400</v>
      </c>
      <c r="G7" s="22">
        <f>E7/D6</f>
        <v>0</v>
      </c>
      <c r="H7" s="24">
        <f t="shared" si="0"/>
        <v>0</v>
      </c>
      <c r="I7" s="26">
        <f>G7</f>
        <v>0</v>
      </c>
      <c r="K7" s="14"/>
    </row>
    <row r="8" spans="1:20" ht="19.5" customHeight="1">
      <c r="A8" s="21" t="s">
        <v>25</v>
      </c>
      <c r="B8" s="22">
        <v>3</v>
      </c>
      <c r="D8" s="23">
        <v>0.05</v>
      </c>
      <c r="E8" s="22">
        <v>1</v>
      </c>
      <c r="F8" s="22">
        <f t="shared" si="1"/>
        <v>400</v>
      </c>
      <c r="G8" s="22">
        <f>E8/D7</f>
        <v>100</v>
      </c>
      <c r="H8" s="24">
        <f t="shared" si="0"/>
        <v>1.6666666666666667</v>
      </c>
      <c r="I8" s="26">
        <f t="shared" ref="I8:I37" si="2">G8+I7</f>
        <v>100</v>
      </c>
      <c r="K8" s="14"/>
    </row>
    <row r="9" spans="1:20" ht="19.5" customHeight="1">
      <c r="A9" s="21" t="s">
        <v>25</v>
      </c>
      <c r="B9" s="22">
        <v>7</v>
      </c>
      <c r="D9" s="23">
        <v>0.1</v>
      </c>
      <c r="E9" s="22">
        <v>4</v>
      </c>
      <c r="F9" s="22">
        <f t="shared" si="1"/>
        <v>500</v>
      </c>
      <c r="G9" s="22">
        <f>E9/D8</f>
        <v>80</v>
      </c>
      <c r="H9" s="24">
        <f t="shared" si="0"/>
        <v>1.3333333333333333</v>
      </c>
      <c r="I9" s="26">
        <f t="shared" si="2"/>
        <v>180</v>
      </c>
      <c r="K9" s="14"/>
    </row>
    <row r="10" spans="1:20" ht="19.5" customHeight="1">
      <c r="A10" s="21" t="s">
        <v>25</v>
      </c>
      <c r="B10" s="22"/>
      <c r="D10" s="23">
        <v>0.01</v>
      </c>
      <c r="E10" s="22">
        <v>5</v>
      </c>
      <c r="F10" s="22">
        <f t="shared" si="1"/>
        <v>580</v>
      </c>
      <c r="G10" s="22">
        <f>E10/D9</f>
        <v>50</v>
      </c>
      <c r="H10" s="24">
        <f t="shared" si="0"/>
        <v>0.83333333333333337</v>
      </c>
      <c r="I10" s="26">
        <f t="shared" si="2"/>
        <v>230</v>
      </c>
      <c r="K10" s="14"/>
    </row>
    <row r="11" spans="1:20" ht="19.5" customHeight="1">
      <c r="A11" s="21" t="s">
        <v>25</v>
      </c>
      <c r="B11" s="22">
        <v>9</v>
      </c>
      <c r="D11" s="23">
        <v>0.01</v>
      </c>
      <c r="E11" s="22">
        <v>1</v>
      </c>
      <c r="F11" s="22">
        <f t="shared" si="1"/>
        <v>630</v>
      </c>
      <c r="G11" s="22">
        <f>E11/D11</f>
        <v>100</v>
      </c>
      <c r="H11" s="24">
        <f t="shared" si="0"/>
        <v>1.6666666666666667</v>
      </c>
      <c r="I11" s="26">
        <f t="shared" si="2"/>
        <v>330</v>
      </c>
      <c r="K11" s="14"/>
    </row>
    <row r="12" spans="1:20" ht="19.5" customHeight="1">
      <c r="A12" s="21" t="s">
        <v>25</v>
      </c>
      <c r="B12" s="22">
        <f t="shared" ref="B12:B38" si="3">B11+E11</f>
        <v>10</v>
      </c>
      <c r="C12" t="s">
        <v>28</v>
      </c>
      <c r="D12" s="22">
        <v>0</v>
      </c>
      <c r="E12" s="22">
        <v>0</v>
      </c>
      <c r="F12" s="22">
        <f t="shared" si="1"/>
        <v>730</v>
      </c>
      <c r="G12" s="22">
        <v>30</v>
      </c>
      <c r="H12" s="24">
        <f t="shared" si="0"/>
        <v>0.5</v>
      </c>
      <c r="I12" s="26">
        <f t="shared" si="2"/>
        <v>360</v>
      </c>
      <c r="K12" s="14"/>
      <c r="T12" s="13">
        <f>S12-R12</f>
        <v>0</v>
      </c>
    </row>
    <row r="13" spans="1:20" ht="19.5" customHeight="1">
      <c r="A13" s="21" t="s">
        <v>25</v>
      </c>
      <c r="B13" s="22">
        <f t="shared" si="3"/>
        <v>10</v>
      </c>
      <c r="D13" s="23">
        <v>0.01</v>
      </c>
      <c r="E13" s="22">
        <v>1</v>
      </c>
      <c r="F13" s="22">
        <f t="shared" si="1"/>
        <v>760</v>
      </c>
      <c r="G13" s="22">
        <f>E13/D13</f>
        <v>100</v>
      </c>
      <c r="H13" s="24">
        <f t="shared" si="0"/>
        <v>1.6666666666666667</v>
      </c>
      <c r="I13" s="26">
        <f t="shared" si="2"/>
        <v>460</v>
      </c>
      <c r="K13" s="14"/>
    </row>
    <row r="14" spans="1:20" ht="19.5" customHeight="1">
      <c r="A14" s="21" t="s">
        <v>25</v>
      </c>
      <c r="B14" s="22">
        <f t="shared" si="3"/>
        <v>11</v>
      </c>
      <c r="C14" t="s">
        <v>28</v>
      </c>
      <c r="D14" s="22">
        <v>0</v>
      </c>
      <c r="E14" s="22">
        <v>0</v>
      </c>
      <c r="F14" s="22">
        <f t="shared" si="1"/>
        <v>860</v>
      </c>
      <c r="G14" s="22">
        <v>60</v>
      </c>
      <c r="H14" s="24">
        <f t="shared" si="0"/>
        <v>1</v>
      </c>
      <c r="I14" s="26">
        <f t="shared" si="2"/>
        <v>520</v>
      </c>
      <c r="K14" s="14"/>
      <c r="R14" s="14">
        <v>0.50360000000000005</v>
      </c>
      <c r="S14" s="14">
        <v>0.54800000000000004</v>
      </c>
      <c r="T14" s="14">
        <f>S14-R14</f>
        <v>4.4399999999999995E-2</v>
      </c>
    </row>
    <row r="15" spans="1:20" ht="19.5" customHeight="1">
      <c r="A15" s="21" t="s">
        <v>25</v>
      </c>
      <c r="B15" s="22">
        <f t="shared" si="3"/>
        <v>11</v>
      </c>
      <c r="D15" s="23">
        <v>0.01</v>
      </c>
      <c r="E15" s="22">
        <v>1</v>
      </c>
      <c r="F15" s="22">
        <f t="shared" si="1"/>
        <v>920</v>
      </c>
      <c r="G15" s="22">
        <f>E15/D15</f>
        <v>100</v>
      </c>
      <c r="H15" s="24">
        <f t="shared" si="0"/>
        <v>1.6666666666666667</v>
      </c>
      <c r="I15" s="26">
        <f t="shared" si="2"/>
        <v>620</v>
      </c>
      <c r="K15" s="14"/>
    </row>
    <row r="16" spans="1:20" ht="19.5" customHeight="1">
      <c r="A16" s="21" t="s">
        <v>25</v>
      </c>
      <c r="B16" s="22">
        <f t="shared" si="3"/>
        <v>12</v>
      </c>
      <c r="C16" t="s">
        <v>28</v>
      </c>
      <c r="D16" s="22">
        <v>0</v>
      </c>
      <c r="E16" s="22">
        <v>0</v>
      </c>
      <c r="F16" s="22">
        <f t="shared" si="1"/>
        <v>1020</v>
      </c>
      <c r="G16" s="22">
        <v>120</v>
      </c>
      <c r="H16" s="24">
        <f t="shared" si="0"/>
        <v>2</v>
      </c>
      <c r="I16" s="26">
        <f t="shared" si="2"/>
        <v>740</v>
      </c>
      <c r="K16" s="14"/>
      <c r="T16" s="13">
        <f>S16-R16</f>
        <v>0</v>
      </c>
    </row>
    <row r="17" spans="1:20" ht="19.5" customHeight="1">
      <c r="A17" s="21" t="s">
        <v>25</v>
      </c>
      <c r="B17" s="22">
        <f t="shared" si="3"/>
        <v>12</v>
      </c>
      <c r="D17" s="23">
        <v>0.01</v>
      </c>
      <c r="E17" s="22">
        <v>1</v>
      </c>
      <c r="F17" s="22">
        <f t="shared" si="1"/>
        <v>1140</v>
      </c>
      <c r="G17" s="22">
        <f>E17/D17</f>
        <v>100</v>
      </c>
      <c r="H17" s="24">
        <f t="shared" si="0"/>
        <v>1.6666666666666667</v>
      </c>
      <c r="I17" s="26">
        <f t="shared" si="2"/>
        <v>840</v>
      </c>
      <c r="K17" s="14"/>
    </row>
    <row r="18" spans="1:20" ht="19.5" customHeight="1">
      <c r="A18" s="21" t="s">
        <v>25</v>
      </c>
      <c r="B18" s="22">
        <f t="shared" si="3"/>
        <v>13</v>
      </c>
      <c r="C18" t="s">
        <v>28</v>
      </c>
      <c r="D18" s="22">
        <v>0</v>
      </c>
      <c r="E18" s="22">
        <v>0</v>
      </c>
      <c r="F18" s="22">
        <f t="shared" si="1"/>
        <v>1240</v>
      </c>
      <c r="G18" s="22">
        <v>300</v>
      </c>
      <c r="H18" s="24">
        <f t="shared" si="0"/>
        <v>5</v>
      </c>
      <c r="I18" s="26">
        <f t="shared" si="2"/>
        <v>1140</v>
      </c>
      <c r="K18" s="14"/>
      <c r="T18" s="13">
        <f>S18-R18</f>
        <v>0</v>
      </c>
    </row>
    <row r="19" spans="1:20" ht="19.5" customHeight="1">
      <c r="A19" s="21" t="s">
        <v>25</v>
      </c>
      <c r="B19" s="22">
        <f t="shared" si="3"/>
        <v>13</v>
      </c>
      <c r="D19" s="23">
        <v>0.01</v>
      </c>
      <c r="E19" s="22">
        <v>1</v>
      </c>
      <c r="F19" s="22">
        <f t="shared" si="1"/>
        <v>1540</v>
      </c>
      <c r="G19" s="22">
        <f>E19/D19</f>
        <v>100</v>
      </c>
      <c r="H19" s="24">
        <f t="shared" si="0"/>
        <v>1.6666666666666667</v>
      </c>
      <c r="I19" s="26">
        <f t="shared" si="2"/>
        <v>1240</v>
      </c>
      <c r="K19" s="14"/>
    </row>
    <row r="20" spans="1:20" ht="19.5" customHeight="1">
      <c r="A20" s="21" t="s">
        <v>25</v>
      </c>
      <c r="B20" s="22">
        <f t="shared" si="3"/>
        <v>14</v>
      </c>
      <c r="C20" t="s">
        <v>28</v>
      </c>
      <c r="D20" s="22">
        <v>0</v>
      </c>
      <c r="E20" s="22">
        <v>0</v>
      </c>
      <c r="F20" s="22">
        <f t="shared" si="1"/>
        <v>1640</v>
      </c>
      <c r="G20" s="22">
        <v>600</v>
      </c>
      <c r="H20" s="24">
        <f t="shared" si="0"/>
        <v>10</v>
      </c>
      <c r="I20" s="26">
        <f t="shared" si="2"/>
        <v>1840</v>
      </c>
      <c r="K20" s="14"/>
      <c r="T20" s="13">
        <f>S20-R20</f>
        <v>0</v>
      </c>
    </row>
    <row r="21" spans="1:20" ht="19.5" customHeight="1">
      <c r="A21" s="21" t="s">
        <v>25</v>
      </c>
      <c r="B21" s="22">
        <f t="shared" si="3"/>
        <v>14</v>
      </c>
      <c r="D21" s="23">
        <v>0.01</v>
      </c>
      <c r="E21" s="22">
        <v>10</v>
      </c>
      <c r="F21" s="22">
        <f t="shared" si="1"/>
        <v>2240</v>
      </c>
      <c r="G21" s="22">
        <f t="shared" ref="G21:G27" si="4">E21/D21</f>
        <v>1000</v>
      </c>
      <c r="H21" s="24">
        <f t="shared" si="0"/>
        <v>16.666666666666668</v>
      </c>
      <c r="I21" s="26">
        <f t="shared" si="2"/>
        <v>2840</v>
      </c>
      <c r="K21" s="14"/>
    </row>
    <row r="22" spans="1:20" ht="19.5" customHeight="1">
      <c r="A22" s="21" t="s">
        <v>25</v>
      </c>
      <c r="B22" s="22">
        <f t="shared" si="3"/>
        <v>24</v>
      </c>
      <c r="D22" s="23">
        <v>1E-3</v>
      </c>
      <c r="E22" s="23">
        <v>0.2</v>
      </c>
      <c r="F22" s="22">
        <f t="shared" si="1"/>
        <v>3240</v>
      </c>
      <c r="G22" s="22">
        <f t="shared" si="4"/>
        <v>200</v>
      </c>
      <c r="H22" s="24">
        <f t="shared" si="0"/>
        <v>3.3333333333333335</v>
      </c>
      <c r="I22" s="26">
        <f t="shared" si="2"/>
        <v>3040</v>
      </c>
      <c r="K22" s="14"/>
    </row>
    <row r="23" spans="1:20" ht="19.5" customHeight="1">
      <c r="A23" s="21" t="s">
        <v>25</v>
      </c>
      <c r="B23" s="23">
        <f t="shared" si="3"/>
        <v>24.2</v>
      </c>
      <c r="D23" s="23">
        <v>5.0000000000000001E-3</v>
      </c>
      <c r="E23" s="23">
        <v>0.8</v>
      </c>
      <c r="F23" s="22">
        <f t="shared" si="1"/>
        <v>3440</v>
      </c>
      <c r="G23" s="22">
        <f t="shared" si="4"/>
        <v>160</v>
      </c>
      <c r="H23" s="24">
        <f t="shared" si="0"/>
        <v>2.6666666666666665</v>
      </c>
      <c r="I23" s="26">
        <f t="shared" si="2"/>
        <v>3200</v>
      </c>
      <c r="K23" s="14"/>
    </row>
    <row r="24" spans="1:20" ht="19.5" customHeight="1">
      <c r="A24" s="21" t="s">
        <v>25</v>
      </c>
      <c r="B24" s="22">
        <f t="shared" si="3"/>
        <v>25</v>
      </c>
      <c r="D24" s="23">
        <v>0.01</v>
      </c>
      <c r="E24" s="22">
        <v>1</v>
      </c>
      <c r="F24" s="22">
        <f t="shared" si="1"/>
        <v>3600</v>
      </c>
      <c r="G24" s="22">
        <f t="shared" si="4"/>
        <v>100</v>
      </c>
      <c r="H24" s="24">
        <f t="shared" si="0"/>
        <v>1.6666666666666667</v>
      </c>
      <c r="I24" s="26">
        <f t="shared" si="2"/>
        <v>3300</v>
      </c>
      <c r="K24" s="14"/>
    </row>
    <row r="25" spans="1:20" ht="19.5" customHeight="1">
      <c r="A25" s="21" t="s">
        <v>25</v>
      </c>
      <c r="B25" s="22">
        <f t="shared" si="3"/>
        <v>26</v>
      </c>
      <c r="D25" s="23">
        <v>0.05</v>
      </c>
      <c r="E25" s="22">
        <v>5</v>
      </c>
      <c r="F25" s="22">
        <f t="shared" si="1"/>
        <v>3700</v>
      </c>
      <c r="G25" s="22">
        <f t="shared" si="4"/>
        <v>100</v>
      </c>
      <c r="H25" s="24">
        <f t="shared" si="0"/>
        <v>1.6666666666666667</v>
      </c>
      <c r="I25" s="26">
        <f t="shared" si="2"/>
        <v>3400</v>
      </c>
      <c r="K25" s="14"/>
    </row>
    <row r="26" spans="1:20" ht="19.5" customHeight="1">
      <c r="A26" s="21" t="s">
        <v>25</v>
      </c>
      <c r="B26" s="22">
        <f t="shared" si="3"/>
        <v>31</v>
      </c>
      <c r="D26" s="23">
        <v>0.1</v>
      </c>
      <c r="E26" s="22">
        <v>5</v>
      </c>
      <c r="F26" s="22">
        <f t="shared" si="1"/>
        <v>3800</v>
      </c>
      <c r="G26" s="22">
        <f t="shared" si="4"/>
        <v>50</v>
      </c>
      <c r="H26" s="24">
        <f t="shared" si="0"/>
        <v>0.83333333333333337</v>
      </c>
      <c r="I26" s="26">
        <f t="shared" si="2"/>
        <v>3450</v>
      </c>
      <c r="K26" s="14"/>
    </row>
    <row r="27" spans="1:20" ht="19.5" customHeight="1">
      <c r="A27" s="21" t="s">
        <v>25</v>
      </c>
      <c r="B27" s="22">
        <f t="shared" si="3"/>
        <v>36</v>
      </c>
      <c r="D27" s="23">
        <v>0.01</v>
      </c>
      <c r="E27" s="22">
        <v>1</v>
      </c>
      <c r="F27" s="22">
        <f t="shared" si="1"/>
        <v>3850</v>
      </c>
      <c r="G27" s="22">
        <f t="shared" si="4"/>
        <v>100</v>
      </c>
      <c r="H27" s="24">
        <f t="shared" si="0"/>
        <v>1.6666666666666667</v>
      </c>
      <c r="I27" s="26">
        <f t="shared" si="2"/>
        <v>3550</v>
      </c>
      <c r="K27" s="14"/>
    </row>
    <row r="28" spans="1:20" ht="19.5" customHeight="1">
      <c r="A28" s="21" t="s">
        <v>25</v>
      </c>
      <c r="B28" s="22">
        <f t="shared" si="3"/>
        <v>37</v>
      </c>
      <c r="C28" t="s">
        <v>28</v>
      </c>
      <c r="D28" s="22">
        <v>0</v>
      </c>
      <c r="E28" s="22">
        <v>0</v>
      </c>
      <c r="F28" s="22">
        <f t="shared" si="1"/>
        <v>3950</v>
      </c>
      <c r="G28" s="22">
        <v>30</v>
      </c>
      <c r="H28" s="24">
        <f t="shared" si="0"/>
        <v>0.5</v>
      </c>
      <c r="I28" s="26">
        <f t="shared" si="2"/>
        <v>3580</v>
      </c>
      <c r="K28" s="14"/>
    </row>
    <row r="29" spans="1:20" ht="19.5" customHeight="1">
      <c r="A29" s="21" t="s">
        <v>25</v>
      </c>
      <c r="B29" s="22">
        <f t="shared" si="3"/>
        <v>37</v>
      </c>
      <c r="D29" s="23">
        <v>0.01</v>
      </c>
      <c r="E29" s="22">
        <v>1</v>
      </c>
      <c r="F29" s="22">
        <f t="shared" si="1"/>
        <v>3980</v>
      </c>
      <c r="G29" s="22">
        <f>E29/D29</f>
        <v>100</v>
      </c>
      <c r="H29" s="24">
        <f t="shared" si="0"/>
        <v>1.6666666666666667</v>
      </c>
      <c r="I29" s="26">
        <f t="shared" si="2"/>
        <v>3680</v>
      </c>
      <c r="K29" s="14"/>
    </row>
    <row r="30" spans="1:20" ht="19.5" customHeight="1">
      <c r="A30" s="21" t="s">
        <v>25</v>
      </c>
      <c r="B30" s="22">
        <f t="shared" si="3"/>
        <v>38</v>
      </c>
      <c r="C30" t="s">
        <v>28</v>
      </c>
      <c r="D30" s="22">
        <v>0</v>
      </c>
      <c r="E30" s="22">
        <v>0</v>
      </c>
      <c r="F30" s="22">
        <f t="shared" si="1"/>
        <v>4080</v>
      </c>
      <c r="G30" s="22">
        <v>60</v>
      </c>
      <c r="H30" s="24">
        <f t="shared" si="0"/>
        <v>1</v>
      </c>
      <c r="I30" s="26">
        <f t="shared" si="2"/>
        <v>3740</v>
      </c>
      <c r="K30" s="14"/>
    </row>
    <row r="31" spans="1:20" ht="19.5" customHeight="1">
      <c r="A31" s="21" t="s">
        <v>25</v>
      </c>
      <c r="B31" s="22">
        <f t="shared" si="3"/>
        <v>38</v>
      </c>
      <c r="D31" s="23">
        <v>0.01</v>
      </c>
      <c r="E31" s="22">
        <v>1</v>
      </c>
      <c r="F31" s="22">
        <f t="shared" si="1"/>
        <v>4140</v>
      </c>
      <c r="G31" s="22">
        <f>E31/D31</f>
        <v>100</v>
      </c>
      <c r="H31" s="24">
        <f t="shared" si="0"/>
        <v>1.6666666666666667</v>
      </c>
      <c r="I31" s="26">
        <f t="shared" si="2"/>
        <v>3840</v>
      </c>
      <c r="K31" s="14"/>
    </row>
    <row r="32" spans="1:20" ht="19.5" customHeight="1">
      <c r="A32" s="21" t="s">
        <v>25</v>
      </c>
      <c r="B32" s="22">
        <f t="shared" si="3"/>
        <v>39</v>
      </c>
      <c r="C32" t="s">
        <v>28</v>
      </c>
      <c r="D32" s="22">
        <v>0</v>
      </c>
      <c r="E32" s="22">
        <v>0</v>
      </c>
      <c r="F32" s="22">
        <f t="shared" si="1"/>
        <v>4240</v>
      </c>
      <c r="G32" s="22">
        <v>120</v>
      </c>
      <c r="H32" s="24">
        <f t="shared" si="0"/>
        <v>2</v>
      </c>
      <c r="I32" s="26">
        <f t="shared" si="2"/>
        <v>3960</v>
      </c>
      <c r="K32" s="14"/>
    </row>
    <row r="33" spans="1:11" ht="19.5" customHeight="1">
      <c r="A33" s="21" t="s">
        <v>25</v>
      </c>
      <c r="B33" s="22">
        <f t="shared" si="3"/>
        <v>39</v>
      </c>
      <c r="D33" s="23">
        <v>0.01</v>
      </c>
      <c r="E33" s="22">
        <v>1</v>
      </c>
      <c r="F33" s="22">
        <f t="shared" si="1"/>
        <v>4360</v>
      </c>
      <c r="G33" s="22">
        <f>E33/D33</f>
        <v>100</v>
      </c>
      <c r="H33" s="24">
        <f t="shared" si="0"/>
        <v>1.6666666666666667</v>
      </c>
      <c r="I33" s="26">
        <f t="shared" si="2"/>
        <v>4060</v>
      </c>
      <c r="K33" s="14"/>
    </row>
    <row r="34" spans="1:11" ht="19.5" customHeight="1">
      <c r="A34" s="21" t="s">
        <v>25</v>
      </c>
      <c r="B34" s="22">
        <f t="shared" si="3"/>
        <v>40</v>
      </c>
      <c r="C34" t="s">
        <v>28</v>
      </c>
      <c r="D34" s="22">
        <v>0</v>
      </c>
      <c r="E34" s="22">
        <v>0</v>
      </c>
      <c r="F34" s="22">
        <f t="shared" si="1"/>
        <v>4460</v>
      </c>
      <c r="G34" s="22">
        <v>300</v>
      </c>
      <c r="H34" s="24">
        <f t="shared" si="0"/>
        <v>5</v>
      </c>
      <c r="I34" s="26">
        <f t="shared" si="2"/>
        <v>4360</v>
      </c>
      <c r="K34" s="14"/>
    </row>
    <row r="35" spans="1:11" ht="19.5" customHeight="1">
      <c r="A35" s="21" t="s">
        <v>25</v>
      </c>
      <c r="B35" s="22">
        <f t="shared" si="3"/>
        <v>40</v>
      </c>
      <c r="D35" s="23">
        <v>0.01</v>
      </c>
      <c r="E35" s="22">
        <v>1</v>
      </c>
      <c r="F35" s="22">
        <f t="shared" si="1"/>
        <v>4760</v>
      </c>
      <c r="G35" s="22">
        <f>E35/D35</f>
        <v>100</v>
      </c>
      <c r="H35" s="24">
        <f t="shared" si="0"/>
        <v>1.6666666666666667</v>
      </c>
      <c r="I35" s="26">
        <f t="shared" si="2"/>
        <v>4460</v>
      </c>
      <c r="K35" s="14"/>
    </row>
    <row r="36" spans="1:11" ht="19.5" customHeight="1">
      <c r="A36" s="21" t="s">
        <v>25</v>
      </c>
      <c r="B36" s="22">
        <f t="shared" si="3"/>
        <v>41</v>
      </c>
      <c r="C36" t="s">
        <v>28</v>
      </c>
      <c r="D36" s="22">
        <v>0</v>
      </c>
      <c r="E36" s="22">
        <v>0</v>
      </c>
      <c r="F36" s="22">
        <f t="shared" si="1"/>
        <v>4860</v>
      </c>
      <c r="G36" s="22">
        <v>600</v>
      </c>
      <c r="H36" s="24">
        <f t="shared" si="0"/>
        <v>10</v>
      </c>
      <c r="I36" s="26">
        <f t="shared" si="2"/>
        <v>5060</v>
      </c>
      <c r="K36" s="14"/>
    </row>
    <row r="37" spans="1:11" ht="19.5" customHeight="1">
      <c r="A37" s="21" t="s">
        <v>25</v>
      </c>
      <c r="B37" s="22">
        <f t="shared" si="3"/>
        <v>41</v>
      </c>
      <c r="D37" s="23">
        <v>0.01</v>
      </c>
      <c r="E37" s="22">
        <v>5</v>
      </c>
      <c r="F37" s="22">
        <f t="shared" si="1"/>
        <v>5460</v>
      </c>
      <c r="G37" s="22">
        <f>E37/D37</f>
        <v>500</v>
      </c>
      <c r="H37" s="24">
        <f t="shared" si="0"/>
        <v>8.3333333333333339</v>
      </c>
      <c r="I37" s="26">
        <f t="shared" si="2"/>
        <v>5560</v>
      </c>
      <c r="K37" s="14"/>
    </row>
    <row r="38" spans="1:11" ht="19.5" customHeight="1">
      <c r="A38" s="21" t="s">
        <v>25</v>
      </c>
      <c r="B38" s="22">
        <f t="shared" si="3"/>
        <v>46</v>
      </c>
      <c r="D38" s="14"/>
      <c r="E38" s="13"/>
      <c r="F38" s="13"/>
      <c r="G38" s="13"/>
      <c r="H38" s="24"/>
      <c r="I38" s="25"/>
      <c r="K3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112"/>
  <sheetViews>
    <sheetView tabSelected="1" topLeftCell="A37" workbookViewId="0">
      <selection activeCell="D51" sqref="D51"/>
    </sheetView>
  </sheetViews>
  <sheetFormatPr defaultRowHeight="14.4"/>
  <cols>
    <col min="1" max="1" width="16.33203125" bestFit="1" customWidth="1"/>
    <col min="2" max="2" width="14.109375" style="3" bestFit="1" customWidth="1"/>
    <col min="3" max="3" width="14.109375" bestFit="1" customWidth="1"/>
    <col min="4" max="4" width="17" style="3" bestFit="1" customWidth="1"/>
    <col min="5" max="5" width="16.5546875" style="3" bestFit="1" customWidth="1"/>
    <col min="6" max="6" width="14.109375" style="2" hidden="1" bestFit="1" customWidth="1"/>
    <col min="7" max="7" width="14.33203125" style="2" bestFit="1" customWidth="1"/>
    <col min="8" max="8" width="15.109375" style="4" bestFit="1" customWidth="1"/>
    <col min="9" max="9" width="14.88671875" style="5" bestFit="1" customWidth="1"/>
    <col min="10" max="10" width="21.5546875" style="3" bestFit="1" customWidth="1"/>
    <col min="11" max="11" width="14.109375" style="3" bestFit="1" customWidth="1"/>
    <col min="12" max="12" width="14.109375" bestFit="1" customWidth="1"/>
    <col min="13" max="13" width="8.109375" bestFit="1" customWidth="1"/>
    <col min="14" max="14" width="7.5546875" bestFit="1" customWidth="1"/>
    <col min="15" max="15" width="7.6640625" bestFit="1" customWidth="1"/>
    <col min="16" max="16" width="8" bestFit="1" customWidth="1"/>
    <col min="17" max="17" width="14.109375" bestFit="1" customWidth="1"/>
    <col min="18" max="20" width="14.109375" style="3" bestFit="1" customWidth="1"/>
    <col min="21" max="21" width="14.109375" style="2" bestFit="1" customWidth="1"/>
  </cols>
  <sheetData>
    <row r="1" spans="1:21" ht="20.25" customHeight="1">
      <c r="A1" s="1" t="s">
        <v>42</v>
      </c>
    </row>
    <row r="2" spans="1:21" ht="19.5" customHeight="1">
      <c r="A2" t="s">
        <v>1</v>
      </c>
      <c r="B2" s="3" t="s">
        <v>43</v>
      </c>
      <c r="C2" t="s">
        <v>44</v>
      </c>
      <c r="E2" s="3" t="s">
        <v>45</v>
      </c>
    </row>
    <row r="3" spans="1:21" ht="19.5" customHeight="1">
      <c r="A3" t="s">
        <v>4</v>
      </c>
      <c r="B3" s="3" t="s">
        <v>46</v>
      </c>
    </row>
    <row r="4" spans="1:21" ht="19.5" customHeight="1">
      <c r="G4" s="2" t="s">
        <v>47</v>
      </c>
    </row>
    <row r="5" spans="1:21" ht="20.25" customHeight="1">
      <c r="B5" s="8" t="s">
        <v>7</v>
      </c>
      <c r="C5" s="7"/>
      <c r="D5" s="8" t="s">
        <v>8</v>
      </c>
      <c r="E5" s="8" t="s">
        <v>9</v>
      </c>
      <c r="F5" s="6" t="s">
        <v>10</v>
      </c>
      <c r="G5" s="6" t="s">
        <v>11</v>
      </c>
      <c r="H5" s="9" t="s">
        <v>12</v>
      </c>
      <c r="I5" s="10" t="s">
        <v>13</v>
      </c>
      <c r="J5" s="8" t="s">
        <v>14</v>
      </c>
      <c r="K5" s="8" t="s">
        <v>15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8" t="s">
        <v>22</v>
      </c>
      <c r="S5" s="8" t="s">
        <v>23</v>
      </c>
      <c r="T5" s="8" t="s">
        <v>24</v>
      </c>
    </row>
    <row r="6" spans="1:21" ht="19.5" customHeight="1">
      <c r="A6" s="12" t="s">
        <v>25</v>
      </c>
      <c r="B6" s="13">
        <v>0</v>
      </c>
      <c r="D6" s="14">
        <v>0.01</v>
      </c>
      <c r="E6" s="13">
        <v>2</v>
      </c>
      <c r="F6" s="13">
        <f>0</f>
        <v>0</v>
      </c>
      <c r="G6" s="13">
        <f t="shared" ref="G6:G11" si="0">E6/D6</f>
        <v>200</v>
      </c>
      <c r="H6" s="15">
        <f t="shared" ref="H6:H37" si="1">G6/60</f>
        <v>3.3333333333333335</v>
      </c>
      <c r="I6" s="16">
        <f>J6</f>
        <v>113.79444444444441</v>
      </c>
      <c r="J6" s="14">
        <f>SUM(H:H)</f>
        <v>113.79444444444441</v>
      </c>
      <c r="K6" s="14">
        <f>J6/60</f>
        <v>1.8965740740740735</v>
      </c>
    </row>
    <row r="7" spans="1:21" ht="19.5" customHeight="1">
      <c r="A7" s="12" t="s">
        <v>48</v>
      </c>
      <c r="B7" s="13">
        <f t="shared" ref="B7:B38" si="2">B6+E6</f>
        <v>2</v>
      </c>
      <c r="D7" s="14">
        <v>1E-3</v>
      </c>
      <c r="E7" s="13">
        <v>1</v>
      </c>
      <c r="G7" s="13">
        <f t="shared" si="0"/>
        <v>1000</v>
      </c>
      <c r="H7" s="15">
        <f t="shared" si="1"/>
        <v>16.666666666666668</v>
      </c>
      <c r="I7" s="16">
        <f t="shared" ref="I7:I54" si="3">I6-H6</f>
        <v>110.46111111111108</v>
      </c>
      <c r="J7" s="14"/>
      <c r="K7" s="14"/>
    </row>
    <row r="8" spans="1:21" ht="19.5" customHeight="1">
      <c r="A8" s="12" t="s">
        <v>25</v>
      </c>
      <c r="B8" s="13">
        <f t="shared" si="2"/>
        <v>3</v>
      </c>
      <c r="D8" s="14">
        <v>5.0000000000000001E-3</v>
      </c>
      <c r="E8" s="13">
        <v>1</v>
      </c>
      <c r="F8" s="13">
        <f>F6+G6</f>
        <v>200</v>
      </c>
      <c r="G8" s="13">
        <f t="shared" si="0"/>
        <v>200</v>
      </c>
      <c r="H8" s="15">
        <f t="shared" si="1"/>
        <v>3.3333333333333335</v>
      </c>
      <c r="I8" s="16">
        <f t="shared" si="3"/>
        <v>93.794444444444409</v>
      </c>
    </row>
    <row r="9" spans="1:21" ht="19.5" customHeight="1">
      <c r="A9" s="12" t="s">
        <v>25</v>
      </c>
      <c r="B9" s="13">
        <f t="shared" si="2"/>
        <v>4</v>
      </c>
      <c r="D9" s="14">
        <v>0.01</v>
      </c>
      <c r="E9" s="13">
        <v>1</v>
      </c>
      <c r="F9" s="13">
        <f>F8+G8</f>
        <v>400</v>
      </c>
      <c r="G9" s="13">
        <f t="shared" si="0"/>
        <v>100</v>
      </c>
      <c r="H9" s="15">
        <f t="shared" si="1"/>
        <v>1.6666666666666667</v>
      </c>
      <c r="I9" s="16">
        <f t="shared" si="3"/>
        <v>90.46111111111108</v>
      </c>
    </row>
    <row r="10" spans="1:21" ht="19.5" customHeight="1">
      <c r="A10" s="12" t="s">
        <v>25</v>
      </c>
      <c r="B10" s="13">
        <f t="shared" si="2"/>
        <v>5</v>
      </c>
      <c r="D10" s="14">
        <v>0.05</v>
      </c>
      <c r="E10" s="13">
        <v>3</v>
      </c>
      <c r="F10" s="13">
        <f>F9+G9</f>
        <v>500</v>
      </c>
      <c r="G10" s="13">
        <f t="shared" si="0"/>
        <v>60</v>
      </c>
      <c r="H10" s="15">
        <f t="shared" si="1"/>
        <v>1</v>
      </c>
      <c r="I10" s="16">
        <f t="shared" si="3"/>
        <v>88.794444444444409</v>
      </c>
    </row>
    <row r="11" spans="1:21" ht="19.5" customHeight="1">
      <c r="A11" s="12" t="s">
        <v>25</v>
      </c>
      <c r="B11" s="13">
        <f t="shared" si="2"/>
        <v>8</v>
      </c>
      <c r="D11" s="14">
        <v>0.1</v>
      </c>
      <c r="E11" s="13">
        <v>5</v>
      </c>
      <c r="F11" s="13">
        <f>F10+G10</f>
        <v>560</v>
      </c>
      <c r="G11" s="13">
        <f t="shared" si="0"/>
        <v>50</v>
      </c>
      <c r="H11" s="15">
        <f t="shared" si="1"/>
        <v>0.83333333333333337</v>
      </c>
      <c r="I11" s="16">
        <f t="shared" si="3"/>
        <v>87.794444444444409</v>
      </c>
    </row>
    <row r="12" spans="1:21" ht="19.5" customHeight="1">
      <c r="A12" s="12" t="s">
        <v>49</v>
      </c>
      <c r="B12" s="13">
        <f t="shared" si="2"/>
        <v>13</v>
      </c>
      <c r="C12" t="s">
        <v>28</v>
      </c>
      <c r="D12" s="13">
        <v>0</v>
      </c>
      <c r="E12" s="13">
        <v>0</v>
      </c>
      <c r="F12" s="2" t="e">
        <f>#REF!+#REF!</f>
        <v>#REF!</v>
      </c>
      <c r="G12" s="13">
        <v>30</v>
      </c>
      <c r="H12" s="15">
        <f t="shared" si="1"/>
        <v>0.5</v>
      </c>
      <c r="I12" s="16">
        <f t="shared" si="3"/>
        <v>86.96111111111108</v>
      </c>
      <c r="R12" s="14">
        <v>0.28100000000000003</v>
      </c>
      <c r="S12" s="14">
        <v>0.2833</v>
      </c>
      <c r="T12" s="14">
        <f>S12-R12</f>
        <v>2.2999999999999687E-3</v>
      </c>
      <c r="U12" s="13">
        <v>30</v>
      </c>
    </row>
    <row r="13" spans="1:21" ht="19.5" customHeight="1">
      <c r="A13" s="12" t="s">
        <v>50</v>
      </c>
      <c r="B13" s="13">
        <f t="shared" si="2"/>
        <v>13</v>
      </c>
      <c r="D13" s="14">
        <v>0.1</v>
      </c>
      <c r="E13" s="13">
        <v>2</v>
      </c>
      <c r="F13" s="2" t="e">
        <f t="shared" ref="F13:F26" si="4">F12+G12</f>
        <v>#REF!</v>
      </c>
      <c r="G13" s="13">
        <f>E13/D13</f>
        <v>20</v>
      </c>
      <c r="H13" s="15">
        <f t="shared" si="1"/>
        <v>0.33333333333333331</v>
      </c>
      <c r="I13" s="16">
        <f t="shared" si="3"/>
        <v>86.46111111111108</v>
      </c>
    </row>
    <row r="14" spans="1:21" ht="19.5" customHeight="1">
      <c r="A14" s="12" t="s">
        <v>25</v>
      </c>
      <c r="B14" s="13">
        <f t="shared" si="2"/>
        <v>15</v>
      </c>
      <c r="C14" t="s">
        <v>28</v>
      </c>
      <c r="D14" s="13">
        <v>0</v>
      </c>
      <c r="E14" s="13">
        <v>0</v>
      </c>
      <c r="F14" s="2" t="e">
        <f t="shared" si="4"/>
        <v>#REF!</v>
      </c>
      <c r="G14" s="13">
        <v>60</v>
      </c>
      <c r="H14" s="15">
        <f t="shared" si="1"/>
        <v>1</v>
      </c>
      <c r="I14" s="16">
        <f t="shared" si="3"/>
        <v>86.127777777777752</v>
      </c>
      <c r="R14" s="14">
        <v>0.28270000000000001</v>
      </c>
      <c r="S14" s="14">
        <v>0.2868</v>
      </c>
      <c r="T14" s="14">
        <f>S14-R14</f>
        <v>4.0999999999999925E-3</v>
      </c>
      <c r="U14" s="13">
        <v>60</v>
      </c>
    </row>
    <row r="15" spans="1:21" ht="19.5" customHeight="1">
      <c r="A15" s="12" t="s">
        <v>25</v>
      </c>
      <c r="B15" s="13">
        <f t="shared" si="2"/>
        <v>15</v>
      </c>
      <c r="D15" s="14">
        <v>0.1</v>
      </c>
      <c r="E15" s="13">
        <v>2</v>
      </c>
      <c r="F15" s="2" t="e">
        <f t="shared" si="4"/>
        <v>#REF!</v>
      </c>
      <c r="G15" s="13">
        <f>E15/D15</f>
        <v>20</v>
      </c>
      <c r="H15" s="15">
        <f t="shared" si="1"/>
        <v>0.33333333333333331</v>
      </c>
      <c r="I15" s="16">
        <f t="shared" si="3"/>
        <v>85.127777777777752</v>
      </c>
    </row>
    <row r="16" spans="1:21" ht="19.5" customHeight="1">
      <c r="A16" s="12" t="s">
        <v>25</v>
      </c>
      <c r="B16" s="13">
        <f t="shared" si="2"/>
        <v>17</v>
      </c>
      <c r="C16" t="s">
        <v>28</v>
      </c>
      <c r="D16" s="13">
        <v>0</v>
      </c>
      <c r="E16" s="13">
        <v>0</v>
      </c>
      <c r="F16" s="2" t="e">
        <f t="shared" si="4"/>
        <v>#REF!</v>
      </c>
      <c r="G16" s="13">
        <v>120</v>
      </c>
      <c r="H16" s="15">
        <f t="shared" si="1"/>
        <v>2</v>
      </c>
      <c r="I16" s="16">
        <f t="shared" si="3"/>
        <v>84.794444444444423</v>
      </c>
      <c r="R16" s="14">
        <v>0.29070000000000001</v>
      </c>
      <c r="S16" s="14">
        <v>0.29609999999999997</v>
      </c>
      <c r="T16" s="14">
        <f>S16-R16</f>
        <v>5.3999999999999604E-3</v>
      </c>
      <c r="U16" s="13">
        <v>120</v>
      </c>
    </row>
    <row r="17" spans="1:21" ht="19.5" customHeight="1">
      <c r="A17" s="12" t="s">
        <v>25</v>
      </c>
      <c r="B17" s="13">
        <f t="shared" si="2"/>
        <v>17</v>
      </c>
      <c r="D17" s="14">
        <v>0.1</v>
      </c>
      <c r="E17" s="13">
        <v>2</v>
      </c>
      <c r="F17" s="2" t="e">
        <f t="shared" si="4"/>
        <v>#REF!</v>
      </c>
      <c r="G17" s="13">
        <f>E17/D17</f>
        <v>20</v>
      </c>
      <c r="H17" s="15">
        <f t="shared" si="1"/>
        <v>0.33333333333333331</v>
      </c>
      <c r="I17" s="16">
        <f t="shared" si="3"/>
        <v>82.794444444444423</v>
      </c>
    </row>
    <row r="18" spans="1:21" ht="19.5" customHeight="1">
      <c r="A18" s="12" t="s">
        <v>25</v>
      </c>
      <c r="B18" s="13">
        <f t="shared" si="2"/>
        <v>19</v>
      </c>
      <c r="C18" t="s">
        <v>28</v>
      </c>
      <c r="D18" s="13">
        <v>0</v>
      </c>
      <c r="E18" s="13">
        <v>0</v>
      </c>
      <c r="F18" s="2" t="e">
        <f t="shared" si="4"/>
        <v>#REF!</v>
      </c>
      <c r="G18" s="13">
        <v>300</v>
      </c>
      <c r="H18" s="15">
        <f t="shared" si="1"/>
        <v>5</v>
      </c>
      <c r="I18" s="16">
        <f t="shared" si="3"/>
        <v>82.461111111111094</v>
      </c>
      <c r="R18" s="14">
        <v>0.29620000000000002</v>
      </c>
      <c r="S18" s="14">
        <v>0.30509999999999998</v>
      </c>
      <c r="T18" s="14">
        <f>S18-R18</f>
        <v>8.8999999999999635E-3</v>
      </c>
      <c r="U18" s="13">
        <v>300</v>
      </c>
    </row>
    <row r="19" spans="1:21" ht="19.5" customHeight="1">
      <c r="A19" s="12" t="s">
        <v>25</v>
      </c>
      <c r="B19" s="13">
        <f t="shared" si="2"/>
        <v>19</v>
      </c>
      <c r="D19" s="14">
        <v>0.1</v>
      </c>
      <c r="E19" s="13">
        <v>2</v>
      </c>
      <c r="F19" s="2" t="e">
        <f t="shared" si="4"/>
        <v>#REF!</v>
      </c>
      <c r="G19" s="13">
        <f>E19/D19</f>
        <v>20</v>
      </c>
      <c r="H19" s="15">
        <f t="shared" si="1"/>
        <v>0.33333333333333331</v>
      </c>
      <c r="I19" s="16">
        <f t="shared" si="3"/>
        <v>77.461111111111094</v>
      </c>
    </row>
    <row r="20" spans="1:21" ht="19.5" customHeight="1">
      <c r="A20" s="12" t="s">
        <v>25</v>
      </c>
      <c r="B20" s="13">
        <f t="shared" si="2"/>
        <v>21</v>
      </c>
      <c r="C20" t="s">
        <v>28</v>
      </c>
      <c r="D20" s="13">
        <v>0</v>
      </c>
      <c r="E20" s="13">
        <v>0</v>
      </c>
      <c r="F20" s="2" t="e">
        <f t="shared" si="4"/>
        <v>#REF!</v>
      </c>
      <c r="G20" s="13">
        <v>600</v>
      </c>
      <c r="H20" s="15">
        <f t="shared" si="1"/>
        <v>10</v>
      </c>
      <c r="I20" s="16">
        <f t="shared" si="3"/>
        <v>77.127777777777766</v>
      </c>
      <c r="R20" s="14">
        <v>0.30580000000000002</v>
      </c>
      <c r="S20" s="14">
        <v>0.32240000000000002</v>
      </c>
      <c r="T20" s="14">
        <f>S20-R20</f>
        <v>1.6600000000000004E-2</v>
      </c>
      <c r="U20" s="13">
        <v>600</v>
      </c>
    </row>
    <row r="21" spans="1:21" ht="19.5" customHeight="1">
      <c r="A21" s="12" t="s">
        <v>25</v>
      </c>
      <c r="B21" s="13">
        <f t="shared" si="2"/>
        <v>21</v>
      </c>
      <c r="D21" s="14">
        <v>0.1</v>
      </c>
      <c r="E21" s="13">
        <v>8</v>
      </c>
      <c r="F21" s="2" t="e">
        <f t="shared" si="4"/>
        <v>#REF!</v>
      </c>
      <c r="G21" s="13">
        <f t="shared" ref="G21:G26" si="5">E21/D21</f>
        <v>80</v>
      </c>
      <c r="H21" s="15">
        <f t="shared" si="1"/>
        <v>1.3333333333333333</v>
      </c>
      <c r="I21" s="16">
        <f t="shared" si="3"/>
        <v>67.127777777777766</v>
      </c>
    </row>
    <row r="22" spans="1:21" ht="19.5" customHeight="1">
      <c r="A22" s="12" t="s">
        <v>25</v>
      </c>
      <c r="B22" s="13">
        <f t="shared" si="2"/>
        <v>29</v>
      </c>
      <c r="D22" s="14">
        <v>1E-3</v>
      </c>
      <c r="E22" s="14">
        <v>0.2</v>
      </c>
      <c r="F22" s="2" t="e">
        <f t="shared" si="4"/>
        <v>#REF!</v>
      </c>
      <c r="G22" s="13">
        <f t="shared" si="5"/>
        <v>200</v>
      </c>
      <c r="H22" s="15">
        <f t="shared" si="1"/>
        <v>3.3333333333333335</v>
      </c>
      <c r="I22" s="16">
        <f t="shared" si="3"/>
        <v>65.794444444444437</v>
      </c>
    </row>
    <row r="23" spans="1:21" ht="19.5" customHeight="1">
      <c r="A23" s="12" t="s">
        <v>25</v>
      </c>
      <c r="B23" s="14">
        <f t="shared" si="2"/>
        <v>29.2</v>
      </c>
      <c r="D23" s="14">
        <v>5.0000000000000001E-3</v>
      </c>
      <c r="E23" s="14">
        <v>0.8</v>
      </c>
      <c r="F23" s="2" t="e">
        <f t="shared" si="4"/>
        <v>#REF!</v>
      </c>
      <c r="G23" s="13">
        <f t="shared" si="5"/>
        <v>160</v>
      </c>
      <c r="H23" s="15">
        <f t="shared" si="1"/>
        <v>2.6666666666666665</v>
      </c>
      <c r="I23" s="16">
        <f t="shared" si="3"/>
        <v>62.461111111111101</v>
      </c>
    </row>
    <row r="24" spans="1:21" ht="19.5" customHeight="1">
      <c r="A24" s="12" t="s">
        <v>25</v>
      </c>
      <c r="B24" s="13">
        <f t="shared" si="2"/>
        <v>30</v>
      </c>
      <c r="D24" s="14">
        <v>0.01</v>
      </c>
      <c r="E24" s="13">
        <v>1</v>
      </c>
      <c r="F24" s="2" t="e">
        <f t="shared" si="4"/>
        <v>#REF!</v>
      </c>
      <c r="G24" s="13">
        <f t="shared" si="5"/>
        <v>100</v>
      </c>
      <c r="H24" s="15">
        <f t="shared" si="1"/>
        <v>1.6666666666666667</v>
      </c>
      <c r="I24" s="16">
        <f t="shared" si="3"/>
        <v>59.794444444444437</v>
      </c>
    </row>
    <row r="25" spans="1:21" ht="19.5" customHeight="1">
      <c r="A25" s="12" t="s">
        <v>51</v>
      </c>
      <c r="B25" s="13">
        <f t="shared" si="2"/>
        <v>31</v>
      </c>
      <c r="D25" s="14">
        <v>0.05</v>
      </c>
      <c r="E25" s="13">
        <v>3</v>
      </c>
      <c r="F25" s="2" t="e">
        <f t="shared" si="4"/>
        <v>#REF!</v>
      </c>
      <c r="G25" s="13">
        <f t="shared" si="5"/>
        <v>60</v>
      </c>
      <c r="H25" s="15">
        <f t="shared" si="1"/>
        <v>1</v>
      </c>
      <c r="I25" s="16">
        <f t="shared" si="3"/>
        <v>58.127777777777773</v>
      </c>
    </row>
    <row r="26" spans="1:21" ht="19.5" customHeight="1">
      <c r="A26" s="12" t="s">
        <v>25</v>
      </c>
      <c r="B26" s="13">
        <f t="shared" si="2"/>
        <v>34</v>
      </c>
      <c r="D26" s="14">
        <v>0.1</v>
      </c>
      <c r="E26" s="13">
        <v>5</v>
      </c>
      <c r="F26" s="2" t="e">
        <f t="shared" si="4"/>
        <v>#REF!</v>
      </c>
      <c r="G26" s="13">
        <f t="shared" si="5"/>
        <v>50</v>
      </c>
      <c r="H26" s="15">
        <f t="shared" si="1"/>
        <v>0.83333333333333337</v>
      </c>
      <c r="I26" s="16">
        <f t="shared" si="3"/>
        <v>57.127777777777773</v>
      </c>
    </row>
    <row r="27" spans="1:21" ht="19.5" customHeight="1">
      <c r="A27" s="12" t="s">
        <v>25</v>
      </c>
      <c r="B27" s="13">
        <f t="shared" si="2"/>
        <v>39</v>
      </c>
      <c r="C27" t="s">
        <v>28</v>
      </c>
      <c r="D27" s="13">
        <v>0</v>
      </c>
      <c r="E27" s="13">
        <v>0</v>
      </c>
      <c r="F27" s="2" t="e">
        <f>#REF!+#REF!</f>
        <v>#REF!</v>
      </c>
      <c r="G27" s="13">
        <v>30</v>
      </c>
      <c r="H27" s="15">
        <f t="shared" si="1"/>
        <v>0.5</v>
      </c>
      <c r="I27" s="16">
        <f t="shared" si="3"/>
        <v>56.294444444444437</v>
      </c>
      <c r="R27" s="14">
        <v>0.3755</v>
      </c>
      <c r="S27" s="14">
        <v>0.37730000000000002</v>
      </c>
      <c r="T27" s="14">
        <f>S27-R27</f>
        <v>1.8000000000000238E-3</v>
      </c>
      <c r="U27" s="13">
        <v>30</v>
      </c>
    </row>
    <row r="28" spans="1:21" ht="19.5" customHeight="1">
      <c r="A28" s="12" t="s">
        <v>25</v>
      </c>
      <c r="B28" s="13">
        <f t="shared" si="2"/>
        <v>39</v>
      </c>
      <c r="D28" s="14">
        <v>0.1</v>
      </c>
      <c r="E28" s="13">
        <v>2</v>
      </c>
      <c r="F28" s="2" t="e">
        <f t="shared" ref="F28:F41" si="6">F27+G27</f>
        <v>#REF!</v>
      </c>
      <c r="G28" s="13">
        <f>E28/D28</f>
        <v>20</v>
      </c>
      <c r="H28" s="15">
        <f t="shared" si="1"/>
        <v>0.33333333333333331</v>
      </c>
      <c r="I28" s="16">
        <f t="shared" si="3"/>
        <v>55.794444444444437</v>
      </c>
    </row>
    <row r="29" spans="1:21" ht="19.5" customHeight="1">
      <c r="A29" s="12" t="s">
        <v>25</v>
      </c>
      <c r="B29" s="13">
        <f t="shared" si="2"/>
        <v>41</v>
      </c>
      <c r="C29" t="s">
        <v>28</v>
      </c>
      <c r="D29" s="13">
        <v>0</v>
      </c>
      <c r="E29" s="13">
        <v>0</v>
      </c>
      <c r="F29" s="2" t="e">
        <f t="shared" si="6"/>
        <v>#REF!</v>
      </c>
      <c r="G29" s="13">
        <v>60</v>
      </c>
      <c r="H29" s="15">
        <f t="shared" si="1"/>
        <v>1</v>
      </c>
      <c r="I29" s="16">
        <f t="shared" si="3"/>
        <v>55.461111111111101</v>
      </c>
      <c r="R29" s="14">
        <v>0.38030000000000003</v>
      </c>
      <c r="S29" s="14">
        <v>0.38169999999999998</v>
      </c>
      <c r="T29" s="14">
        <f>S29-R29</f>
        <v>1.3999999999999568E-3</v>
      </c>
      <c r="U29" s="13">
        <v>60</v>
      </c>
    </row>
    <row r="30" spans="1:21" ht="19.5" customHeight="1">
      <c r="A30" s="12" t="s">
        <v>52</v>
      </c>
      <c r="B30" s="13">
        <f t="shared" si="2"/>
        <v>41</v>
      </c>
      <c r="D30" s="14">
        <v>0.1</v>
      </c>
      <c r="E30" s="13">
        <v>2</v>
      </c>
      <c r="F30" s="2" t="e">
        <f t="shared" si="6"/>
        <v>#REF!</v>
      </c>
      <c r="G30" s="13">
        <f>E30/D30</f>
        <v>20</v>
      </c>
      <c r="H30" s="15">
        <f t="shared" si="1"/>
        <v>0.33333333333333331</v>
      </c>
      <c r="I30" s="16">
        <f t="shared" si="3"/>
        <v>54.461111111111101</v>
      </c>
      <c r="Q30" t="s">
        <v>53</v>
      </c>
    </row>
    <row r="31" spans="1:21" ht="19.5" customHeight="1">
      <c r="A31" s="12" t="s">
        <v>25</v>
      </c>
      <c r="B31" s="13">
        <f t="shared" si="2"/>
        <v>43</v>
      </c>
      <c r="C31" t="s">
        <v>28</v>
      </c>
      <c r="D31" s="13">
        <v>0</v>
      </c>
      <c r="E31" s="13">
        <v>0</v>
      </c>
      <c r="F31" s="2" t="e">
        <f t="shared" si="6"/>
        <v>#REF!</v>
      </c>
      <c r="G31" s="13">
        <v>120</v>
      </c>
      <c r="H31" s="15">
        <f t="shared" si="1"/>
        <v>2</v>
      </c>
      <c r="I31" s="16">
        <f t="shared" si="3"/>
        <v>54.127777777777766</v>
      </c>
      <c r="R31" s="14">
        <v>0.39229999999999998</v>
      </c>
      <c r="S31" s="14">
        <v>0.39479999999999998</v>
      </c>
      <c r="T31" s="14">
        <f>S31-R31</f>
        <v>2.5000000000000022E-3</v>
      </c>
      <c r="U31" s="13">
        <v>120</v>
      </c>
    </row>
    <row r="32" spans="1:21" ht="19.5" customHeight="1">
      <c r="A32" s="12" t="s">
        <v>25</v>
      </c>
      <c r="B32" s="13">
        <f t="shared" si="2"/>
        <v>43</v>
      </c>
      <c r="D32" s="14">
        <v>0.1</v>
      </c>
      <c r="E32" s="13">
        <v>2</v>
      </c>
      <c r="F32" s="2" t="e">
        <f t="shared" si="6"/>
        <v>#REF!</v>
      </c>
      <c r="G32" s="13">
        <f>E32/D32</f>
        <v>20</v>
      </c>
      <c r="H32" s="15">
        <f t="shared" si="1"/>
        <v>0.33333333333333331</v>
      </c>
      <c r="I32" s="16">
        <f t="shared" si="3"/>
        <v>52.127777777777766</v>
      </c>
    </row>
    <row r="33" spans="1:21" ht="19.5" customHeight="1">
      <c r="A33" s="12" t="s">
        <v>25</v>
      </c>
      <c r="B33" s="13">
        <f t="shared" si="2"/>
        <v>45</v>
      </c>
      <c r="C33" t="s">
        <v>28</v>
      </c>
      <c r="D33" s="13">
        <v>0</v>
      </c>
      <c r="E33" s="13">
        <v>0</v>
      </c>
      <c r="F33" s="2" t="e">
        <f t="shared" si="6"/>
        <v>#REF!</v>
      </c>
      <c r="G33" s="13">
        <v>300</v>
      </c>
      <c r="H33" s="15">
        <f t="shared" si="1"/>
        <v>5</v>
      </c>
      <c r="I33" s="16">
        <f t="shared" si="3"/>
        <v>51.79444444444443</v>
      </c>
      <c r="R33" s="14">
        <v>0.3977</v>
      </c>
      <c r="S33" s="14">
        <v>0.40460000000000002</v>
      </c>
      <c r="T33" s="14">
        <f>S33-R33</f>
        <v>6.9000000000000172E-3</v>
      </c>
      <c r="U33" s="13">
        <v>300</v>
      </c>
    </row>
    <row r="34" spans="1:21" ht="19.5" customHeight="1">
      <c r="A34" s="12" t="s">
        <v>25</v>
      </c>
      <c r="B34" s="13">
        <f t="shared" si="2"/>
        <v>45</v>
      </c>
      <c r="D34" s="14">
        <v>0.1</v>
      </c>
      <c r="E34" s="13">
        <v>2</v>
      </c>
      <c r="F34" s="2" t="e">
        <f t="shared" si="6"/>
        <v>#REF!</v>
      </c>
      <c r="G34" s="13">
        <f>E34/D34</f>
        <v>20</v>
      </c>
      <c r="H34" s="15">
        <f t="shared" si="1"/>
        <v>0.33333333333333331</v>
      </c>
      <c r="I34" s="16">
        <f t="shared" si="3"/>
        <v>46.79444444444443</v>
      </c>
    </row>
    <row r="35" spans="1:21" ht="19.5" customHeight="1">
      <c r="A35" s="12" t="s">
        <v>25</v>
      </c>
      <c r="B35" s="13">
        <f t="shared" si="2"/>
        <v>47</v>
      </c>
      <c r="C35" t="s">
        <v>28</v>
      </c>
      <c r="D35" s="13">
        <v>0</v>
      </c>
      <c r="E35" s="13">
        <v>0</v>
      </c>
      <c r="F35" s="2" t="e">
        <f t="shared" si="6"/>
        <v>#REF!</v>
      </c>
      <c r="G35" s="13">
        <v>600</v>
      </c>
      <c r="H35" s="15">
        <f t="shared" si="1"/>
        <v>10</v>
      </c>
      <c r="I35" s="16">
        <f t="shared" si="3"/>
        <v>46.461111111111094</v>
      </c>
      <c r="Q35" t="s">
        <v>54</v>
      </c>
      <c r="R35" s="14">
        <v>0.41549999999999998</v>
      </c>
      <c r="S35" s="14">
        <v>0.41760000000000003</v>
      </c>
      <c r="T35" s="14">
        <f>S35-R35</f>
        <v>2.1000000000000463E-3</v>
      </c>
      <c r="U35" s="13">
        <v>600</v>
      </c>
    </row>
    <row r="36" spans="1:21" ht="19.5" customHeight="1">
      <c r="A36" s="12" t="s">
        <v>25</v>
      </c>
      <c r="B36" s="13">
        <f t="shared" si="2"/>
        <v>47</v>
      </c>
      <c r="D36" s="14">
        <v>0.1</v>
      </c>
      <c r="E36" s="13">
        <v>8</v>
      </c>
      <c r="F36" s="2" t="e">
        <f t="shared" si="6"/>
        <v>#REF!</v>
      </c>
      <c r="G36" s="13">
        <f t="shared" ref="G36:G41" si="7">E36/D36</f>
        <v>80</v>
      </c>
      <c r="H36" s="15">
        <f t="shared" si="1"/>
        <v>1.3333333333333333</v>
      </c>
      <c r="I36" s="16">
        <f t="shared" si="3"/>
        <v>36.461111111111094</v>
      </c>
    </row>
    <row r="37" spans="1:21" ht="19.5" customHeight="1">
      <c r="A37" s="12" t="s">
        <v>55</v>
      </c>
      <c r="B37" s="13">
        <f t="shared" si="2"/>
        <v>55</v>
      </c>
      <c r="D37" s="14">
        <v>1E-3</v>
      </c>
      <c r="E37" s="14">
        <v>0.2</v>
      </c>
      <c r="F37" s="2" t="e">
        <f t="shared" si="6"/>
        <v>#REF!</v>
      </c>
      <c r="G37" s="13">
        <f t="shared" si="7"/>
        <v>200</v>
      </c>
      <c r="H37" s="15">
        <f t="shared" si="1"/>
        <v>3.3333333333333335</v>
      </c>
      <c r="I37" s="16">
        <f t="shared" si="3"/>
        <v>35.127777777777759</v>
      </c>
    </row>
    <row r="38" spans="1:21" ht="19.5" customHeight="1">
      <c r="A38" s="12" t="s">
        <v>25</v>
      </c>
      <c r="B38" s="14">
        <f t="shared" si="2"/>
        <v>55.2</v>
      </c>
      <c r="D38" s="14">
        <v>5.0000000000000001E-3</v>
      </c>
      <c r="E38" s="14">
        <v>0.8</v>
      </c>
      <c r="F38" s="2" t="e">
        <f t="shared" si="6"/>
        <v>#REF!</v>
      </c>
      <c r="G38" s="13">
        <f t="shared" si="7"/>
        <v>160</v>
      </c>
      <c r="H38" s="15">
        <f t="shared" ref="H38:H69" si="8">G38/60</f>
        <v>2.6666666666666665</v>
      </c>
      <c r="I38" s="16">
        <f t="shared" si="3"/>
        <v>31.794444444444427</v>
      </c>
    </row>
    <row r="39" spans="1:21" ht="19.5" customHeight="1">
      <c r="A39" s="12" t="s">
        <v>25</v>
      </c>
      <c r="B39" s="13">
        <f t="shared" ref="B39:B55" si="9">B38+E38</f>
        <v>56</v>
      </c>
      <c r="D39" s="14">
        <v>0.01</v>
      </c>
      <c r="E39" s="13">
        <v>1</v>
      </c>
      <c r="F39" s="2" t="e">
        <f t="shared" si="6"/>
        <v>#REF!</v>
      </c>
      <c r="G39" s="13">
        <f t="shared" si="7"/>
        <v>100</v>
      </c>
      <c r="H39" s="15">
        <f t="shared" si="8"/>
        <v>1.6666666666666667</v>
      </c>
      <c r="I39" s="16">
        <f t="shared" si="3"/>
        <v>29.127777777777759</v>
      </c>
    </row>
    <row r="40" spans="1:21" ht="16.95" customHeight="1">
      <c r="A40" s="12" t="s">
        <v>25</v>
      </c>
      <c r="B40" s="13">
        <f t="shared" si="9"/>
        <v>57</v>
      </c>
      <c r="D40" s="14">
        <v>0.05</v>
      </c>
      <c r="E40" s="13">
        <v>3</v>
      </c>
      <c r="F40" s="2" t="e">
        <f t="shared" si="6"/>
        <v>#REF!</v>
      </c>
      <c r="G40" s="13">
        <f t="shared" si="7"/>
        <v>60</v>
      </c>
      <c r="H40" s="15">
        <f t="shared" si="8"/>
        <v>1</v>
      </c>
      <c r="I40" s="16">
        <f t="shared" si="3"/>
        <v>27.461111111111091</v>
      </c>
    </row>
    <row r="41" spans="1:21" ht="19.5" customHeight="1">
      <c r="A41" s="12" t="s">
        <v>25</v>
      </c>
      <c r="B41" s="13">
        <f t="shared" si="9"/>
        <v>60</v>
      </c>
      <c r="D41" s="14">
        <v>0.1</v>
      </c>
      <c r="E41" s="13">
        <v>5</v>
      </c>
      <c r="F41" s="2" t="e">
        <f t="shared" si="6"/>
        <v>#REF!</v>
      </c>
      <c r="G41" s="13">
        <f t="shared" si="7"/>
        <v>50</v>
      </c>
      <c r="H41" s="15">
        <f t="shared" si="8"/>
        <v>0.83333333333333337</v>
      </c>
      <c r="I41" s="16">
        <f t="shared" si="3"/>
        <v>26.461111111111091</v>
      </c>
    </row>
    <row r="42" spans="1:21" ht="19.5" customHeight="1">
      <c r="A42" s="12" t="s">
        <v>25</v>
      </c>
      <c r="B42" s="13">
        <f t="shared" si="9"/>
        <v>65</v>
      </c>
      <c r="C42" t="s">
        <v>28</v>
      </c>
      <c r="D42" s="13">
        <v>0</v>
      </c>
      <c r="E42" s="13">
        <v>0</v>
      </c>
      <c r="F42" s="2" t="e">
        <f>#REF!+#REF!</f>
        <v>#REF!</v>
      </c>
      <c r="G42" s="13">
        <v>30</v>
      </c>
      <c r="H42" s="15">
        <f t="shared" si="8"/>
        <v>0.5</v>
      </c>
      <c r="I42" s="16">
        <f t="shared" si="3"/>
        <v>25.627777777777759</v>
      </c>
      <c r="R42" s="14">
        <v>0.4446</v>
      </c>
      <c r="S42" s="14">
        <v>0.44650000000000001</v>
      </c>
      <c r="T42" s="14">
        <f>S42-R42</f>
        <v>1.9000000000000128E-3</v>
      </c>
      <c r="U42" s="13">
        <v>30</v>
      </c>
    </row>
    <row r="43" spans="1:21" ht="19.5" customHeight="1">
      <c r="A43" s="12" t="s">
        <v>25</v>
      </c>
      <c r="B43" s="13">
        <f t="shared" si="9"/>
        <v>65</v>
      </c>
      <c r="D43" s="14">
        <v>0.1</v>
      </c>
      <c r="E43" s="13">
        <v>2</v>
      </c>
      <c r="F43" s="2" t="e">
        <f t="shared" ref="F43:F54" si="10">F42+G42</f>
        <v>#REF!</v>
      </c>
      <c r="G43" s="13">
        <f>E43/D43</f>
        <v>20</v>
      </c>
      <c r="H43" s="15">
        <f t="shared" si="8"/>
        <v>0.33333333333333331</v>
      </c>
      <c r="I43" s="16">
        <f t="shared" si="3"/>
        <v>25.127777777777759</v>
      </c>
    </row>
    <row r="44" spans="1:21" ht="19.5" customHeight="1">
      <c r="A44" s="12" t="s">
        <v>25</v>
      </c>
      <c r="B44" s="13">
        <f t="shared" si="9"/>
        <v>67</v>
      </c>
      <c r="C44" t="s">
        <v>28</v>
      </c>
      <c r="D44" s="13">
        <v>0</v>
      </c>
      <c r="E44" s="13">
        <v>0</v>
      </c>
      <c r="F44" s="2" t="e">
        <f t="shared" si="10"/>
        <v>#REF!</v>
      </c>
      <c r="G44" s="13">
        <v>60</v>
      </c>
      <c r="H44" s="15">
        <f t="shared" si="8"/>
        <v>1</v>
      </c>
      <c r="I44" s="16">
        <f t="shared" si="3"/>
        <v>24.794444444444427</v>
      </c>
      <c r="R44" s="14">
        <v>0.45</v>
      </c>
      <c r="S44" s="14">
        <v>0.45150000000000001</v>
      </c>
      <c r="T44" s="14">
        <f>S44-R44</f>
        <v>1.5000000000000013E-3</v>
      </c>
      <c r="U44" s="13">
        <v>60</v>
      </c>
    </row>
    <row r="45" spans="1:21" ht="19.5" customHeight="1">
      <c r="A45" s="12" t="s">
        <v>25</v>
      </c>
      <c r="B45" s="13">
        <f t="shared" si="9"/>
        <v>67</v>
      </c>
      <c r="D45" s="14">
        <v>0.1</v>
      </c>
      <c r="E45" s="13">
        <v>2</v>
      </c>
      <c r="F45" s="2" t="e">
        <f t="shared" si="10"/>
        <v>#REF!</v>
      </c>
      <c r="G45" s="13">
        <f>E45/D45</f>
        <v>20</v>
      </c>
      <c r="H45" s="15">
        <f t="shared" si="8"/>
        <v>0.33333333333333331</v>
      </c>
      <c r="I45" s="16">
        <f t="shared" si="3"/>
        <v>23.794444444444427</v>
      </c>
    </row>
    <row r="46" spans="1:21" ht="19.5" customHeight="1">
      <c r="A46" s="12" t="s">
        <v>25</v>
      </c>
      <c r="B46" s="13">
        <f t="shared" si="9"/>
        <v>69</v>
      </c>
      <c r="C46" t="s">
        <v>28</v>
      </c>
      <c r="D46" s="13">
        <v>0</v>
      </c>
      <c r="E46" s="13">
        <v>0</v>
      </c>
      <c r="F46" s="2" t="e">
        <f t="shared" si="10"/>
        <v>#REF!</v>
      </c>
      <c r="G46" s="13">
        <v>120</v>
      </c>
      <c r="H46" s="15">
        <f t="shared" si="8"/>
        <v>2</v>
      </c>
      <c r="I46" s="16">
        <f t="shared" si="3"/>
        <v>23.461111111111094</v>
      </c>
      <c r="R46" s="14">
        <v>0.45300000000000001</v>
      </c>
      <c r="S46" s="14">
        <v>0.45610000000000001</v>
      </c>
      <c r="T46" s="14">
        <f>S46-R46</f>
        <v>3.0999999999999917E-3</v>
      </c>
      <c r="U46" s="13">
        <v>120</v>
      </c>
    </row>
    <row r="47" spans="1:21" ht="19.5" customHeight="1">
      <c r="A47" s="12" t="s">
        <v>25</v>
      </c>
      <c r="B47" s="13">
        <f t="shared" si="9"/>
        <v>69</v>
      </c>
      <c r="D47" s="14">
        <v>0.1</v>
      </c>
      <c r="E47" s="13">
        <v>2</v>
      </c>
      <c r="F47" s="2" t="e">
        <f t="shared" si="10"/>
        <v>#REF!</v>
      </c>
      <c r="G47" s="13">
        <f>E47/D47</f>
        <v>20</v>
      </c>
      <c r="H47" s="15">
        <f t="shared" si="8"/>
        <v>0.33333333333333331</v>
      </c>
      <c r="I47" s="16">
        <f t="shared" si="3"/>
        <v>21.461111111111094</v>
      </c>
    </row>
    <row r="48" spans="1:21" ht="19.5" customHeight="1">
      <c r="A48" s="12" t="s">
        <v>25</v>
      </c>
      <c r="B48" s="13">
        <f t="shared" si="9"/>
        <v>71</v>
      </c>
      <c r="C48" t="s">
        <v>28</v>
      </c>
      <c r="D48" s="13">
        <v>0</v>
      </c>
      <c r="E48" s="13">
        <v>0</v>
      </c>
      <c r="F48" s="2" t="e">
        <f t="shared" si="10"/>
        <v>#REF!</v>
      </c>
      <c r="G48" s="13">
        <v>300</v>
      </c>
      <c r="H48" s="15">
        <f t="shared" si="8"/>
        <v>5</v>
      </c>
      <c r="I48" s="16">
        <f t="shared" si="3"/>
        <v>21.127777777777762</v>
      </c>
      <c r="Q48" t="s">
        <v>53</v>
      </c>
      <c r="R48" s="14">
        <v>0.46100000000000002</v>
      </c>
      <c r="S48" s="14">
        <v>0.4632</v>
      </c>
      <c r="T48" s="14">
        <f>S48-R48</f>
        <v>2.1999999999999797E-3</v>
      </c>
      <c r="U48" s="13">
        <v>300</v>
      </c>
    </row>
    <row r="49" spans="1:21" ht="19.5" customHeight="1">
      <c r="A49" s="12" t="s">
        <v>25</v>
      </c>
      <c r="B49" s="13">
        <f t="shared" si="9"/>
        <v>71</v>
      </c>
      <c r="D49" s="14">
        <v>0.1</v>
      </c>
      <c r="E49" s="13">
        <v>2</v>
      </c>
      <c r="F49" s="2" t="e">
        <f t="shared" si="10"/>
        <v>#REF!</v>
      </c>
      <c r="G49" s="13">
        <f>E49/D49</f>
        <v>20</v>
      </c>
      <c r="H49" s="15">
        <f t="shared" si="8"/>
        <v>0.33333333333333331</v>
      </c>
      <c r="I49" s="16">
        <f t="shared" si="3"/>
        <v>16.127777777777762</v>
      </c>
    </row>
    <row r="50" spans="1:21" ht="19.5" customHeight="1">
      <c r="A50" s="12" t="s">
        <v>25</v>
      </c>
      <c r="B50" s="13">
        <f t="shared" si="9"/>
        <v>73</v>
      </c>
      <c r="C50" t="s">
        <v>28</v>
      </c>
      <c r="D50" s="13">
        <v>0</v>
      </c>
      <c r="E50" s="13">
        <v>0</v>
      </c>
      <c r="F50" s="2" t="e">
        <f t="shared" si="10"/>
        <v>#REF!</v>
      </c>
      <c r="G50" s="13">
        <v>600</v>
      </c>
      <c r="H50" s="15">
        <f t="shared" si="8"/>
        <v>10</v>
      </c>
      <c r="I50" s="16">
        <f t="shared" si="3"/>
        <v>15.794444444444428</v>
      </c>
      <c r="R50" s="14">
        <v>0.46529999999999999</v>
      </c>
      <c r="S50" s="14">
        <v>0.46989999999999998</v>
      </c>
      <c r="T50" s="14">
        <f>S50-R50</f>
        <v>4.599999999999993E-3</v>
      </c>
      <c r="U50" s="13">
        <v>600</v>
      </c>
    </row>
    <row r="51" spans="1:21" ht="19.5" customHeight="1">
      <c r="A51" s="12" t="s">
        <v>25</v>
      </c>
      <c r="B51" s="13">
        <f t="shared" si="9"/>
        <v>73</v>
      </c>
      <c r="D51" s="14">
        <v>0.1</v>
      </c>
      <c r="E51" s="13">
        <v>5</v>
      </c>
      <c r="F51" s="2" t="e">
        <f t="shared" si="10"/>
        <v>#REF!</v>
      </c>
      <c r="G51" s="13">
        <f>E51/D51</f>
        <v>50</v>
      </c>
      <c r="H51" s="15">
        <f t="shared" si="8"/>
        <v>0.83333333333333337</v>
      </c>
      <c r="I51" s="16">
        <f t="shared" si="3"/>
        <v>5.7944444444444283</v>
      </c>
    </row>
    <row r="52" spans="1:21" ht="19.5" customHeight="1">
      <c r="A52" s="12" t="s">
        <v>25</v>
      </c>
      <c r="B52" s="13">
        <f t="shared" si="9"/>
        <v>78</v>
      </c>
      <c r="D52" s="14">
        <v>0.3</v>
      </c>
      <c r="E52" s="14">
        <v>5.3</v>
      </c>
      <c r="F52" s="2" t="e">
        <f t="shared" si="10"/>
        <v>#REF!</v>
      </c>
      <c r="G52" s="14">
        <f>E52/D52</f>
        <v>17.666666666666668</v>
      </c>
      <c r="H52" s="15">
        <f t="shared" si="8"/>
        <v>0.29444444444444445</v>
      </c>
      <c r="I52" s="16">
        <f t="shared" si="3"/>
        <v>4.9611111111110953</v>
      </c>
    </row>
    <row r="53" spans="1:21" ht="19.5" customHeight="1">
      <c r="A53" s="12" t="s">
        <v>25</v>
      </c>
      <c r="B53" s="14">
        <f t="shared" si="9"/>
        <v>83.3</v>
      </c>
      <c r="D53" s="14">
        <v>1E-3</v>
      </c>
      <c r="E53" s="14">
        <v>0.2</v>
      </c>
      <c r="F53" s="2" t="e">
        <f t="shared" si="10"/>
        <v>#REF!</v>
      </c>
      <c r="G53" s="13">
        <f>E53/D53</f>
        <v>200</v>
      </c>
      <c r="H53" s="15">
        <f t="shared" si="8"/>
        <v>3.3333333333333335</v>
      </c>
      <c r="I53" s="16">
        <f t="shared" si="3"/>
        <v>4.666666666666651</v>
      </c>
    </row>
    <row r="54" spans="1:21" ht="19.5" customHeight="1">
      <c r="A54" s="12" t="s">
        <v>25</v>
      </c>
      <c r="B54" s="14">
        <f t="shared" si="9"/>
        <v>83.5</v>
      </c>
      <c r="D54" s="14">
        <v>0.01</v>
      </c>
      <c r="E54" s="14">
        <v>0.8</v>
      </c>
      <c r="F54" s="2" t="e">
        <f t="shared" si="10"/>
        <v>#REF!</v>
      </c>
      <c r="G54" s="13">
        <f>E54/D54</f>
        <v>80</v>
      </c>
      <c r="H54" s="15">
        <f t="shared" si="8"/>
        <v>1.3333333333333333</v>
      </c>
      <c r="I54" s="16">
        <f t="shared" si="3"/>
        <v>1.3333333333333175</v>
      </c>
    </row>
    <row r="55" spans="1:21" ht="19.5" customHeight="1">
      <c r="A55" s="12" t="s">
        <v>25</v>
      </c>
      <c r="B55" s="14">
        <f t="shared" si="9"/>
        <v>84.3</v>
      </c>
      <c r="C55" t="s">
        <v>56</v>
      </c>
      <c r="H55" s="15"/>
      <c r="I55" s="18"/>
    </row>
    <row r="56" spans="1:21" ht="19.5" customHeight="1">
      <c r="A56" s="12"/>
      <c r="H56" s="15"/>
      <c r="I56" s="18"/>
    </row>
    <row r="57" spans="1:21" ht="19.5" customHeight="1">
      <c r="A57" s="12"/>
      <c r="I57" s="18"/>
    </row>
    <row r="58" spans="1:21" ht="19.5" customHeight="1">
      <c r="A58" s="12"/>
      <c r="I58" s="18"/>
    </row>
    <row r="59" spans="1:21" ht="19.5" customHeight="1">
      <c r="A59" s="12"/>
      <c r="I59" s="18"/>
    </row>
    <row r="60" spans="1:21" ht="19.5" customHeight="1">
      <c r="A60" s="12"/>
      <c r="I60" s="18"/>
    </row>
    <row r="61" spans="1:21" ht="19.5" customHeight="1">
      <c r="A61" s="12"/>
      <c r="I61" s="18"/>
    </row>
    <row r="62" spans="1:21" ht="19.5" customHeight="1">
      <c r="A62" s="12"/>
      <c r="I62" s="18"/>
    </row>
    <row r="63" spans="1:21" ht="19.5" customHeight="1">
      <c r="A63" s="12"/>
      <c r="I63" s="18"/>
    </row>
    <row r="64" spans="1:21" ht="19.5" customHeight="1">
      <c r="A64" s="12"/>
      <c r="I64" s="18"/>
    </row>
    <row r="65" spans="1:9" ht="19.5" customHeight="1">
      <c r="A65" s="12"/>
      <c r="I65" s="18"/>
    </row>
    <row r="66" spans="1:9" ht="19.5" customHeight="1">
      <c r="A66" s="12"/>
      <c r="I66" s="18"/>
    </row>
    <row r="67" spans="1:9" ht="19.5" customHeight="1">
      <c r="A67" s="12"/>
      <c r="I67" s="18"/>
    </row>
    <row r="68" spans="1:9" ht="19.5" customHeight="1">
      <c r="A68" s="12"/>
      <c r="I68" s="18"/>
    </row>
    <row r="69" spans="1:9" ht="19.5" customHeight="1">
      <c r="A69" s="12"/>
      <c r="I69" s="18"/>
    </row>
    <row r="70" spans="1:9" ht="19.5" customHeight="1">
      <c r="A70" s="12"/>
      <c r="I70" s="18"/>
    </row>
    <row r="71" spans="1:9" ht="19.5" customHeight="1">
      <c r="A71" s="12"/>
      <c r="I71" s="18"/>
    </row>
    <row r="72" spans="1:9" ht="19.5" customHeight="1">
      <c r="A72" s="12"/>
      <c r="I72" s="18"/>
    </row>
    <row r="73" spans="1:9" ht="19.5" customHeight="1">
      <c r="I73" s="18"/>
    </row>
    <row r="74" spans="1:9" ht="19.5" customHeight="1">
      <c r="I74" s="18"/>
    </row>
    <row r="75" spans="1:9" ht="19.5" customHeight="1">
      <c r="I75" s="18"/>
    </row>
    <row r="76" spans="1:9" ht="19.5" customHeight="1">
      <c r="I76" s="18"/>
    </row>
    <row r="77" spans="1:9" ht="19.5" customHeight="1">
      <c r="I77" s="18"/>
    </row>
    <row r="78" spans="1:9" ht="19.5" customHeight="1">
      <c r="I78" s="18"/>
    </row>
    <row r="79" spans="1:9" ht="19.5" customHeight="1">
      <c r="I79" s="18"/>
    </row>
    <row r="80" spans="1:9" ht="19.5" customHeight="1">
      <c r="I80" s="18"/>
    </row>
    <row r="81" spans="9:9" ht="19.5" customHeight="1">
      <c r="I81" s="18"/>
    </row>
    <row r="82" spans="9:9" ht="19.5" customHeight="1">
      <c r="I82" s="18"/>
    </row>
    <row r="83" spans="9:9" ht="19.5" customHeight="1">
      <c r="I83" s="18"/>
    </row>
    <row r="84" spans="9:9" ht="19.5" customHeight="1">
      <c r="I84" s="18"/>
    </row>
    <row r="85" spans="9:9" ht="19.5" customHeight="1">
      <c r="I85" s="18"/>
    </row>
    <row r="86" spans="9:9" ht="19.5" customHeight="1">
      <c r="I86" s="18"/>
    </row>
    <row r="87" spans="9:9" ht="19.5" customHeight="1">
      <c r="I87" s="18"/>
    </row>
    <row r="88" spans="9:9" ht="19.5" customHeight="1">
      <c r="I88" s="18"/>
    </row>
    <row r="89" spans="9:9" ht="19.5" customHeight="1">
      <c r="I89" s="18"/>
    </row>
    <row r="90" spans="9:9" ht="19.5" customHeight="1">
      <c r="I90" s="18"/>
    </row>
    <row r="91" spans="9:9" ht="19.5" customHeight="1">
      <c r="I91" s="18"/>
    </row>
    <row r="92" spans="9:9" ht="19.5" customHeight="1">
      <c r="I92" s="18"/>
    </row>
    <row r="93" spans="9:9" ht="19.5" customHeight="1">
      <c r="I93" s="18"/>
    </row>
    <row r="94" spans="9:9" ht="19.5" customHeight="1">
      <c r="I94" s="18"/>
    </row>
    <row r="95" spans="9:9" ht="19.5" customHeight="1">
      <c r="I95" s="18"/>
    </row>
    <row r="96" spans="9:9" ht="19.5" customHeight="1">
      <c r="I96" s="18"/>
    </row>
    <row r="97" spans="9:9" ht="19.5" customHeight="1">
      <c r="I97" s="18"/>
    </row>
    <row r="98" spans="9:9" ht="19.5" customHeight="1">
      <c r="I98" s="18"/>
    </row>
    <row r="99" spans="9:9" ht="19.5" customHeight="1">
      <c r="I99" s="18"/>
    </row>
    <row r="100" spans="9:9" ht="19.5" customHeight="1">
      <c r="I100" s="18"/>
    </row>
    <row r="101" spans="9:9" ht="19.5" customHeight="1">
      <c r="I101" s="18"/>
    </row>
    <row r="102" spans="9:9" ht="19.5" customHeight="1">
      <c r="I102" s="18"/>
    </row>
    <row r="103" spans="9:9" ht="19.5" customHeight="1">
      <c r="I103" s="18"/>
    </row>
    <row r="104" spans="9:9" ht="19.5" customHeight="1">
      <c r="I104" s="18"/>
    </row>
    <row r="105" spans="9:9" ht="19.5" customHeight="1">
      <c r="I105" s="18"/>
    </row>
    <row r="106" spans="9:9" ht="19.5" customHeight="1">
      <c r="I106" s="18"/>
    </row>
    <row r="107" spans="9:9" ht="19.5" customHeight="1">
      <c r="I107" s="18"/>
    </row>
    <row r="108" spans="9:9" ht="19.5" customHeight="1">
      <c r="I108" s="18"/>
    </row>
    <row r="109" spans="9:9" ht="19.5" customHeight="1">
      <c r="I109" s="18"/>
    </row>
    <row r="110" spans="9:9" ht="19.5" customHeight="1">
      <c r="I110" s="18"/>
    </row>
    <row r="111" spans="9:9" ht="19.5" customHeight="1">
      <c r="I111" s="18"/>
    </row>
    <row r="112" spans="9:9" ht="19.5" customHeight="1">
      <c r="I11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12"/>
  <sheetViews>
    <sheetView topLeftCell="A41" zoomScale="123" workbookViewId="0">
      <selection activeCell="G51" sqref="G51"/>
    </sheetView>
  </sheetViews>
  <sheetFormatPr defaultRowHeight="14.4"/>
  <cols>
    <col min="1" max="1" width="16.33203125" bestFit="1" customWidth="1"/>
    <col min="2" max="2" width="14.109375" style="2" bestFit="1" customWidth="1"/>
    <col min="3" max="3" width="14.109375" bestFit="1" customWidth="1"/>
    <col min="4" max="4" width="17" style="3" bestFit="1" customWidth="1"/>
    <col min="5" max="5" width="16.5546875" style="2" bestFit="1" customWidth="1"/>
    <col min="6" max="6" width="14.109375" style="2" hidden="1" bestFit="1" customWidth="1"/>
    <col min="7" max="7" width="14.33203125" style="2" bestFit="1" customWidth="1"/>
    <col min="8" max="8" width="15.109375" style="4" bestFit="1" customWidth="1"/>
    <col min="9" max="9" width="14.88671875" style="5" bestFit="1" customWidth="1"/>
    <col min="10" max="10" width="21.5546875" style="3" bestFit="1" customWidth="1"/>
    <col min="11" max="12" width="14.109375" style="3" bestFit="1" customWidth="1"/>
    <col min="13" max="13" width="8.109375" bestFit="1" customWidth="1"/>
    <col min="14" max="14" width="7.5546875" bestFit="1" customWidth="1"/>
    <col min="15" max="15" width="7.6640625" bestFit="1" customWidth="1"/>
    <col min="16" max="16" width="8" bestFit="1" customWidth="1"/>
    <col min="17" max="17" width="14.109375" bestFit="1" customWidth="1"/>
    <col min="18" max="20" width="14.109375" style="3" bestFit="1" customWidth="1"/>
  </cols>
  <sheetData>
    <row r="1" spans="1:20" ht="19.5" customHeight="1">
      <c r="A1" s="1" t="s">
        <v>0</v>
      </c>
    </row>
    <row r="2" spans="1:20" ht="19.5" customHeight="1">
      <c r="A2" t="s">
        <v>1</v>
      </c>
      <c r="B2" s="2" t="s">
        <v>2</v>
      </c>
      <c r="E2" s="2" t="s">
        <v>3</v>
      </c>
    </row>
    <row r="3" spans="1:20" ht="19.5" customHeight="1">
      <c r="A3" t="s">
        <v>4</v>
      </c>
      <c r="B3" s="2" t="s">
        <v>5</v>
      </c>
    </row>
    <row r="4" spans="1:20" ht="19.5" customHeight="1">
      <c r="E4" s="2" t="s">
        <v>6</v>
      </c>
    </row>
    <row r="5" spans="1:20" ht="19.5" customHeight="1">
      <c r="B5" s="6" t="s">
        <v>7</v>
      </c>
      <c r="C5" s="7"/>
      <c r="D5" s="8" t="s">
        <v>8</v>
      </c>
      <c r="E5" s="6" t="s">
        <v>9</v>
      </c>
      <c r="F5" s="6" t="s">
        <v>10</v>
      </c>
      <c r="G5" s="6" t="s">
        <v>11</v>
      </c>
      <c r="H5" s="9" t="s">
        <v>12</v>
      </c>
      <c r="I5" s="10" t="s">
        <v>13</v>
      </c>
      <c r="J5" s="8" t="s">
        <v>14</v>
      </c>
      <c r="K5" s="8" t="s">
        <v>15</v>
      </c>
      <c r="L5" s="11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8" t="s">
        <v>22</v>
      </c>
      <c r="S5" s="8" t="s">
        <v>23</v>
      </c>
      <c r="T5" s="8" t="s">
        <v>24</v>
      </c>
    </row>
    <row r="6" spans="1:20" ht="19.5" customHeight="1">
      <c r="A6" s="12" t="s">
        <v>25</v>
      </c>
      <c r="B6" s="13">
        <v>0</v>
      </c>
      <c r="D6" s="14">
        <v>0.01</v>
      </c>
      <c r="E6" s="13">
        <v>2</v>
      </c>
      <c r="F6" s="13">
        <f>0</f>
        <v>0</v>
      </c>
      <c r="G6" s="13">
        <f t="shared" ref="G6:G11" si="0">E6/D6</f>
        <v>200</v>
      </c>
      <c r="H6" s="15">
        <f t="shared" ref="H6:H37" si="1">G6/60</f>
        <v>3.3333333333333335</v>
      </c>
      <c r="I6" s="16">
        <f>J6</f>
        <v>129.59166666666667</v>
      </c>
      <c r="J6" s="14">
        <f>SUM(H:H)</f>
        <v>129.59166666666667</v>
      </c>
      <c r="K6" s="14">
        <f>J6/60</f>
        <v>2.1598611111111112</v>
      </c>
    </row>
    <row r="7" spans="1:20" ht="19.5" customHeight="1">
      <c r="A7" s="12" t="s">
        <v>25</v>
      </c>
      <c r="B7" s="13">
        <f t="shared" ref="B7:B21" si="2">B6+E6</f>
        <v>2</v>
      </c>
      <c r="D7" s="14">
        <v>1E-3</v>
      </c>
      <c r="E7" s="13">
        <v>1</v>
      </c>
      <c r="G7" s="13">
        <f t="shared" si="0"/>
        <v>1000</v>
      </c>
      <c r="H7" s="15">
        <f t="shared" si="1"/>
        <v>16.666666666666668</v>
      </c>
      <c r="I7" s="16">
        <f t="shared" ref="I7:I21" si="3">I6-H6</f>
        <v>126.25833333333334</v>
      </c>
      <c r="J7" s="14"/>
      <c r="K7" s="14"/>
      <c r="L7" s="13">
        <f>G6</f>
        <v>200</v>
      </c>
    </row>
    <row r="8" spans="1:20" ht="19.5" customHeight="1">
      <c r="A8" s="12" t="s">
        <v>25</v>
      </c>
      <c r="B8" s="13">
        <f t="shared" si="2"/>
        <v>3</v>
      </c>
      <c r="D8" s="14">
        <v>5.0000000000000001E-3</v>
      </c>
      <c r="E8" s="13">
        <v>1</v>
      </c>
      <c r="F8" s="13">
        <f>F6+G6</f>
        <v>200</v>
      </c>
      <c r="G8" s="13">
        <f t="shared" si="0"/>
        <v>200</v>
      </c>
      <c r="H8" s="15">
        <f t="shared" si="1"/>
        <v>3.3333333333333335</v>
      </c>
      <c r="I8" s="16">
        <f t="shared" si="3"/>
        <v>109.59166666666667</v>
      </c>
      <c r="L8" s="13">
        <f t="shared" ref="L8:L39" si="4">G7+L7</f>
        <v>1200</v>
      </c>
    </row>
    <row r="9" spans="1:20" ht="19.5" customHeight="1">
      <c r="A9" s="12" t="s">
        <v>25</v>
      </c>
      <c r="B9" s="13">
        <f t="shared" si="2"/>
        <v>4</v>
      </c>
      <c r="D9" s="14">
        <v>0.01</v>
      </c>
      <c r="E9" s="13">
        <v>1</v>
      </c>
      <c r="F9" s="13">
        <f>F8+G8</f>
        <v>400</v>
      </c>
      <c r="G9" s="13">
        <f t="shared" si="0"/>
        <v>100</v>
      </c>
      <c r="H9" s="15">
        <f t="shared" si="1"/>
        <v>1.6666666666666667</v>
      </c>
      <c r="I9" s="16">
        <f t="shared" si="3"/>
        <v>106.25833333333334</v>
      </c>
      <c r="L9" s="13">
        <f t="shared" si="4"/>
        <v>1400</v>
      </c>
    </row>
    <row r="10" spans="1:20" ht="19.5" customHeight="1">
      <c r="A10" s="12" t="s">
        <v>25</v>
      </c>
      <c r="B10" s="13">
        <f t="shared" si="2"/>
        <v>5</v>
      </c>
      <c r="D10" s="14">
        <v>0.05</v>
      </c>
      <c r="E10" s="13">
        <v>3</v>
      </c>
      <c r="F10" s="13">
        <f>F9+G9</f>
        <v>500</v>
      </c>
      <c r="G10" s="13">
        <f t="shared" si="0"/>
        <v>60</v>
      </c>
      <c r="H10" s="15">
        <f t="shared" si="1"/>
        <v>1</v>
      </c>
      <c r="I10" s="16">
        <f t="shared" si="3"/>
        <v>104.59166666666667</v>
      </c>
      <c r="L10" s="13">
        <f t="shared" si="4"/>
        <v>1500</v>
      </c>
      <c r="M10" t="s">
        <v>26</v>
      </c>
      <c r="Q10" t="s">
        <v>27</v>
      </c>
    </row>
    <row r="11" spans="1:20" ht="19.5" customHeight="1">
      <c r="A11" s="12" t="s">
        <v>25</v>
      </c>
      <c r="B11" s="13">
        <f t="shared" si="2"/>
        <v>8</v>
      </c>
      <c r="D11" s="14">
        <v>0.1</v>
      </c>
      <c r="E11" s="13">
        <v>5</v>
      </c>
      <c r="F11" s="13">
        <f>F10+G10</f>
        <v>560</v>
      </c>
      <c r="G11" s="13">
        <f t="shared" si="0"/>
        <v>50</v>
      </c>
      <c r="H11" s="15">
        <f t="shared" si="1"/>
        <v>0.83333333333333337</v>
      </c>
      <c r="I11" s="16">
        <f t="shared" si="3"/>
        <v>103.59166666666667</v>
      </c>
      <c r="L11" s="13">
        <f t="shared" si="4"/>
        <v>1560</v>
      </c>
    </row>
    <row r="12" spans="1:20" ht="19.5" customHeight="1">
      <c r="A12" s="12" t="s">
        <v>25</v>
      </c>
      <c r="B12" s="13">
        <f t="shared" si="2"/>
        <v>13</v>
      </c>
      <c r="C12" t="s">
        <v>28</v>
      </c>
      <c r="D12" s="13">
        <v>0</v>
      </c>
      <c r="E12" s="13">
        <v>0</v>
      </c>
      <c r="F12" s="2" t="e">
        <f>#REF!+#REF!</f>
        <v>#REF!</v>
      </c>
      <c r="G12" s="13">
        <v>30</v>
      </c>
      <c r="H12" s="15">
        <f t="shared" si="1"/>
        <v>0.5</v>
      </c>
      <c r="I12" s="16">
        <f t="shared" si="3"/>
        <v>102.75833333333334</v>
      </c>
      <c r="L12" s="13">
        <f t="shared" si="4"/>
        <v>1610</v>
      </c>
      <c r="P12" t="s">
        <v>29</v>
      </c>
      <c r="R12" s="14">
        <v>0.622</v>
      </c>
      <c r="S12" s="14">
        <v>0.61499999999999999</v>
      </c>
      <c r="T12" s="14">
        <f>S12-R12</f>
        <v>-7.0000000000000062E-3</v>
      </c>
    </row>
    <row r="13" spans="1:20" ht="19.5" customHeight="1">
      <c r="A13" s="12" t="s">
        <v>25</v>
      </c>
      <c r="B13" s="13">
        <f t="shared" si="2"/>
        <v>13</v>
      </c>
      <c r="D13" s="14">
        <v>0.1</v>
      </c>
      <c r="E13" s="13">
        <v>2</v>
      </c>
      <c r="F13" s="2" t="e">
        <f t="shared" ref="F13:F21" si="5">F12+G12</f>
        <v>#REF!</v>
      </c>
      <c r="G13" s="13">
        <f>E13/D13</f>
        <v>20</v>
      </c>
      <c r="H13" s="15">
        <f t="shared" si="1"/>
        <v>0.33333333333333331</v>
      </c>
      <c r="I13" s="16">
        <f t="shared" si="3"/>
        <v>102.25833333333334</v>
      </c>
      <c r="L13" s="13">
        <f t="shared" si="4"/>
        <v>1640</v>
      </c>
    </row>
    <row r="14" spans="1:20" ht="19.5" customHeight="1">
      <c r="A14" s="12" t="s">
        <v>25</v>
      </c>
      <c r="B14" s="13">
        <f t="shared" si="2"/>
        <v>15</v>
      </c>
      <c r="C14" t="s">
        <v>28</v>
      </c>
      <c r="D14" s="13">
        <v>0</v>
      </c>
      <c r="E14" s="13">
        <v>0</v>
      </c>
      <c r="F14" s="2" t="e">
        <f t="shared" si="5"/>
        <v>#REF!</v>
      </c>
      <c r="G14" s="13">
        <v>60</v>
      </c>
      <c r="H14" s="15">
        <f t="shared" si="1"/>
        <v>1</v>
      </c>
      <c r="I14" s="16">
        <f t="shared" si="3"/>
        <v>101.92500000000001</v>
      </c>
      <c r="L14" s="13">
        <f t="shared" si="4"/>
        <v>1660</v>
      </c>
      <c r="N14" s="17"/>
      <c r="R14" s="14">
        <v>0.624</v>
      </c>
      <c r="S14" s="14">
        <v>0.61550000000000005</v>
      </c>
      <c r="T14" s="14">
        <f>S14-R14</f>
        <v>-8.499999999999952E-3</v>
      </c>
    </row>
    <row r="15" spans="1:20" ht="19.5" customHeight="1">
      <c r="A15" s="12" t="s">
        <v>25</v>
      </c>
      <c r="B15" s="13">
        <f t="shared" si="2"/>
        <v>15</v>
      </c>
      <c r="D15" s="14">
        <v>0.1</v>
      </c>
      <c r="E15" s="13">
        <v>2</v>
      </c>
      <c r="F15" s="2" t="e">
        <f t="shared" si="5"/>
        <v>#REF!</v>
      </c>
      <c r="G15" s="13">
        <f>E15/D15</f>
        <v>20</v>
      </c>
      <c r="H15" s="15">
        <f t="shared" si="1"/>
        <v>0.33333333333333331</v>
      </c>
      <c r="I15" s="16">
        <f t="shared" si="3"/>
        <v>100.92500000000001</v>
      </c>
      <c r="L15" s="13">
        <f t="shared" si="4"/>
        <v>1720</v>
      </c>
    </row>
    <row r="16" spans="1:20" ht="19.5" customHeight="1">
      <c r="A16" s="12" t="s">
        <v>25</v>
      </c>
      <c r="B16" s="13">
        <f t="shared" si="2"/>
        <v>17</v>
      </c>
      <c r="C16" t="s">
        <v>28</v>
      </c>
      <c r="D16" s="13">
        <v>0</v>
      </c>
      <c r="E16" s="13">
        <v>0</v>
      </c>
      <c r="F16" s="2" t="e">
        <f t="shared" si="5"/>
        <v>#REF!</v>
      </c>
      <c r="G16" s="13">
        <v>120</v>
      </c>
      <c r="H16" s="15">
        <f t="shared" si="1"/>
        <v>2</v>
      </c>
      <c r="I16" s="16">
        <f t="shared" si="3"/>
        <v>100.59166666666668</v>
      </c>
      <c r="L16" s="13">
        <f t="shared" si="4"/>
        <v>1740</v>
      </c>
      <c r="R16" s="14">
        <v>0.62050000000000005</v>
      </c>
      <c r="S16" s="14">
        <v>0.61</v>
      </c>
      <c r="T16" s="14">
        <f>S16-R16</f>
        <v>-1.0500000000000065E-2</v>
      </c>
    </row>
    <row r="17" spans="1:20" ht="19.5" customHeight="1">
      <c r="A17" s="12" t="s">
        <v>25</v>
      </c>
      <c r="B17" s="13">
        <f t="shared" si="2"/>
        <v>17</v>
      </c>
      <c r="D17" s="14">
        <v>0.1</v>
      </c>
      <c r="E17" s="13">
        <v>2</v>
      </c>
      <c r="F17" s="2" t="e">
        <f t="shared" si="5"/>
        <v>#REF!</v>
      </c>
      <c r="G17" s="13">
        <f>E17/D17</f>
        <v>20</v>
      </c>
      <c r="H17" s="15">
        <f t="shared" si="1"/>
        <v>0.33333333333333331</v>
      </c>
      <c r="I17" s="16">
        <f t="shared" si="3"/>
        <v>98.591666666666683</v>
      </c>
      <c r="L17" s="13">
        <f t="shared" si="4"/>
        <v>1860</v>
      </c>
    </row>
    <row r="18" spans="1:20" ht="19.5" customHeight="1">
      <c r="A18" s="12" t="s">
        <v>25</v>
      </c>
      <c r="B18" s="13">
        <f t="shared" si="2"/>
        <v>19</v>
      </c>
      <c r="C18" t="s">
        <v>28</v>
      </c>
      <c r="D18" s="13">
        <v>0</v>
      </c>
      <c r="E18" s="13">
        <v>0</v>
      </c>
      <c r="F18" s="2" t="e">
        <f t="shared" si="5"/>
        <v>#REF!</v>
      </c>
      <c r="G18" s="13">
        <v>300</v>
      </c>
      <c r="H18" s="15">
        <f t="shared" si="1"/>
        <v>5</v>
      </c>
      <c r="I18" s="16">
        <f t="shared" si="3"/>
        <v>98.258333333333354</v>
      </c>
      <c r="L18" s="13">
        <f t="shared" si="4"/>
        <v>1880</v>
      </c>
      <c r="R18" s="14">
        <v>0.61799999999999999</v>
      </c>
      <c r="S18" s="14">
        <v>0.60860000000000003</v>
      </c>
      <c r="T18" s="14">
        <f>S18-R18</f>
        <v>-9.3999999999999639E-3</v>
      </c>
    </row>
    <row r="19" spans="1:20" ht="19.5" customHeight="1">
      <c r="A19" s="12" t="s">
        <v>25</v>
      </c>
      <c r="B19" s="13">
        <f t="shared" si="2"/>
        <v>19</v>
      </c>
      <c r="D19" s="14">
        <v>0.1</v>
      </c>
      <c r="E19" s="13">
        <v>2</v>
      </c>
      <c r="F19" s="2" t="e">
        <f t="shared" si="5"/>
        <v>#REF!</v>
      </c>
      <c r="G19" s="13">
        <f>E19/D19</f>
        <v>20</v>
      </c>
      <c r="H19" s="15">
        <f t="shared" si="1"/>
        <v>0.33333333333333331</v>
      </c>
      <c r="I19" s="16">
        <f t="shared" si="3"/>
        <v>93.258333333333354</v>
      </c>
      <c r="L19" s="13">
        <f t="shared" si="4"/>
        <v>2180</v>
      </c>
    </row>
    <row r="20" spans="1:20" ht="19.5" customHeight="1">
      <c r="A20" s="12" t="s">
        <v>25</v>
      </c>
      <c r="B20" s="13">
        <f t="shared" si="2"/>
        <v>21</v>
      </c>
      <c r="C20" t="s">
        <v>28</v>
      </c>
      <c r="D20" s="13">
        <v>0</v>
      </c>
      <c r="E20" s="13">
        <v>0</v>
      </c>
      <c r="F20" s="2" t="e">
        <f t="shared" si="5"/>
        <v>#REF!</v>
      </c>
      <c r="G20" s="13">
        <v>600</v>
      </c>
      <c r="H20" s="15">
        <f t="shared" si="1"/>
        <v>10</v>
      </c>
      <c r="I20" s="16">
        <f t="shared" si="3"/>
        <v>92.925000000000026</v>
      </c>
      <c r="L20" s="13">
        <f t="shared" si="4"/>
        <v>2200</v>
      </c>
      <c r="R20" s="14">
        <v>0.626</v>
      </c>
      <c r="S20" s="14">
        <v>0.621</v>
      </c>
      <c r="T20" s="14">
        <f>S20-R20</f>
        <v>-5.0000000000000044E-3</v>
      </c>
    </row>
    <row r="21" spans="1:20" ht="19.5" customHeight="1">
      <c r="A21" s="12" t="s">
        <v>25</v>
      </c>
      <c r="B21" s="13">
        <f t="shared" si="2"/>
        <v>21</v>
      </c>
      <c r="D21" s="14">
        <v>0.1</v>
      </c>
      <c r="E21" s="13">
        <v>4</v>
      </c>
      <c r="F21" s="2" t="e">
        <f t="shared" si="5"/>
        <v>#REF!</v>
      </c>
      <c r="G21" s="13">
        <f t="shared" ref="G21:G29" si="6">E21/D21</f>
        <v>40</v>
      </c>
      <c r="H21" s="15">
        <f t="shared" si="1"/>
        <v>0.66666666666666663</v>
      </c>
      <c r="I21" s="16">
        <f t="shared" si="3"/>
        <v>82.925000000000026</v>
      </c>
      <c r="L21" s="13">
        <f t="shared" si="4"/>
        <v>2800</v>
      </c>
    </row>
    <row r="22" spans="1:20" ht="19.5" customHeight="1">
      <c r="A22" s="12" t="s">
        <v>25</v>
      </c>
      <c r="B22" s="13">
        <v>25</v>
      </c>
      <c r="D22" s="14">
        <v>0.2</v>
      </c>
      <c r="E22" s="14">
        <v>5.0999999999999996</v>
      </c>
      <c r="F22" s="2" t="e">
        <f>F18+G18</f>
        <v>#REF!</v>
      </c>
      <c r="G22" s="14">
        <f t="shared" si="6"/>
        <v>25.499999999999996</v>
      </c>
      <c r="H22" s="15">
        <f t="shared" si="1"/>
        <v>0.42499999999999993</v>
      </c>
      <c r="I22" s="16">
        <f>I18-H18</f>
        <v>93.258333333333354</v>
      </c>
      <c r="L22" s="13">
        <f t="shared" si="4"/>
        <v>2840</v>
      </c>
    </row>
    <row r="23" spans="1:20" ht="19.5" customHeight="1">
      <c r="A23" s="12" t="s">
        <v>25</v>
      </c>
      <c r="B23" s="14">
        <v>30.1</v>
      </c>
      <c r="D23" s="14">
        <v>1E-3</v>
      </c>
      <c r="E23" s="14">
        <v>0.1</v>
      </c>
      <c r="F23" s="2" t="e">
        <f>F19+G19</f>
        <v>#REF!</v>
      </c>
      <c r="G23" s="13">
        <f t="shared" si="6"/>
        <v>100</v>
      </c>
      <c r="H23" s="15">
        <f t="shared" si="1"/>
        <v>1.6666666666666667</v>
      </c>
      <c r="I23" s="16">
        <f>I19-H19</f>
        <v>92.925000000000026</v>
      </c>
      <c r="L23" s="14">
        <f t="shared" si="4"/>
        <v>2865.5</v>
      </c>
    </row>
    <row r="24" spans="1:20" ht="19.5" customHeight="1">
      <c r="A24" s="12" t="s">
        <v>25</v>
      </c>
      <c r="B24" s="14">
        <f t="shared" ref="B24:B53" si="7">B23+E23</f>
        <v>30.200000000000003</v>
      </c>
      <c r="D24" s="14">
        <v>5.0000000000000001E-3</v>
      </c>
      <c r="E24" s="14">
        <v>0.8</v>
      </c>
      <c r="F24" s="2" t="e">
        <f>F23+G23</f>
        <v>#REF!</v>
      </c>
      <c r="G24" s="13">
        <f t="shared" si="6"/>
        <v>160</v>
      </c>
      <c r="H24" s="15">
        <f t="shared" si="1"/>
        <v>2.6666666666666665</v>
      </c>
      <c r="I24" s="16">
        <f>I23-H23</f>
        <v>91.258333333333354</v>
      </c>
      <c r="L24" s="14">
        <f t="shared" si="4"/>
        <v>2965.5</v>
      </c>
    </row>
    <row r="25" spans="1:20" ht="19.5" customHeight="1">
      <c r="A25" s="12" t="s">
        <v>25</v>
      </c>
      <c r="B25" s="14">
        <f t="shared" si="7"/>
        <v>31.000000000000004</v>
      </c>
      <c r="D25" s="14">
        <v>0.01</v>
      </c>
      <c r="E25" s="13">
        <v>1</v>
      </c>
      <c r="F25" s="2" t="e">
        <f>F21+G21</f>
        <v>#REF!</v>
      </c>
      <c r="G25" s="13">
        <f t="shared" si="6"/>
        <v>100</v>
      </c>
      <c r="H25" s="15">
        <f t="shared" si="1"/>
        <v>1.6666666666666667</v>
      </c>
      <c r="I25" s="16">
        <f>I21-H21</f>
        <v>82.258333333333354</v>
      </c>
      <c r="L25" s="14">
        <f t="shared" si="4"/>
        <v>3125.5</v>
      </c>
    </row>
    <row r="26" spans="1:20" ht="19.5" customHeight="1">
      <c r="A26" s="12" t="s">
        <v>25</v>
      </c>
      <c r="B26" s="13">
        <f t="shared" si="7"/>
        <v>32</v>
      </c>
      <c r="D26" s="14">
        <v>0.05</v>
      </c>
      <c r="E26" s="13">
        <v>2</v>
      </c>
      <c r="F26" s="2" t="e">
        <f>F25+G25</f>
        <v>#REF!</v>
      </c>
      <c r="G26" s="13">
        <f t="shared" si="6"/>
        <v>40</v>
      </c>
      <c r="H26" s="15">
        <f t="shared" si="1"/>
        <v>0.66666666666666663</v>
      </c>
      <c r="I26" s="16">
        <f t="shared" ref="I26:I56" si="8">I25-H25</f>
        <v>80.591666666666683</v>
      </c>
      <c r="L26" s="14">
        <f t="shared" si="4"/>
        <v>3225.5</v>
      </c>
    </row>
    <row r="27" spans="1:20" ht="19.5" customHeight="1">
      <c r="A27" s="12" t="s">
        <v>25</v>
      </c>
      <c r="B27" s="13">
        <f t="shared" si="7"/>
        <v>34</v>
      </c>
      <c r="D27" s="14">
        <v>0.01</v>
      </c>
      <c r="E27" s="13">
        <v>2</v>
      </c>
      <c r="F27" s="2" t="e">
        <f>F26+G26</f>
        <v>#REF!</v>
      </c>
      <c r="G27" s="13">
        <f t="shared" si="6"/>
        <v>200</v>
      </c>
      <c r="H27" s="15">
        <f t="shared" si="1"/>
        <v>3.3333333333333335</v>
      </c>
      <c r="I27" s="16">
        <f t="shared" si="8"/>
        <v>79.925000000000011</v>
      </c>
      <c r="J27" s="3" t="s">
        <v>30</v>
      </c>
      <c r="L27" s="14">
        <f t="shared" si="4"/>
        <v>3265.5</v>
      </c>
    </row>
    <row r="28" spans="1:20" ht="19.5" customHeight="1">
      <c r="A28" s="12" t="s">
        <v>25</v>
      </c>
      <c r="B28" s="13">
        <f t="shared" si="7"/>
        <v>36</v>
      </c>
      <c r="D28" s="14">
        <v>0.05</v>
      </c>
      <c r="E28" s="13">
        <v>2</v>
      </c>
      <c r="F28" s="2" t="e">
        <f>F27+G27</f>
        <v>#REF!</v>
      </c>
      <c r="G28" s="13">
        <f t="shared" si="6"/>
        <v>40</v>
      </c>
      <c r="H28" s="15">
        <f t="shared" si="1"/>
        <v>0.66666666666666663</v>
      </c>
      <c r="I28" s="16">
        <f t="shared" si="8"/>
        <v>76.591666666666683</v>
      </c>
      <c r="L28" s="14">
        <f t="shared" si="4"/>
        <v>3465.5</v>
      </c>
    </row>
    <row r="29" spans="1:20" ht="19.5" customHeight="1">
      <c r="A29" s="12" t="s">
        <v>25</v>
      </c>
      <c r="B29" s="13">
        <f t="shared" si="7"/>
        <v>38</v>
      </c>
      <c r="D29" s="14">
        <v>0.1</v>
      </c>
      <c r="E29" s="13">
        <v>5</v>
      </c>
      <c r="F29" s="2" t="e">
        <f>F28+G28</f>
        <v>#REF!</v>
      </c>
      <c r="G29" s="13">
        <f t="shared" si="6"/>
        <v>50</v>
      </c>
      <c r="H29" s="15">
        <f t="shared" si="1"/>
        <v>0.83333333333333337</v>
      </c>
      <c r="I29" s="16">
        <f t="shared" si="8"/>
        <v>75.925000000000011</v>
      </c>
      <c r="L29" s="14">
        <f t="shared" si="4"/>
        <v>3505.5</v>
      </c>
    </row>
    <row r="30" spans="1:20" ht="19.5" customHeight="1">
      <c r="A30" s="12" t="s">
        <v>25</v>
      </c>
      <c r="B30" s="13">
        <f t="shared" si="7"/>
        <v>43</v>
      </c>
      <c r="C30" t="s">
        <v>28</v>
      </c>
      <c r="D30" s="13">
        <v>0</v>
      </c>
      <c r="E30" s="13">
        <v>0</v>
      </c>
      <c r="F30" s="2" t="e">
        <f>#REF!+#REF!</f>
        <v>#REF!</v>
      </c>
      <c r="G30" s="13">
        <v>30</v>
      </c>
      <c r="H30" s="15">
        <f t="shared" si="1"/>
        <v>0.5</v>
      </c>
      <c r="I30" s="16">
        <f t="shared" si="8"/>
        <v>75.091666666666683</v>
      </c>
      <c r="L30" s="14">
        <f t="shared" si="4"/>
        <v>3555.5</v>
      </c>
      <c r="R30" s="14">
        <v>0.60099999999999998</v>
      </c>
      <c r="S30" s="14">
        <v>0.59299999999999997</v>
      </c>
      <c r="T30" s="14">
        <f>S30-R30</f>
        <v>-8.0000000000000071E-3</v>
      </c>
    </row>
    <row r="31" spans="1:20" ht="19.5" customHeight="1">
      <c r="A31" s="12" t="s">
        <v>25</v>
      </c>
      <c r="B31" s="13">
        <f t="shared" si="7"/>
        <v>43</v>
      </c>
      <c r="D31" s="14">
        <v>0.1</v>
      </c>
      <c r="E31" s="13">
        <v>2</v>
      </c>
      <c r="F31" s="2" t="e">
        <f t="shared" ref="F31:F44" si="9">F30+G30</f>
        <v>#REF!</v>
      </c>
      <c r="G31" s="13">
        <f>E31/D31</f>
        <v>20</v>
      </c>
      <c r="H31" s="15">
        <f t="shared" si="1"/>
        <v>0.33333333333333331</v>
      </c>
      <c r="I31" s="16">
        <f t="shared" si="8"/>
        <v>74.591666666666683</v>
      </c>
      <c r="L31" s="14">
        <f t="shared" si="4"/>
        <v>3585.5</v>
      </c>
    </row>
    <row r="32" spans="1:20" ht="19.5" customHeight="1">
      <c r="A32" s="12" t="s">
        <v>25</v>
      </c>
      <c r="B32" s="13">
        <f t="shared" si="7"/>
        <v>45</v>
      </c>
      <c r="C32" t="s">
        <v>28</v>
      </c>
      <c r="D32" s="13">
        <v>0</v>
      </c>
      <c r="E32" s="13">
        <v>0</v>
      </c>
      <c r="F32" s="2" t="e">
        <f t="shared" si="9"/>
        <v>#REF!</v>
      </c>
      <c r="G32" s="13">
        <v>60</v>
      </c>
      <c r="H32" s="15">
        <f t="shared" si="1"/>
        <v>1</v>
      </c>
      <c r="I32" s="16">
        <f t="shared" si="8"/>
        <v>74.258333333333354</v>
      </c>
      <c r="L32" s="14">
        <f t="shared" si="4"/>
        <v>3605.5</v>
      </c>
      <c r="R32" s="14">
        <v>0.59530000000000005</v>
      </c>
      <c r="S32" s="14">
        <v>0.59950000000000003</v>
      </c>
      <c r="T32" s="14">
        <f>S32-R32</f>
        <v>4.1999999999999815E-3</v>
      </c>
    </row>
    <row r="33" spans="1:20" ht="19.5" customHeight="1">
      <c r="A33" s="12" t="s">
        <v>25</v>
      </c>
      <c r="B33" s="13">
        <f t="shared" si="7"/>
        <v>45</v>
      </c>
      <c r="D33" s="14">
        <v>0.1</v>
      </c>
      <c r="E33" s="13">
        <v>2</v>
      </c>
      <c r="F33" s="2" t="e">
        <f t="shared" si="9"/>
        <v>#REF!</v>
      </c>
      <c r="G33" s="13">
        <f>E33/D33</f>
        <v>20</v>
      </c>
      <c r="H33" s="15">
        <f t="shared" si="1"/>
        <v>0.33333333333333331</v>
      </c>
      <c r="I33" s="16">
        <f t="shared" si="8"/>
        <v>73.258333333333354</v>
      </c>
      <c r="L33" s="14">
        <f t="shared" si="4"/>
        <v>3665.5</v>
      </c>
    </row>
    <row r="34" spans="1:20" ht="19.5" customHeight="1">
      <c r="A34" s="12" t="s">
        <v>25</v>
      </c>
      <c r="B34" s="13">
        <f t="shared" si="7"/>
        <v>47</v>
      </c>
      <c r="C34" t="s">
        <v>28</v>
      </c>
      <c r="D34" s="13">
        <v>0</v>
      </c>
      <c r="E34" s="13">
        <v>0</v>
      </c>
      <c r="F34" s="2" t="e">
        <f t="shared" si="9"/>
        <v>#REF!</v>
      </c>
      <c r="G34" s="13">
        <v>120</v>
      </c>
      <c r="H34" s="15">
        <f t="shared" si="1"/>
        <v>2</v>
      </c>
      <c r="I34" s="16">
        <f t="shared" si="8"/>
        <v>72.925000000000026</v>
      </c>
      <c r="L34" s="14">
        <f t="shared" si="4"/>
        <v>3685.5</v>
      </c>
      <c r="R34" s="14">
        <v>0.60399999999999998</v>
      </c>
      <c r="S34" s="14">
        <v>0.61370000000000002</v>
      </c>
      <c r="T34" s="14">
        <f>S34-R34</f>
        <v>9.7000000000000419E-3</v>
      </c>
    </row>
    <row r="35" spans="1:20" ht="19.5" customHeight="1">
      <c r="A35" s="12" t="s">
        <v>25</v>
      </c>
      <c r="B35" s="13">
        <f t="shared" si="7"/>
        <v>47</v>
      </c>
      <c r="D35" s="14">
        <v>0.1</v>
      </c>
      <c r="E35" s="13">
        <v>2</v>
      </c>
      <c r="F35" s="2" t="e">
        <f t="shared" si="9"/>
        <v>#REF!</v>
      </c>
      <c r="G35" s="13">
        <f>E35/D35</f>
        <v>20</v>
      </c>
      <c r="H35" s="15">
        <f t="shared" si="1"/>
        <v>0.33333333333333331</v>
      </c>
      <c r="I35" s="16">
        <f t="shared" si="8"/>
        <v>70.925000000000026</v>
      </c>
      <c r="L35" s="14">
        <f t="shared" si="4"/>
        <v>3805.5</v>
      </c>
    </row>
    <row r="36" spans="1:20" ht="19.5" customHeight="1">
      <c r="A36" s="12" t="s">
        <v>25</v>
      </c>
      <c r="B36" s="13">
        <f t="shared" si="7"/>
        <v>49</v>
      </c>
      <c r="C36" t="s">
        <v>28</v>
      </c>
      <c r="D36" s="13">
        <v>0</v>
      </c>
      <c r="E36" s="13">
        <v>0</v>
      </c>
      <c r="F36" s="2" t="e">
        <f t="shared" si="9"/>
        <v>#REF!</v>
      </c>
      <c r="G36" s="13">
        <v>300</v>
      </c>
      <c r="H36" s="15">
        <f t="shared" si="1"/>
        <v>5</v>
      </c>
      <c r="I36" s="16">
        <f t="shared" si="8"/>
        <v>70.591666666666697</v>
      </c>
      <c r="L36" s="14">
        <f t="shared" si="4"/>
        <v>3825.5</v>
      </c>
      <c r="R36" s="14">
        <v>0.61419999999999997</v>
      </c>
      <c r="S36" s="14">
        <v>0.62470000000000003</v>
      </c>
      <c r="T36" s="14">
        <f>S36-R36</f>
        <v>1.0500000000000065E-2</v>
      </c>
    </row>
    <row r="37" spans="1:20" ht="19.5" customHeight="1">
      <c r="A37" s="12" t="s">
        <v>25</v>
      </c>
      <c r="B37" s="13">
        <f t="shared" si="7"/>
        <v>49</v>
      </c>
      <c r="D37" s="14">
        <v>0.1</v>
      </c>
      <c r="E37" s="13">
        <v>2</v>
      </c>
      <c r="F37" s="2" t="e">
        <f t="shared" si="9"/>
        <v>#REF!</v>
      </c>
      <c r="G37" s="13">
        <f>E37/D37</f>
        <v>20</v>
      </c>
      <c r="H37" s="15">
        <f t="shared" si="1"/>
        <v>0.33333333333333331</v>
      </c>
      <c r="I37" s="16">
        <f t="shared" si="8"/>
        <v>65.591666666666697</v>
      </c>
      <c r="L37" s="14">
        <f t="shared" si="4"/>
        <v>4125.5</v>
      </c>
    </row>
    <row r="38" spans="1:20" ht="19.5" customHeight="1">
      <c r="A38" s="12" t="s">
        <v>25</v>
      </c>
      <c r="B38" s="13">
        <f t="shared" si="7"/>
        <v>51</v>
      </c>
      <c r="C38" t="s">
        <v>28</v>
      </c>
      <c r="D38" s="13">
        <v>0</v>
      </c>
      <c r="E38" s="13">
        <v>0</v>
      </c>
      <c r="F38" s="2" t="e">
        <f t="shared" si="9"/>
        <v>#REF!</v>
      </c>
      <c r="G38" s="13">
        <v>600</v>
      </c>
      <c r="H38" s="15">
        <f t="shared" ref="H38:H69" si="10">G38/60</f>
        <v>10</v>
      </c>
      <c r="I38" s="16">
        <f t="shared" si="8"/>
        <v>65.258333333333368</v>
      </c>
      <c r="J38" s="3" t="s">
        <v>31</v>
      </c>
      <c r="L38" s="14">
        <f t="shared" si="4"/>
        <v>4145.5</v>
      </c>
      <c r="R38" s="14">
        <v>0.623</v>
      </c>
      <c r="S38" s="14">
        <v>0.63400000000000001</v>
      </c>
      <c r="T38" s="14">
        <f>S38-R38</f>
        <v>1.100000000000001E-2</v>
      </c>
    </row>
    <row r="39" spans="1:20" ht="19.5" customHeight="1">
      <c r="A39" s="12" t="s">
        <v>25</v>
      </c>
      <c r="B39" s="13">
        <f t="shared" si="7"/>
        <v>51</v>
      </c>
      <c r="D39" s="14">
        <v>0.1</v>
      </c>
      <c r="E39" s="13">
        <v>4</v>
      </c>
      <c r="F39" s="2" t="e">
        <f t="shared" si="9"/>
        <v>#REF!</v>
      </c>
      <c r="G39" s="13">
        <f t="shared" ref="G39:G44" si="11">E39/D39</f>
        <v>40</v>
      </c>
      <c r="H39" s="15">
        <f t="shared" si="10"/>
        <v>0.66666666666666663</v>
      </c>
      <c r="I39" s="16">
        <f t="shared" si="8"/>
        <v>55.258333333333368</v>
      </c>
      <c r="L39" s="14">
        <f t="shared" si="4"/>
        <v>4745.5</v>
      </c>
    </row>
    <row r="40" spans="1:20" ht="16.95" customHeight="1">
      <c r="A40" s="12" t="s">
        <v>25</v>
      </c>
      <c r="B40" s="13">
        <f t="shared" si="7"/>
        <v>55</v>
      </c>
      <c r="D40" s="14">
        <v>1E-3</v>
      </c>
      <c r="E40" s="14">
        <v>0.2</v>
      </c>
      <c r="F40" s="2" t="e">
        <f t="shared" si="9"/>
        <v>#REF!</v>
      </c>
      <c r="G40" s="13">
        <f t="shared" si="11"/>
        <v>200</v>
      </c>
      <c r="H40" s="15">
        <f t="shared" si="10"/>
        <v>3.3333333333333335</v>
      </c>
      <c r="I40" s="16">
        <f t="shared" si="8"/>
        <v>54.591666666666704</v>
      </c>
      <c r="L40" s="14">
        <f t="shared" ref="L40:L56" si="12">G39+L39</f>
        <v>4785.5</v>
      </c>
      <c r="M40" t="s">
        <v>32</v>
      </c>
    </row>
    <row r="41" spans="1:20" ht="19.5" customHeight="1">
      <c r="A41" s="12" t="s">
        <v>25</v>
      </c>
      <c r="B41" s="14">
        <f t="shared" si="7"/>
        <v>55.2</v>
      </c>
      <c r="D41" s="14">
        <v>5.0000000000000001E-3</v>
      </c>
      <c r="E41" s="14">
        <v>0.8</v>
      </c>
      <c r="F41" s="2" t="e">
        <f t="shared" si="9"/>
        <v>#REF!</v>
      </c>
      <c r="G41" s="13">
        <f t="shared" si="11"/>
        <v>160</v>
      </c>
      <c r="H41" s="15">
        <f t="shared" si="10"/>
        <v>2.6666666666666665</v>
      </c>
      <c r="I41" s="16">
        <f t="shared" si="8"/>
        <v>51.258333333333368</v>
      </c>
      <c r="J41" s="3" t="s">
        <v>33</v>
      </c>
      <c r="L41" s="14">
        <f t="shared" si="12"/>
        <v>4985.5</v>
      </c>
    </row>
    <row r="42" spans="1:20" ht="19.5" customHeight="1">
      <c r="A42" s="12" t="s">
        <v>25</v>
      </c>
      <c r="B42" s="13">
        <f t="shared" si="7"/>
        <v>56</v>
      </c>
      <c r="D42" s="14">
        <v>0.01</v>
      </c>
      <c r="E42" s="13">
        <v>1</v>
      </c>
      <c r="F42" s="2" t="e">
        <f t="shared" si="9"/>
        <v>#REF!</v>
      </c>
      <c r="G42" s="13">
        <f t="shared" si="11"/>
        <v>100</v>
      </c>
      <c r="H42" s="15">
        <f t="shared" si="10"/>
        <v>1.6666666666666667</v>
      </c>
      <c r="I42" s="16">
        <f t="shared" si="8"/>
        <v>48.591666666666704</v>
      </c>
      <c r="J42" s="3" t="s">
        <v>34</v>
      </c>
      <c r="L42" s="14">
        <f t="shared" si="12"/>
        <v>5145.5</v>
      </c>
    </row>
    <row r="43" spans="1:20" ht="19.5" customHeight="1">
      <c r="A43" s="12" t="s">
        <v>25</v>
      </c>
      <c r="B43" s="13">
        <f t="shared" si="7"/>
        <v>57</v>
      </c>
      <c r="D43" s="14">
        <v>0.05</v>
      </c>
      <c r="E43" s="13">
        <v>3</v>
      </c>
      <c r="F43" s="2" t="e">
        <f t="shared" si="9"/>
        <v>#REF!</v>
      </c>
      <c r="G43" s="13">
        <f t="shared" si="11"/>
        <v>60</v>
      </c>
      <c r="H43" s="15">
        <f t="shared" si="10"/>
        <v>1</v>
      </c>
      <c r="I43" s="16">
        <f t="shared" si="8"/>
        <v>46.92500000000004</v>
      </c>
      <c r="L43" s="14">
        <f t="shared" si="12"/>
        <v>5245.5</v>
      </c>
    </row>
    <row r="44" spans="1:20" ht="19.5" customHeight="1">
      <c r="A44" s="12" t="s">
        <v>25</v>
      </c>
      <c r="B44" s="13">
        <f t="shared" si="7"/>
        <v>60</v>
      </c>
      <c r="D44" s="14">
        <v>0.1</v>
      </c>
      <c r="E44" s="13">
        <v>4</v>
      </c>
      <c r="F44" s="2" t="e">
        <f t="shared" si="9"/>
        <v>#REF!</v>
      </c>
      <c r="G44" s="13">
        <f t="shared" si="11"/>
        <v>40</v>
      </c>
      <c r="H44" s="15">
        <f t="shared" si="10"/>
        <v>0.66666666666666663</v>
      </c>
      <c r="I44" s="16">
        <f t="shared" si="8"/>
        <v>45.92500000000004</v>
      </c>
      <c r="L44" s="14">
        <f t="shared" si="12"/>
        <v>5305.5</v>
      </c>
    </row>
    <row r="45" spans="1:20" ht="19.5" customHeight="1">
      <c r="A45" s="12" t="s">
        <v>25</v>
      </c>
      <c r="B45" s="13">
        <f t="shared" si="7"/>
        <v>64</v>
      </c>
      <c r="C45" t="s">
        <v>28</v>
      </c>
      <c r="D45" s="13">
        <v>0</v>
      </c>
      <c r="E45" s="13">
        <v>0</v>
      </c>
      <c r="F45" s="2" t="e">
        <f>#REF!+#REF!</f>
        <v>#REF!</v>
      </c>
      <c r="G45" s="13">
        <v>30</v>
      </c>
      <c r="H45" s="15">
        <f t="shared" si="10"/>
        <v>0.5</v>
      </c>
      <c r="I45" s="16">
        <f t="shared" si="8"/>
        <v>45.258333333333375</v>
      </c>
      <c r="L45" s="14">
        <f t="shared" si="12"/>
        <v>5345.5</v>
      </c>
      <c r="R45" s="14">
        <v>0.63919999999999999</v>
      </c>
      <c r="S45" s="14">
        <v>0.64480000000000004</v>
      </c>
      <c r="T45" s="14">
        <f>S45-R45</f>
        <v>5.6000000000000494E-3</v>
      </c>
    </row>
    <row r="46" spans="1:20" ht="19.5" customHeight="1">
      <c r="A46" s="12" t="s">
        <v>25</v>
      </c>
      <c r="B46" s="13">
        <f t="shared" si="7"/>
        <v>64</v>
      </c>
      <c r="D46" s="14">
        <v>0.1</v>
      </c>
      <c r="E46" s="13">
        <v>2</v>
      </c>
      <c r="F46" s="2" t="e">
        <f t="shared" ref="F46:F56" si="13">F45+G45</f>
        <v>#REF!</v>
      </c>
      <c r="G46" s="13">
        <f>E46/D46</f>
        <v>20</v>
      </c>
      <c r="H46" s="15">
        <f t="shared" si="10"/>
        <v>0.33333333333333331</v>
      </c>
      <c r="I46" s="16">
        <f t="shared" si="8"/>
        <v>44.758333333333375</v>
      </c>
      <c r="L46" s="14">
        <f t="shared" si="12"/>
        <v>5375.5</v>
      </c>
    </row>
    <row r="47" spans="1:20" ht="19.5" customHeight="1">
      <c r="A47" s="12" t="s">
        <v>25</v>
      </c>
      <c r="B47" s="13">
        <f t="shared" si="7"/>
        <v>66</v>
      </c>
      <c r="C47" t="s">
        <v>28</v>
      </c>
      <c r="D47" s="13">
        <v>0</v>
      </c>
      <c r="E47" s="13">
        <v>0</v>
      </c>
      <c r="F47" s="2" t="e">
        <f t="shared" si="13"/>
        <v>#REF!</v>
      </c>
      <c r="G47" s="13">
        <v>60</v>
      </c>
      <c r="H47" s="15">
        <f t="shared" si="10"/>
        <v>1</v>
      </c>
      <c r="I47" s="16">
        <f t="shared" si="8"/>
        <v>44.42500000000004</v>
      </c>
      <c r="L47" s="14">
        <f t="shared" si="12"/>
        <v>5395.5</v>
      </c>
      <c r="R47" s="14">
        <v>0.64149999999999996</v>
      </c>
      <c r="S47" s="14">
        <v>0.64529999999999998</v>
      </c>
      <c r="T47" s="14">
        <f>S47-R47</f>
        <v>3.8000000000000256E-3</v>
      </c>
    </row>
    <row r="48" spans="1:20" ht="19.5" customHeight="1">
      <c r="A48" s="12" t="s">
        <v>25</v>
      </c>
      <c r="B48" s="13">
        <f t="shared" si="7"/>
        <v>66</v>
      </c>
      <c r="D48" s="14">
        <v>0.1</v>
      </c>
      <c r="E48" s="13">
        <v>2</v>
      </c>
      <c r="F48" s="2" t="e">
        <f t="shared" si="13"/>
        <v>#REF!</v>
      </c>
      <c r="G48" s="13">
        <f>E48/D48</f>
        <v>20</v>
      </c>
      <c r="H48" s="15">
        <f t="shared" si="10"/>
        <v>0.33333333333333331</v>
      </c>
      <c r="I48" s="16">
        <f t="shared" si="8"/>
        <v>43.42500000000004</v>
      </c>
      <c r="J48" s="3" t="s">
        <v>35</v>
      </c>
      <c r="L48" s="14">
        <f t="shared" si="12"/>
        <v>5455.5</v>
      </c>
      <c r="M48" t="s">
        <v>36</v>
      </c>
      <c r="N48" t="s">
        <v>37</v>
      </c>
    </row>
    <row r="49" spans="1:20" ht="19.5" customHeight="1">
      <c r="A49" s="12" t="s">
        <v>25</v>
      </c>
      <c r="B49" s="13">
        <f t="shared" si="7"/>
        <v>68</v>
      </c>
      <c r="C49" t="s">
        <v>28</v>
      </c>
      <c r="D49" s="13">
        <v>0</v>
      </c>
      <c r="E49" s="13">
        <v>0</v>
      </c>
      <c r="F49" s="2" t="e">
        <f t="shared" si="13"/>
        <v>#REF!</v>
      </c>
      <c r="G49" s="13">
        <v>120</v>
      </c>
      <c r="H49" s="15">
        <f t="shared" si="10"/>
        <v>2</v>
      </c>
      <c r="I49" s="16">
        <f t="shared" si="8"/>
        <v>43.091666666666704</v>
      </c>
      <c r="L49" s="14">
        <f t="shared" si="12"/>
        <v>5475.5</v>
      </c>
      <c r="R49" s="14">
        <v>0.65100000000000002</v>
      </c>
      <c r="S49" s="14">
        <v>0.65749999999999997</v>
      </c>
      <c r="T49" s="14">
        <f>S49-R49</f>
        <v>6.4999999999999503E-3</v>
      </c>
    </row>
    <row r="50" spans="1:20" ht="19.5" customHeight="1">
      <c r="A50" s="12" t="s">
        <v>25</v>
      </c>
      <c r="B50" s="13">
        <f t="shared" si="7"/>
        <v>68</v>
      </c>
      <c r="D50" s="14">
        <v>0.1</v>
      </c>
      <c r="E50" s="13">
        <v>2</v>
      </c>
      <c r="F50" s="2" t="e">
        <f t="shared" si="13"/>
        <v>#REF!</v>
      </c>
      <c r="G50" s="13">
        <f>E50/D50</f>
        <v>20</v>
      </c>
      <c r="H50" s="15">
        <f t="shared" si="10"/>
        <v>0.33333333333333331</v>
      </c>
      <c r="I50" s="16">
        <f t="shared" si="8"/>
        <v>41.091666666666704</v>
      </c>
      <c r="J50" s="3" t="s">
        <v>38</v>
      </c>
      <c r="L50" s="14">
        <f t="shared" si="12"/>
        <v>5595.5</v>
      </c>
    </row>
    <row r="51" spans="1:20" ht="19.5" customHeight="1">
      <c r="A51" s="12" t="s">
        <v>25</v>
      </c>
      <c r="B51" s="13">
        <f t="shared" si="7"/>
        <v>70</v>
      </c>
      <c r="C51" t="s">
        <v>28</v>
      </c>
      <c r="D51" s="13">
        <v>0</v>
      </c>
      <c r="E51" s="13">
        <v>0</v>
      </c>
      <c r="F51" s="2" t="e">
        <f t="shared" si="13"/>
        <v>#REF!</v>
      </c>
      <c r="G51" s="13">
        <v>300</v>
      </c>
      <c r="H51" s="15">
        <f t="shared" si="10"/>
        <v>5</v>
      </c>
      <c r="I51" s="16">
        <f t="shared" si="8"/>
        <v>40.758333333333368</v>
      </c>
      <c r="J51" s="3" t="s">
        <v>39</v>
      </c>
      <c r="L51" s="14">
        <f t="shared" si="12"/>
        <v>5615.5</v>
      </c>
      <c r="R51" s="14">
        <v>0.64649999999999996</v>
      </c>
      <c r="S51" s="14">
        <v>0.65069999999999995</v>
      </c>
      <c r="T51" s="14">
        <f>S51-R51</f>
        <v>4.1999999999999815E-3</v>
      </c>
    </row>
    <row r="52" spans="1:20" ht="19.5" customHeight="1">
      <c r="A52" s="12" t="s">
        <v>25</v>
      </c>
      <c r="B52" s="13">
        <f t="shared" si="7"/>
        <v>70</v>
      </c>
      <c r="D52" s="14">
        <v>0.1</v>
      </c>
      <c r="E52" s="13">
        <v>2</v>
      </c>
      <c r="F52" s="2" t="e">
        <f t="shared" si="13"/>
        <v>#REF!</v>
      </c>
      <c r="G52" s="13">
        <f>E52/D52</f>
        <v>20</v>
      </c>
      <c r="H52" s="15">
        <f t="shared" si="10"/>
        <v>0.33333333333333331</v>
      </c>
      <c r="I52" s="16">
        <f t="shared" si="8"/>
        <v>35.758333333333368</v>
      </c>
      <c r="J52" s="3" t="s">
        <v>40</v>
      </c>
      <c r="L52" s="14">
        <f t="shared" si="12"/>
        <v>5915.5</v>
      </c>
    </row>
    <row r="53" spans="1:20" ht="19.5" customHeight="1">
      <c r="A53" s="12" t="s">
        <v>25</v>
      </c>
      <c r="B53" s="13">
        <f t="shared" si="7"/>
        <v>72</v>
      </c>
      <c r="C53" t="s">
        <v>28</v>
      </c>
      <c r="D53" s="13">
        <v>0</v>
      </c>
      <c r="E53" s="13">
        <v>0</v>
      </c>
      <c r="F53" s="2" t="e">
        <f t="shared" si="13"/>
        <v>#REF!</v>
      </c>
      <c r="G53" s="13">
        <v>600</v>
      </c>
      <c r="H53" s="15">
        <f t="shared" si="10"/>
        <v>10</v>
      </c>
      <c r="I53" s="16">
        <f t="shared" si="8"/>
        <v>35.425000000000033</v>
      </c>
      <c r="L53" s="14">
        <f t="shared" si="12"/>
        <v>5935.5</v>
      </c>
      <c r="R53" s="14">
        <v>0.64539999999999997</v>
      </c>
      <c r="S53" s="14">
        <v>0.6512</v>
      </c>
      <c r="T53" s="14">
        <f>S53-R53</f>
        <v>5.8000000000000274E-3</v>
      </c>
    </row>
    <row r="54" spans="1:20" ht="19.5" customHeight="1">
      <c r="A54" s="12" t="s">
        <v>25</v>
      </c>
      <c r="B54" s="13">
        <v>72</v>
      </c>
      <c r="D54" s="14">
        <v>0.1</v>
      </c>
      <c r="E54" s="13">
        <v>2</v>
      </c>
      <c r="F54" s="2" t="e">
        <f t="shared" si="13"/>
        <v>#REF!</v>
      </c>
      <c r="G54" s="13">
        <f>E54/D54</f>
        <v>20</v>
      </c>
      <c r="H54" s="15">
        <f t="shared" si="10"/>
        <v>0.33333333333333331</v>
      </c>
      <c r="I54" s="16">
        <f t="shared" si="8"/>
        <v>25.425000000000033</v>
      </c>
      <c r="L54" s="14">
        <f t="shared" si="12"/>
        <v>6535.5</v>
      </c>
    </row>
    <row r="55" spans="1:20" ht="19.5" customHeight="1">
      <c r="A55" s="12" t="s">
        <v>25</v>
      </c>
      <c r="B55" s="13">
        <f>B54+E54</f>
        <v>74</v>
      </c>
      <c r="C55" t="s">
        <v>28</v>
      </c>
      <c r="D55" s="13">
        <v>0</v>
      </c>
      <c r="E55" s="13">
        <v>0</v>
      </c>
      <c r="F55" s="2" t="e">
        <f t="shared" si="13"/>
        <v>#REF!</v>
      </c>
      <c r="G55" s="13">
        <v>1200</v>
      </c>
      <c r="H55" s="15">
        <f t="shared" si="10"/>
        <v>20</v>
      </c>
      <c r="I55" s="16">
        <f t="shared" si="8"/>
        <v>25.091666666666701</v>
      </c>
      <c r="L55" s="14">
        <f t="shared" si="12"/>
        <v>6555.5</v>
      </c>
      <c r="R55" s="14">
        <v>0.6472</v>
      </c>
      <c r="S55" s="14">
        <v>0.65449999999999997</v>
      </c>
      <c r="T55" s="14">
        <f>S55-R55</f>
        <v>7.2999999999999732E-3</v>
      </c>
    </row>
    <row r="56" spans="1:20" ht="19.5" customHeight="1">
      <c r="A56" s="12" t="s">
        <v>25</v>
      </c>
      <c r="B56" s="13">
        <f>B55+E55</f>
        <v>74</v>
      </c>
      <c r="D56" s="14">
        <v>0.1</v>
      </c>
      <c r="E56" s="13">
        <v>2</v>
      </c>
      <c r="F56" s="2" t="e">
        <f t="shared" si="13"/>
        <v>#REF!</v>
      </c>
      <c r="G56" s="13">
        <f>E56/D56</f>
        <v>20</v>
      </c>
      <c r="H56" s="15">
        <f t="shared" si="10"/>
        <v>0.33333333333333331</v>
      </c>
      <c r="I56" s="16">
        <f t="shared" si="8"/>
        <v>5.0916666666667005</v>
      </c>
      <c r="L56" s="14">
        <f t="shared" si="12"/>
        <v>7755.5</v>
      </c>
    </row>
    <row r="57" spans="1:20" ht="19.5" customHeight="1">
      <c r="A57" s="12" t="s">
        <v>25</v>
      </c>
      <c r="B57" s="13">
        <v>75</v>
      </c>
      <c r="C57" t="s">
        <v>41</v>
      </c>
      <c r="H57" s="15"/>
      <c r="I57" s="18"/>
    </row>
    <row r="58" spans="1:20" ht="19.5" customHeight="1">
      <c r="A58" s="12"/>
      <c r="I58" s="18"/>
    </row>
    <row r="59" spans="1:20" ht="19.5" customHeight="1">
      <c r="A59" s="12"/>
      <c r="I59" s="18"/>
    </row>
    <row r="60" spans="1:20" ht="19.5" customHeight="1">
      <c r="A60" s="12"/>
      <c r="I60" s="18"/>
    </row>
    <row r="61" spans="1:20" ht="19.5" customHeight="1">
      <c r="A61" s="12"/>
      <c r="I61" s="18"/>
    </row>
    <row r="62" spans="1:20" ht="19.5" customHeight="1">
      <c r="A62" s="12"/>
      <c r="I62" s="18"/>
    </row>
    <row r="63" spans="1:20" ht="19.5" customHeight="1">
      <c r="A63" s="12"/>
      <c r="I63" s="18"/>
    </row>
    <row r="64" spans="1:20" ht="19.5" customHeight="1">
      <c r="A64" s="12"/>
      <c r="I64" s="18"/>
    </row>
    <row r="65" spans="1:9" ht="19.5" customHeight="1">
      <c r="A65" s="12"/>
      <c r="I65" s="18"/>
    </row>
    <row r="66" spans="1:9" ht="19.5" customHeight="1">
      <c r="A66" s="12"/>
      <c r="I66" s="18"/>
    </row>
    <row r="67" spans="1:9" ht="19.5" customHeight="1">
      <c r="A67" s="12"/>
      <c r="I67" s="18"/>
    </row>
    <row r="68" spans="1:9" ht="19.5" customHeight="1">
      <c r="A68" s="12"/>
      <c r="I68" s="18"/>
    </row>
    <row r="69" spans="1:9" ht="19.5" customHeight="1">
      <c r="A69" s="12"/>
      <c r="I69" s="18"/>
    </row>
    <row r="70" spans="1:9" ht="19.5" customHeight="1">
      <c r="A70" s="12"/>
      <c r="I70" s="18"/>
    </row>
    <row r="71" spans="1:9" ht="19.5" customHeight="1">
      <c r="A71" s="12"/>
      <c r="I71" s="18"/>
    </row>
    <row r="72" spans="1:9" ht="19.5" customHeight="1">
      <c r="A72" s="12"/>
      <c r="I72" s="18"/>
    </row>
    <row r="73" spans="1:9" ht="19.5" customHeight="1">
      <c r="I73" s="18"/>
    </row>
    <row r="74" spans="1:9" ht="19.5" customHeight="1">
      <c r="I74" s="18"/>
    </row>
    <row r="75" spans="1:9" ht="19.5" customHeight="1">
      <c r="I75" s="18"/>
    </row>
    <row r="76" spans="1:9" ht="19.5" customHeight="1">
      <c r="I76" s="18"/>
    </row>
    <row r="77" spans="1:9" ht="19.5" customHeight="1">
      <c r="I77" s="18"/>
    </row>
    <row r="78" spans="1:9" ht="19.5" customHeight="1">
      <c r="I78" s="18"/>
    </row>
    <row r="79" spans="1:9" ht="19.5" customHeight="1">
      <c r="I79" s="18"/>
    </row>
    <row r="80" spans="1:9" ht="19.5" customHeight="1">
      <c r="I80" s="18"/>
    </row>
    <row r="81" spans="9:9" ht="19.5" customHeight="1">
      <c r="I81" s="18"/>
    </row>
    <row r="82" spans="9:9" ht="19.5" customHeight="1">
      <c r="I82" s="18"/>
    </row>
    <row r="83" spans="9:9" ht="19.5" customHeight="1">
      <c r="I83" s="18"/>
    </row>
    <row r="84" spans="9:9" ht="19.5" customHeight="1">
      <c r="I84" s="18"/>
    </row>
    <row r="85" spans="9:9" ht="19.5" customHeight="1">
      <c r="I85" s="18"/>
    </row>
    <row r="86" spans="9:9" ht="19.5" customHeight="1">
      <c r="I86" s="18"/>
    </row>
    <row r="87" spans="9:9" ht="19.5" customHeight="1">
      <c r="I87" s="18"/>
    </row>
    <row r="88" spans="9:9" ht="19.5" customHeight="1">
      <c r="I88" s="18"/>
    </row>
    <row r="89" spans="9:9" ht="19.5" customHeight="1">
      <c r="I89" s="18"/>
    </row>
    <row r="90" spans="9:9" ht="19.5" customHeight="1">
      <c r="I90" s="18"/>
    </row>
    <row r="91" spans="9:9" ht="19.5" customHeight="1">
      <c r="I91" s="18"/>
    </row>
    <row r="92" spans="9:9" ht="19.5" customHeight="1">
      <c r="I92" s="18"/>
    </row>
    <row r="93" spans="9:9" ht="19.5" customHeight="1">
      <c r="I93" s="18"/>
    </row>
    <row r="94" spans="9:9" ht="19.5" customHeight="1">
      <c r="I94" s="18"/>
    </row>
    <row r="95" spans="9:9" ht="19.5" customHeight="1">
      <c r="I95" s="18"/>
    </row>
    <row r="96" spans="9:9" ht="19.5" customHeight="1">
      <c r="I96" s="18"/>
    </row>
    <row r="97" spans="9:9" ht="19.5" customHeight="1">
      <c r="I97" s="18"/>
    </row>
    <row r="98" spans="9:9" ht="19.5" customHeight="1">
      <c r="I98" s="18"/>
    </row>
    <row r="99" spans="9:9" ht="19.5" customHeight="1">
      <c r="I99" s="18"/>
    </row>
    <row r="100" spans="9:9" ht="19.5" customHeight="1">
      <c r="I100" s="18"/>
    </row>
    <row r="101" spans="9:9" ht="19.5" customHeight="1">
      <c r="I101" s="18"/>
    </row>
    <row r="102" spans="9:9" ht="19.5" customHeight="1">
      <c r="I102" s="18"/>
    </row>
    <row r="103" spans="9:9" ht="19.5" customHeight="1">
      <c r="I103" s="18"/>
    </row>
    <row r="104" spans="9:9" ht="19.5" customHeight="1">
      <c r="I104" s="18"/>
    </row>
    <row r="105" spans="9:9" ht="19.5" customHeight="1">
      <c r="I105" s="18"/>
    </row>
    <row r="106" spans="9:9" ht="19.5" customHeight="1">
      <c r="I106" s="18"/>
    </row>
    <row r="107" spans="9:9" ht="19.5" customHeight="1">
      <c r="I107" s="18"/>
    </row>
    <row r="108" spans="9:9" ht="19.5" customHeight="1">
      <c r="I108" s="18"/>
    </row>
    <row r="109" spans="9:9" ht="19.5" customHeight="1">
      <c r="I109" s="18"/>
    </row>
    <row r="110" spans="9:9" ht="19.5" customHeight="1">
      <c r="I110" s="18"/>
    </row>
    <row r="111" spans="9:9" ht="19.5" customHeight="1">
      <c r="I111" s="18"/>
    </row>
    <row r="112" spans="9:9" ht="19.5" customHeight="1">
      <c r="I11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JBZQ04 2023-06-16</vt:lpstr>
      <vt:lpstr>AVLY02 2023-07-13</vt:lpstr>
      <vt:lpstr>JBZQ04 2023-7-21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Lekima Yakuden</cp:lastModifiedBy>
  <dcterms:created xsi:type="dcterms:W3CDTF">2023-08-01T18:48:41Z</dcterms:created>
  <dcterms:modified xsi:type="dcterms:W3CDTF">2023-09-06T14:48:10Z</dcterms:modified>
</cp:coreProperties>
</file>