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opa\Downloads\"/>
    </mc:Choice>
  </mc:AlternateContent>
  <xr:revisionPtr revIDLastSave="0" documentId="13_ncr:1_{31D6CB53-A7A3-4FAD-8515-ABAA8B2CF734}" xr6:coauthVersionLast="47" xr6:coauthVersionMax="47" xr10:uidLastSave="{00000000-0000-0000-0000-000000000000}"/>
  <bookViews>
    <workbookView xWindow="-104" yWindow="-104" windowWidth="22326" windowHeight="11947" activeTab="5" xr2:uid="{00000000-000D-0000-FFFF-FFFF00000000}"/>
  </bookViews>
  <sheets>
    <sheet name="Sheet1" sheetId="2" r:id="rId1"/>
    <sheet name="Sheet3" sheetId="4" r:id="rId2"/>
    <sheet name="Sheet6" sheetId="7" r:id="rId3"/>
    <sheet name="Sheet7" sheetId="8" r:id="rId4"/>
    <sheet name="Sheet8" sheetId="9" r:id="rId5"/>
    <sheet name="MMM Data" sheetId="1" r:id="rId6"/>
  </sheets>
  <definedNames>
    <definedName name="_xlnm._FilterDatabase" localSheetId="5" hidden="1">'MMM Data'!$A$1:$L$46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0" i="1"/>
  <c r="P8" i="1"/>
  <c r="P9" i="1"/>
  <c r="P16" i="1"/>
  <c r="P14" i="1"/>
  <c r="P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</calcChain>
</file>

<file path=xl/sharedStrings.xml><?xml version="1.0" encoding="utf-8"?>
<sst xmlns="http://schemas.openxmlformats.org/spreadsheetml/2006/main" count="121" uniqueCount="63">
  <si>
    <t>Price</t>
  </si>
  <si>
    <t>Comp1NPapers</t>
  </si>
  <si>
    <t>Comp1OOH</t>
  </si>
  <si>
    <t>Comp2NP</t>
  </si>
  <si>
    <t>SalesVol</t>
  </si>
  <si>
    <t>Comp1TV</t>
  </si>
  <si>
    <t>TVGrP</t>
  </si>
  <si>
    <t>Month</t>
  </si>
  <si>
    <t>InstoreAds</t>
  </si>
  <si>
    <t>OutdoorAds</t>
  </si>
  <si>
    <t>Promotion</t>
  </si>
  <si>
    <t>DigitalAds</t>
  </si>
  <si>
    <t>Adstock</t>
  </si>
  <si>
    <t>Month Number</t>
  </si>
  <si>
    <t>Row Labels</t>
  </si>
  <si>
    <t>Grand Total</t>
  </si>
  <si>
    <t>Average of SalesVol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</si>
  <si>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</si>
  <si>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</si>
  <si>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</si>
  <si>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</si>
  <si>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</si>
  <si>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</si>
  <si>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</si>
  <si>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</si>
  <si>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</si>
  <si>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</si>
  <si>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</si>
  <si>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</si>
  <si>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</si>
  <si>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</si>
  <si>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</si>
  <si>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</si>
  <si>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</si>
  <si>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</si>
  <si>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</si>
  <si>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</si>
  <si>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</si>
  <si>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</si>
  <si>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</si>
  <si>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</si>
  <si>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</si>
  <si>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</si>
  <si>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</si>
  <si>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</si>
  <si>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</si>
  <si>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</si>
  <si>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</si>
  <si>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</si>
  <si>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</si>
  <si>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</si>
  <si>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</si>
  <si>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</si>
  <si>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</si>
  <si>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</si>
  <si>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6861</t>
  </si>
  <si>
    <t>Residuals</t>
  </si>
  <si>
    <t>PROBABILITY OUTPUT</t>
  </si>
  <si>
    <t>Percentile</t>
  </si>
  <si>
    <t>Predicted 0</t>
  </si>
  <si>
    <t>Residuals1</t>
  </si>
  <si>
    <t>Residuals2</t>
  </si>
  <si>
    <t>comp1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</si>
</sst>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14" fontId="0" fillId="0" borderId="0" xfId="0" applyNumberFormat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[SodaSales.xlsx]Sheet1!PivotTable1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Sheet1!$B$4:$B$16</c:f>
              <c:numCache>
                <c:formatCode>0.00</c:formatCode>
                <c:ptCount val="12"/>
                <c:pt idx="0">
                  <c:v>8120</c:v>
                </c:pt>
                <c:pt idx="1">
                  <c:v>7280.5</c:v>
                </c:pt>
                <c:pt idx="2">
                  <c:v>9107.5</c:v>
                </c:pt>
                <c:pt idx="3">
                  <c:v>10035</c:v>
                </c:pt>
                <c:pt idx="4">
                  <c:v>10100.5</c:v>
                </c:pt>
                <c:pt idx="5">
                  <c:v>8678.5</c:v>
                </c:pt>
                <c:pt idx="6">
                  <c:v>8262.75</c:v>
                </c:pt>
                <c:pt idx="7">
                  <c:v>8198.75</c:v>
                </c:pt>
                <c:pt idx="8">
                  <c:v>7775.25</c:v>
                </c:pt>
                <c:pt idx="9">
                  <c:v>7913</c:v>
                </c:pt>
                <c:pt idx="10">
                  <c:v>8295.3333333333339</c:v>
                </c:pt>
                <c:pt idx="11">
                  <c:v>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4-4430-9AE7-FA3DA1922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3474080"/>
        <c:axId val="493483680"/>
      </c:lineChart>
      <c:catAx>
        <c:axId val="4934740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3680"/>
        <c:crosses val="autoZero"/>
        <c:auto val="1"/>
        <c:lblAlgn val="ctr"/>
        <c:lblOffset val="100"/>
        <c:noMultiLvlLbl val="0"/>
      </c:catAx>
      <c:valAx>
        <c:axId val="49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[SodaSales.xlsx]Sheet3!PivotTable1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02143482064745E-2"/>
                  <c:y val="0.21462999416739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0.00</c:formatCode>
                <c:ptCount val="12"/>
                <c:pt idx="0">
                  <c:v>8120</c:v>
                </c:pt>
                <c:pt idx="1">
                  <c:v>7280.5</c:v>
                </c:pt>
                <c:pt idx="2">
                  <c:v>9107.5</c:v>
                </c:pt>
                <c:pt idx="3">
                  <c:v>10035</c:v>
                </c:pt>
                <c:pt idx="4">
                  <c:v>10100.5</c:v>
                </c:pt>
                <c:pt idx="5">
                  <c:v>8678.5</c:v>
                </c:pt>
                <c:pt idx="6">
                  <c:v>8262.75</c:v>
                </c:pt>
                <c:pt idx="7">
                  <c:v>8198.75</c:v>
                </c:pt>
                <c:pt idx="8">
                  <c:v>7775.25</c:v>
                </c:pt>
                <c:pt idx="9">
                  <c:v>7913</c:v>
                </c:pt>
                <c:pt idx="10">
                  <c:v>8295.3333333333339</c:v>
                </c:pt>
                <c:pt idx="11">
                  <c:v>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B-4CAB-B34C-7866208D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194031"/>
        <c:axId val="1392180111"/>
      </c:lineChart>
      <c:catAx>
        <c:axId val="13921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80111"/>
        <c:crosses val="autoZero"/>
        <c:auto val="1"/>
        <c:lblAlgn val="ctr"/>
        <c:lblOffset val="100"/>
        <c:noMultiLvlLbl val="0"/>
      </c:catAx>
      <c:valAx>
        <c:axId val="13921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Sheet7!$E$29:$E$72</c:f>
              <c:numCache>
                <c:formatCode>General</c:formatCode>
                <c:ptCount val="44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  <c:pt idx="8">
                  <c:v>19.31818181818182</c:v>
                </c:pt>
                <c:pt idx="9">
                  <c:v>21.590909090909093</c:v>
                </c:pt>
                <c:pt idx="10">
                  <c:v>23.863636363636367</c:v>
                </c:pt>
                <c:pt idx="11">
                  <c:v>26.13636363636364</c:v>
                </c:pt>
                <c:pt idx="12">
                  <c:v>28.40909090909091</c:v>
                </c:pt>
                <c:pt idx="13">
                  <c:v>30.681818181818183</c:v>
                </c:pt>
                <c:pt idx="14">
                  <c:v>32.954545454545453</c:v>
                </c:pt>
                <c:pt idx="15">
                  <c:v>35.227272727272727</c:v>
                </c:pt>
                <c:pt idx="16">
                  <c:v>37.5</c:v>
                </c:pt>
                <c:pt idx="17">
                  <c:v>39.772727272727273</c:v>
                </c:pt>
                <c:pt idx="18">
                  <c:v>42.045454545454547</c:v>
                </c:pt>
                <c:pt idx="19">
                  <c:v>44.31818181818182</c:v>
                </c:pt>
                <c:pt idx="20">
                  <c:v>46.590909090909093</c:v>
                </c:pt>
                <c:pt idx="21">
                  <c:v>48.863636363636367</c:v>
                </c:pt>
                <c:pt idx="22">
                  <c:v>51.13636363636364</c:v>
                </c:pt>
                <c:pt idx="23">
                  <c:v>53.409090909090914</c:v>
                </c:pt>
                <c:pt idx="24">
                  <c:v>55.68181818181818</c:v>
                </c:pt>
                <c:pt idx="25">
                  <c:v>57.954545454545453</c:v>
                </c:pt>
                <c:pt idx="26">
                  <c:v>60.227272727272727</c:v>
                </c:pt>
                <c:pt idx="27">
                  <c:v>62.5</c:v>
                </c:pt>
                <c:pt idx="28">
                  <c:v>64.77272727272728</c:v>
                </c:pt>
                <c:pt idx="29">
                  <c:v>67.045454545454561</c:v>
                </c:pt>
                <c:pt idx="30">
                  <c:v>69.318181818181827</c:v>
                </c:pt>
                <c:pt idx="31">
                  <c:v>71.590909090909108</c:v>
                </c:pt>
                <c:pt idx="32">
                  <c:v>73.863636363636374</c:v>
                </c:pt>
                <c:pt idx="33">
                  <c:v>76.13636363636364</c:v>
                </c:pt>
                <c:pt idx="34">
                  <c:v>78.409090909090921</c:v>
                </c:pt>
                <c:pt idx="35">
                  <c:v>80.681818181818187</c:v>
                </c:pt>
                <c:pt idx="36">
                  <c:v>82.954545454545467</c:v>
                </c:pt>
                <c:pt idx="37">
                  <c:v>85.227272727272734</c:v>
                </c:pt>
                <c:pt idx="38">
                  <c:v>87.500000000000014</c:v>
                </c:pt>
                <c:pt idx="39">
                  <c:v>89.77272727272728</c:v>
                </c:pt>
                <c:pt idx="40">
                  <c:v>92.045454545454561</c:v>
                </c:pt>
                <c:pt idx="41">
                  <c:v>94.318181818181827</c:v>
                </c:pt>
                <c:pt idx="42">
                  <c:v>96.590909090909108</c:v>
                </c:pt>
                <c:pt idx="43">
                  <c:v>98.863636363636374</c:v>
                </c:pt>
              </c:numCache>
            </c:numRef>
          </c:xVal>
          <c:yVal>
            <c:numRef>
              <c:f>Sheet7!$F$29:$F$72</c:f>
              <c:numCache>
                <c:formatCode>General</c:formatCode>
                <c:ptCount val="44"/>
                <c:pt idx="0">
                  <c:v>6196</c:v>
                </c:pt>
                <c:pt idx="1">
                  <c:v>6292</c:v>
                </c:pt>
                <c:pt idx="2">
                  <c:v>6538</c:v>
                </c:pt>
                <c:pt idx="3">
                  <c:v>6764</c:v>
                </c:pt>
                <c:pt idx="4">
                  <c:v>6808</c:v>
                </c:pt>
                <c:pt idx="5">
                  <c:v>6973</c:v>
                </c:pt>
                <c:pt idx="6">
                  <c:v>7350</c:v>
                </c:pt>
                <c:pt idx="7">
                  <c:v>7519</c:v>
                </c:pt>
                <c:pt idx="8">
                  <c:v>7656</c:v>
                </c:pt>
                <c:pt idx="9">
                  <c:v>7713</c:v>
                </c:pt>
                <c:pt idx="10">
                  <c:v>7863</c:v>
                </c:pt>
                <c:pt idx="11">
                  <c:v>8025</c:v>
                </c:pt>
                <c:pt idx="12">
                  <c:v>8132</c:v>
                </c:pt>
                <c:pt idx="13">
                  <c:v>8167</c:v>
                </c:pt>
                <c:pt idx="14">
                  <c:v>8210</c:v>
                </c:pt>
                <c:pt idx="15">
                  <c:v>8270</c:v>
                </c:pt>
                <c:pt idx="16">
                  <c:v>8275</c:v>
                </c:pt>
                <c:pt idx="17">
                  <c:v>8283</c:v>
                </c:pt>
                <c:pt idx="18">
                  <c:v>8326</c:v>
                </c:pt>
                <c:pt idx="19">
                  <c:v>8428</c:v>
                </c:pt>
                <c:pt idx="20">
                  <c:v>8498</c:v>
                </c:pt>
                <c:pt idx="21">
                  <c:v>8523</c:v>
                </c:pt>
                <c:pt idx="22">
                  <c:v>8599</c:v>
                </c:pt>
                <c:pt idx="23">
                  <c:v>8655</c:v>
                </c:pt>
                <c:pt idx="24">
                  <c:v>8677</c:v>
                </c:pt>
                <c:pt idx="25">
                  <c:v>8688</c:v>
                </c:pt>
                <c:pt idx="26">
                  <c:v>8721</c:v>
                </c:pt>
                <c:pt idx="27">
                  <c:v>8857</c:v>
                </c:pt>
                <c:pt idx="28">
                  <c:v>8883</c:v>
                </c:pt>
                <c:pt idx="29">
                  <c:v>8939</c:v>
                </c:pt>
                <c:pt idx="30">
                  <c:v>9100</c:v>
                </c:pt>
                <c:pt idx="31">
                  <c:v>9133</c:v>
                </c:pt>
                <c:pt idx="32">
                  <c:v>9240</c:v>
                </c:pt>
                <c:pt idx="33">
                  <c:v>9306</c:v>
                </c:pt>
                <c:pt idx="34">
                  <c:v>9506</c:v>
                </c:pt>
                <c:pt idx="35">
                  <c:v>9542</c:v>
                </c:pt>
                <c:pt idx="36">
                  <c:v>10094</c:v>
                </c:pt>
                <c:pt idx="37">
                  <c:v>10099</c:v>
                </c:pt>
                <c:pt idx="38">
                  <c:v>10187</c:v>
                </c:pt>
                <c:pt idx="39">
                  <c:v>10338</c:v>
                </c:pt>
                <c:pt idx="40">
                  <c:v>10390</c:v>
                </c:pt>
                <c:pt idx="41">
                  <c:v>10455</c:v>
                </c:pt>
                <c:pt idx="42">
                  <c:v>10914</c:v>
                </c:pt>
                <c:pt idx="43">
                  <c:v>11132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E-49E7-99D3-DF9EB5A0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605247"/>
        <c:axId val="1475606207"/>
      </c:scatterChart>
      <c:valAx>
        <c:axId val="147560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606207"/>
        <c:crosses val="autoZero"/>
        <c:crossBetween val="midCat"/>
      </c:valAx>
      <c:valAx>
        <c:axId val="1475606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6861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60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Sheet8!$E$28:$E$71</c:f>
              <c:numCache>
                <c:formatCode>General</c:formatCode>
                <c:ptCount val="44"/>
                <c:pt idx="0">
                  <c:v>1.1363636363636365</c:v>
                </c:pt>
                <c:pt idx="1">
                  <c:v>3.4090909090909092</c:v>
                </c:pt>
                <c:pt idx="2">
                  <c:v>5.6818181818181825</c:v>
                </c:pt>
                <c:pt idx="3">
                  <c:v>7.954545454545455</c:v>
                </c:pt>
                <c:pt idx="4">
                  <c:v>10.227272727272728</c:v>
                </c:pt>
                <c:pt idx="5">
                  <c:v>12.500000000000002</c:v>
                </c:pt>
                <c:pt idx="6">
                  <c:v>14.772727272727273</c:v>
                </c:pt>
                <c:pt idx="7">
                  <c:v>17.045454545454547</c:v>
                </c:pt>
                <c:pt idx="8">
                  <c:v>19.31818181818182</c:v>
                </c:pt>
                <c:pt idx="9">
                  <c:v>21.590909090909093</c:v>
                </c:pt>
                <c:pt idx="10">
                  <c:v>23.863636363636367</c:v>
                </c:pt>
                <c:pt idx="11">
                  <c:v>26.13636363636364</c:v>
                </c:pt>
                <c:pt idx="12">
                  <c:v>28.40909090909091</c:v>
                </c:pt>
                <c:pt idx="13">
                  <c:v>30.681818181818183</c:v>
                </c:pt>
                <c:pt idx="14">
                  <c:v>32.954545454545453</c:v>
                </c:pt>
                <c:pt idx="15">
                  <c:v>35.227272727272727</c:v>
                </c:pt>
                <c:pt idx="16">
                  <c:v>37.5</c:v>
                </c:pt>
                <c:pt idx="17">
                  <c:v>39.772727272727273</c:v>
                </c:pt>
                <c:pt idx="18">
                  <c:v>42.045454545454547</c:v>
                </c:pt>
                <c:pt idx="19">
                  <c:v>44.31818181818182</c:v>
                </c:pt>
                <c:pt idx="20">
                  <c:v>46.590909090909093</c:v>
                </c:pt>
                <c:pt idx="21">
                  <c:v>48.863636363636367</c:v>
                </c:pt>
                <c:pt idx="22">
                  <c:v>51.13636363636364</c:v>
                </c:pt>
                <c:pt idx="23">
                  <c:v>53.409090909090914</c:v>
                </c:pt>
                <c:pt idx="24">
                  <c:v>55.68181818181818</c:v>
                </c:pt>
                <c:pt idx="25">
                  <c:v>57.954545454545453</c:v>
                </c:pt>
                <c:pt idx="26">
                  <c:v>60.227272727272727</c:v>
                </c:pt>
                <c:pt idx="27">
                  <c:v>62.5</c:v>
                </c:pt>
                <c:pt idx="28">
                  <c:v>64.77272727272728</c:v>
                </c:pt>
                <c:pt idx="29">
                  <c:v>67.045454545454561</c:v>
                </c:pt>
                <c:pt idx="30">
                  <c:v>69.318181818181827</c:v>
                </c:pt>
                <c:pt idx="31">
                  <c:v>71.590909090909108</c:v>
                </c:pt>
                <c:pt idx="32">
                  <c:v>73.863636363636374</c:v>
                </c:pt>
                <c:pt idx="33">
                  <c:v>76.13636363636364</c:v>
                </c:pt>
                <c:pt idx="34">
                  <c:v>78.409090909090921</c:v>
                </c:pt>
                <c:pt idx="35">
                  <c:v>80.681818181818187</c:v>
                </c:pt>
                <c:pt idx="36">
                  <c:v>82.954545454545467</c:v>
                </c:pt>
                <c:pt idx="37">
                  <c:v>85.227272727272734</c:v>
                </c:pt>
                <c:pt idx="38">
                  <c:v>87.500000000000014</c:v>
                </c:pt>
                <c:pt idx="39">
                  <c:v>89.77272727272728</c:v>
                </c:pt>
                <c:pt idx="40">
                  <c:v>92.045454545454561</c:v>
                </c:pt>
                <c:pt idx="41">
                  <c:v>94.318181818181827</c:v>
                </c:pt>
                <c:pt idx="42">
                  <c:v>96.590909090909108</c:v>
                </c:pt>
                <c:pt idx="43">
                  <c:v>98.863636363636374</c:v>
                </c:pt>
              </c:numCache>
            </c:numRef>
          </c:xVal>
          <c:yVal>
            <c:numRef>
              <c:f>Sheet8!$F$28:$F$71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34853</c:v>
                </c:pt>
                <c:pt idx="27">
                  <c:v>76327</c:v>
                </c:pt>
                <c:pt idx="28">
                  <c:v>198664</c:v>
                </c:pt>
                <c:pt idx="29">
                  <c:v>973811</c:v>
                </c:pt>
                <c:pt idx="30">
                  <c:v>1032480</c:v>
                </c:pt>
                <c:pt idx="31">
                  <c:v>2771002</c:v>
                </c:pt>
                <c:pt idx="32">
                  <c:v>2776414</c:v>
                </c:pt>
                <c:pt idx="33">
                  <c:v>2801332</c:v>
                </c:pt>
                <c:pt idx="34">
                  <c:v>2889982</c:v>
                </c:pt>
                <c:pt idx="35">
                  <c:v>2972895</c:v>
                </c:pt>
                <c:pt idx="36">
                  <c:v>3200000</c:v>
                </c:pt>
                <c:pt idx="37">
                  <c:v>3288544</c:v>
                </c:pt>
                <c:pt idx="38">
                  <c:v>3517289</c:v>
                </c:pt>
                <c:pt idx="39">
                  <c:v>4900000</c:v>
                </c:pt>
                <c:pt idx="40">
                  <c:v>5715857</c:v>
                </c:pt>
                <c:pt idx="41">
                  <c:v>10646798</c:v>
                </c:pt>
                <c:pt idx="42">
                  <c:v>18087951</c:v>
                </c:pt>
                <c:pt idx="43">
                  <c:v>20145571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4-4841-83F7-8D27AE13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21599"/>
        <c:axId val="1531520159"/>
      </c:scatterChart>
      <c:valAx>
        <c:axId val="153152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520159"/>
        <c:crosses val="autoZero"/>
        <c:crossBetween val="midCat"/>
      </c:valAx>
      <c:valAx>
        <c:axId val="153152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521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65837</xdr:colOff>
      <xdr:row>2</xdr:row>
      <xdr:rowOff>14630</xdr:rowOff>
    </xdr:from>
    <xdr:to>
      <xdr:col>12</xdr:col>
      <xdr:colOff>482803</xdr:colOff>
      <xdr:row>16</xdr:row>
      <xdr:rowOff>14630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AF805-DD3D-8527-84EF-DBB219EF5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62178</xdr:colOff>
      <xdr:row>2</xdr:row>
      <xdr:rowOff>0</xdr:rowOff>
    </xdr:from>
    <xdr:to>
      <xdr:col>12</xdr:col>
      <xdr:colOff>29261</xdr:colOff>
      <xdr:row>15</xdr:row>
      <xdr:rowOff>124358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60EE3-CE48-8482-6F6D-1732C6D7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263348</xdr:colOff>
      <xdr:row>0</xdr:row>
      <xdr:rowOff>175565</xdr:rowOff>
    </xdr:from>
    <xdr:to>
      <xdr:col>15</xdr:col>
      <xdr:colOff>263348</xdr:colOff>
      <xdr:row>10</xdr:row>
      <xdr:rowOff>175565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FBF6D-8B24-FD3D-FC6C-315E7D57C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263348</xdr:colOff>
      <xdr:row>0</xdr:row>
      <xdr:rowOff>175565</xdr:rowOff>
    </xdr:from>
    <xdr:to>
      <xdr:col>15</xdr:col>
      <xdr:colOff>263348</xdr:colOff>
      <xdr:row>10</xdr:row>
      <xdr:rowOff>175565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36E92-B86C-51DA-E4F3-3C24198B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AKRISHNAN R" refreshedDate="45822.684921180553" createdVersion="8" refreshedVersion="8" minRefreshableVersion="3" recordCount="45" xr:uid="{53A6BDD9-B352-481C-B9CB-B7C976FD23E1}">
  <cacheSource type="worksheet">
    <worksheetSource ref="A1:N46" sheet="MMM Data"/>
  </cacheSource>
  <cacheFields count="17">
    <cacheField name="Month" numFmtId="14">
      <sharedItems containsSemiMixedTypes="0" containsNonDate="0" containsDate="1" containsString="0" minDate="2012-01-01T00:00:00" maxDate="2015-09-02T00:00:00" count="45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</sharedItems>
      <fieldGroup par="16"/>
    </cacheField>
    <cacheField name="SalesVol" numFmtId="2">
      <sharedItems containsSemiMixedTypes="0" containsString="0" containsNumber="1" containsInteger="1" minValue="6196" maxValue="11132"/>
    </cacheField>
    <cacheField name="TVGrP" numFmtId="2">
      <sharedItems containsSemiMixedTypes="0" containsString="0" containsNumber="1" minValue="252.21632667250338" maxValue="1620.4487480213188" count="44">
        <n v="252.21632667250338"/>
        <n v="689.04142864396499"/>
        <n v="798.01690564132048"/>
        <n v="922.7139525189458"/>
        <n v="445.66510543303235"/>
        <n v="310.34669068936762"/>
        <n v="658.8007373459028"/>
        <n v="614.21245932788941"/>
        <n v="388.93428086932994"/>
        <n v="950.53061939867041"/>
        <n v="972.9614957294616"/>
        <n v="1070.018608023101"/>
        <n v="1620.4487480213188"/>
        <n v="495.43507550150218"/>
        <n v="1296.654317371904"/>
        <n v="648.81143862317333"/>
        <n v="643.83399474514692"/>
        <n v="694.1209704282229"/>
        <n v="570.57501588428511"/>
        <n v="463.58008429952673"/>
        <n v="406.14236140169919"/>
        <n v="740.33591247497293"/>
        <n v="481.70522764985424"/>
        <n v="532.60736766391972"/>
        <n v="556.24535010357852"/>
        <n v="830.02078631116046"/>
        <n v="1087.4312469532304"/>
        <n v="1151.9926671345531"/>
        <n v="1128.3866856656325"/>
        <n v="1223.6820081173857"/>
        <n v="1110.7787545931426"/>
        <n v="542.02558784830228"/>
        <n v="384.66733319663706"/>
        <n v="995.5485988209773"/>
        <n v="1395.8959099335084"/>
        <n v="1358.4233576163178"/>
        <n v="1302.7923201431367"/>
        <n v="906.143443261107"/>
        <n v="410.4791516178156"/>
        <n v="978.59368162871408"/>
        <n v="803.32462370092014"/>
        <n v="846.16355917552346"/>
        <n v="1035.4476756974566"/>
        <n v="397.51038519814864"/>
      </sharedItems>
    </cacheField>
    <cacheField name="InstoreAds" numFmtId="2">
      <sharedItems containsSemiMixedTypes="0" containsString="0" containsNumber="1" containsInteger="1" minValue="0" maxValue="4699238" count="10">
        <n v="0"/>
        <n v="309960"/>
        <n v="336960"/>
        <n v="3432317"/>
        <n v="3412067"/>
        <n v="2912067"/>
        <n v="412067"/>
        <n v="4699238"/>
        <n v="3432238"/>
        <n v="500000"/>
      </sharedItems>
    </cacheField>
    <cacheField name="OutdoorAds" numFmtId="2">
      <sharedItems containsSemiMixedTypes="0" containsString="0" containsNumber="1" minValue="391876" maxValue="376010881" count="40">
        <n v="391876"/>
        <n v="6317682.25"/>
        <n v="6292572.25"/>
        <n v="6290064"/>
        <n v="842724"/>
        <n v="8608356"/>
        <n v="9821956"/>
        <n v="9815689"/>
        <n v="10055241"/>
        <n v="11444689"/>
        <n v="7789681"/>
        <n v="11404129"/>
        <n v="11400752.25"/>
        <n v="12425625"/>
        <n v="16662724"/>
        <n v="7043716"/>
        <n v="5953600"/>
        <n v="8755681"/>
        <n v="8564402.25"/>
        <n v="10640644"/>
        <n v="11292960.25"/>
        <n v="14058750.25"/>
        <n v="91968100"/>
        <n v="17451506.25"/>
        <n v="16479540.25"/>
        <n v="16301406.25"/>
        <n v="12260502.25"/>
        <n v="9803161"/>
        <n v="9597604"/>
        <n v="6325225"/>
        <n v="14428602.25"/>
        <n v="19945156"/>
        <n v="63274070.25"/>
        <n v="92294449"/>
        <n v="107298522.25"/>
        <n v="353045310.25"/>
        <n v="281685872.25"/>
        <n v="102292996"/>
        <n v="376010881"/>
        <n v="219647220.25"/>
      </sharedItems>
    </cacheField>
    <cacheField name="Promotion" numFmtId="2">
      <sharedItems containsSemiMixedTypes="0" containsString="0" containsNumber="1" containsInteger="1" minValue="0" maxValue="20145571"/>
    </cacheField>
    <cacheField name="DigitalAds" numFmtId="2">
      <sharedItems containsSemiMixedTypes="0" containsString="0" containsNumber="1" containsInteger="1" minValue="0" maxValue="4524" count="45">
        <n v="0"/>
        <n v="917"/>
        <n v="1191"/>
        <n v="1597"/>
        <n v="1853"/>
        <n v="1904"/>
        <n v="1919"/>
        <n v="2266"/>
        <n v="2370"/>
        <n v="2401"/>
        <n v="2472"/>
        <n v="2574"/>
        <n v="2669"/>
        <n v="2461"/>
        <n v="2159"/>
        <n v="2599"/>
        <n v="2820"/>
        <n v="2597"/>
        <n v="2530"/>
        <n v="2419"/>
        <n v="1857"/>
        <n v="1956"/>
        <n v="2398"/>
        <n v="1542"/>
        <n v="1548"/>
        <n v="2039"/>
        <n v="2569"/>
        <n v="2645"/>
        <n v="3028"/>
        <n v="3143"/>
        <n v="2817"/>
        <n v="2719"/>
        <n v="2494"/>
        <n v="2426"/>
        <n v="2252"/>
        <n v="2200"/>
        <n v="1615"/>
        <n v="4524"/>
        <n v="4255"/>
        <n v="1984"/>
        <n v="595"/>
        <n v="179"/>
        <n v="761"/>
        <n v="228"/>
        <n v="68"/>
      </sharedItems>
    </cacheField>
    <cacheField name="Price" numFmtId="2">
      <sharedItems containsSemiMixedTypes="0" containsString="0" containsNumber="1" containsInteger="1" minValue="149" maxValue="156"/>
    </cacheField>
    <cacheField name="Comp1TV" numFmtId="2">
      <sharedItems containsSemiMixedTypes="0" containsString="0" containsNumber="1" containsInteger="1" minValue="0" maxValue="22"/>
    </cacheField>
    <cacheField name="Comp1NPapers" numFmtId="2">
      <sharedItems containsSemiMixedTypes="0" containsString="0" containsNumber="1" containsInteger="1" minValue="0" maxValue="18528000"/>
    </cacheField>
    <cacheField name="Comp1OOH" numFmtId="2">
      <sharedItems containsSemiMixedTypes="0" containsString="0" containsNumber="1" containsInteger="1" minValue="0" maxValue="1"/>
    </cacheField>
    <cacheField name="Comp2NP" numFmtId="2">
      <sharedItems containsSemiMixedTypes="0" containsString="0" containsNumber="1" containsInteger="1" minValue="0" maxValue="38508000"/>
    </cacheField>
    <cacheField name="Adstock" numFmtId="2">
      <sharedItems containsSemiMixedTypes="0" containsString="0" containsNumber="1" minValue="0.91889268812936509" maxValue="3.2949411892570422"/>
    </cacheField>
    <cacheField name="Month Number" numFmtId="0">
      <sharedItems containsMixedTypes="1" containsNumber="1" containsInteger="1" minValue="1" maxValue="12" count="24">
        <s v="Jan"/>
        <s v="Feb"/>
        <s v="Mar"/>
        <s v="Apr"/>
        <s v="May"/>
        <s v="Jun"/>
        <s v="Jul"/>
        <s v="Aug"/>
        <s v="Sep"/>
        <s v="Oct"/>
        <s v="Nov"/>
        <s v="Dec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</sharedItems>
    </cacheField>
    <cacheField name="Months (Month)" numFmtId="0" databaseField="0">
      <fieldGroup base="0">
        <rangePr groupBy="months" startDate="2012-01-01T00:00:00" endDate="2015-09-02T00:00:00"/>
        <groupItems count="14">
          <s v="&lt;01-0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9-2015"/>
        </groupItems>
      </fieldGroup>
    </cacheField>
    <cacheField name="Quarters (Month)" numFmtId="0" databaseField="0">
      <fieldGroup base="0">
        <rangePr groupBy="quarters" startDate="2012-01-01T00:00:00" endDate="2015-09-02T00:00:00"/>
        <groupItems count="6">
          <s v="&lt;01-01-2012"/>
          <s v="Qtr1"/>
          <s v="Qtr2"/>
          <s v="Qtr3"/>
          <s v="Qtr4"/>
          <s v="&gt;02-09-2015"/>
        </groupItems>
      </fieldGroup>
    </cacheField>
    <cacheField name="Years (Month)" numFmtId="0" databaseField="0">
      <fieldGroup base="0">
        <rangePr groupBy="years" startDate="2012-01-01T00:00:00" endDate="2015-09-02T00:00:00"/>
        <groupItems count="6">
          <s v="&lt;01-01-2012"/>
          <s v="2012"/>
          <s v="2013"/>
          <s v="2014"/>
          <s v="2015"/>
          <s v="&gt;02-09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6861"/>
    <x v="0"/>
    <x v="0"/>
    <x v="0"/>
    <n v="0"/>
    <x v="0"/>
    <n v="150"/>
    <n v="8"/>
    <n v="0"/>
    <n v="0"/>
    <n v="0"/>
    <n v="0.91889268812936509"/>
    <x v="0"/>
  </r>
  <r>
    <x v="1"/>
    <n v="6196"/>
    <x v="1"/>
    <x v="0"/>
    <x v="0"/>
    <n v="0"/>
    <x v="1"/>
    <n v="153"/>
    <n v="12"/>
    <n v="0"/>
    <n v="0"/>
    <n v="0"/>
    <n v="1.6240523430686569"/>
    <x v="1"/>
  </r>
  <r>
    <x v="2"/>
    <n v="7519"/>
    <x v="2"/>
    <x v="1"/>
    <x v="1"/>
    <n v="0"/>
    <x v="2"/>
    <n v="152"/>
    <n v="17"/>
    <n v="6636000"/>
    <n v="0"/>
    <n v="13272000"/>
    <n v="2.1213955283992219"/>
    <x v="2"/>
  </r>
  <r>
    <x v="3"/>
    <n v="8498"/>
    <x v="3"/>
    <x v="1"/>
    <x v="2"/>
    <n v="34853"/>
    <x v="3"/>
    <n v="149"/>
    <n v="17"/>
    <n v="0"/>
    <n v="0"/>
    <n v="6636000"/>
    <n v="2.4725199569691871"/>
    <x v="3"/>
  </r>
  <r>
    <x v="4"/>
    <n v="8721"/>
    <x v="4"/>
    <x v="1"/>
    <x v="3"/>
    <n v="198664"/>
    <x v="4"/>
    <n v="150"/>
    <n v="17"/>
    <n v="0"/>
    <n v="0"/>
    <n v="6636000"/>
    <n v="2.694546258714289"/>
    <x v="4"/>
  </r>
  <r>
    <x v="5"/>
    <n v="6764"/>
    <x v="5"/>
    <x v="0"/>
    <x v="4"/>
    <n v="0"/>
    <x v="5"/>
    <n v="152"/>
    <n v="21"/>
    <n v="0"/>
    <n v="1"/>
    <n v="0"/>
    <n v="2.825442989528367"/>
    <x v="5"/>
  </r>
  <r>
    <x v="6"/>
    <n v="6538"/>
    <x v="6"/>
    <x v="1"/>
    <x v="5"/>
    <n v="76327"/>
    <x v="6"/>
    <n v="155"/>
    <n v="21"/>
    <n v="0"/>
    <n v="1"/>
    <n v="6836000"/>
    <n v="2.9573297579077247"/>
    <x v="6"/>
  </r>
  <r>
    <x v="7"/>
    <n v="6808"/>
    <x v="7"/>
    <x v="1"/>
    <x v="6"/>
    <n v="973811"/>
    <x v="7"/>
    <n v="153"/>
    <n v="20"/>
    <n v="0"/>
    <n v="0"/>
    <n v="0"/>
    <n v="3.0474318973489507"/>
    <x v="7"/>
  </r>
  <r>
    <x v="8"/>
    <n v="6292"/>
    <x v="8"/>
    <x v="0"/>
    <x v="7"/>
    <n v="1032480"/>
    <x v="8"/>
    <n v="153"/>
    <n v="19"/>
    <n v="0"/>
    <n v="0"/>
    <n v="0"/>
    <n v="3.0891397277459332"/>
    <x v="8"/>
  </r>
  <r>
    <x v="9"/>
    <n v="6973"/>
    <x v="9"/>
    <x v="0"/>
    <x v="8"/>
    <n v="3288544"/>
    <x v="9"/>
    <n v="154"/>
    <n v="20"/>
    <n v="14536000"/>
    <n v="0"/>
    <n v="13288000"/>
    <n v="3.1504772211065211"/>
    <x v="9"/>
  </r>
  <r>
    <x v="10"/>
    <n v="8132"/>
    <x v="10"/>
    <x v="2"/>
    <x v="9"/>
    <n v="18087951"/>
    <x v="10"/>
    <n v="153"/>
    <n v="22"/>
    <n v="0"/>
    <n v="0"/>
    <n v="38508000"/>
    <n v="3.1938185917307833"/>
    <x v="10"/>
  </r>
  <r>
    <x v="11"/>
    <n v="8857"/>
    <x v="11"/>
    <x v="3"/>
    <x v="10"/>
    <n v="10646798"/>
    <x v="11"/>
    <n v="151"/>
    <n v="12"/>
    <n v="0"/>
    <n v="0"/>
    <n v="15825000"/>
    <n v="3.2256729411363541"/>
    <x v="11"/>
  </r>
  <r>
    <x v="12"/>
    <n v="8939"/>
    <x v="12"/>
    <x v="4"/>
    <x v="11"/>
    <n v="2776414"/>
    <x v="12"/>
    <n v="154"/>
    <n v="5"/>
    <n v="0"/>
    <n v="0"/>
    <n v="0"/>
    <n v="3.25258024262877"/>
    <x v="0"/>
  </r>
  <r>
    <x v="13"/>
    <n v="7863"/>
    <x v="13"/>
    <x v="4"/>
    <x v="12"/>
    <n v="0"/>
    <x v="13"/>
    <n v="154"/>
    <n v="11"/>
    <n v="0"/>
    <n v="0"/>
    <n v="1000"/>
    <n v="3.2457412968797041"/>
    <x v="1"/>
  </r>
  <r>
    <x v="14"/>
    <n v="9506"/>
    <x v="14"/>
    <x v="5"/>
    <x v="13"/>
    <n v="4900000"/>
    <x v="14"/>
    <n v="153"/>
    <n v="18"/>
    <n v="0"/>
    <n v="0"/>
    <n v="6840000"/>
    <n v="3.2645036732564559"/>
    <x v="2"/>
  </r>
  <r>
    <x v="15"/>
    <n v="10338"/>
    <x v="15"/>
    <x v="5"/>
    <x v="14"/>
    <n v="5715857"/>
    <x v="15"/>
    <n v="151"/>
    <n v="18"/>
    <n v="0"/>
    <n v="0"/>
    <n v="0"/>
    <n v="3.2642073831362604"/>
    <x v="3"/>
  </r>
  <r>
    <x v="16"/>
    <n v="10094"/>
    <x v="16"/>
    <x v="6"/>
    <x v="13"/>
    <n v="20145571"/>
    <x v="16"/>
    <n v="152"/>
    <n v="17"/>
    <n v="0"/>
    <n v="0"/>
    <n v="0"/>
    <n v="3.2637617772790755"/>
    <x v="4"/>
  </r>
  <r>
    <x v="17"/>
    <n v="8523"/>
    <x v="17"/>
    <x v="6"/>
    <x v="15"/>
    <n v="0"/>
    <x v="17"/>
    <n v="154"/>
    <n v="7"/>
    <n v="0"/>
    <n v="0"/>
    <n v="28600000"/>
    <n v="3.265666791180919"/>
    <x v="5"/>
  </r>
  <r>
    <x v="18"/>
    <n v="8283"/>
    <x v="18"/>
    <x v="6"/>
    <x v="16"/>
    <n v="2801332"/>
    <x v="18"/>
    <n v="155"/>
    <n v="3"/>
    <n v="0"/>
    <n v="0"/>
    <n v="28350000"/>
    <n v="3.2606817213931185"/>
    <x v="6"/>
  </r>
  <r>
    <x v="19"/>
    <n v="8210"/>
    <x v="19"/>
    <x v="6"/>
    <x v="16"/>
    <n v="3517289"/>
    <x v="19"/>
    <n v="156"/>
    <n v="1"/>
    <n v="0"/>
    <n v="0"/>
    <n v="6840000"/>
    <n v="3.2482673965778162"/>
    <x v="7"/>
  </r>
  <r>
    <x v="20"/>
    <n v="7656"/>
    <x v="20"/>
    <x v="6"/>
    <x v="16"/>
    <n v="0"/>
    <x v="20"/>
    <n v="156"/>
    <n v="6"/>
    <n v="0"/>
    <n v="0"/>
    <n v="6840000"/>
    <n v="3.2323803549944574"/>
    <x v="8"/>
  </r>
  <r>
    <x v="21"/>
    <n v="8167"/>
    <x v="21"/>
    <x v="5"/>
    <x v="17"/>
    <n v="2972895"/>
    <x v="21"/>
    <n v="156"/>
    <n v="13"/>
    <n v="0"/>
    <n v="0"/>
    <n v="0"/>
    <n v="3.2454175859840095"/>
    <x v="9"/>
  </r>
  <r>
    <x v="22"/>
    <n v="8326"/>
    <x v="22"/>
    <x v="5"/>
    <x v="18"/>
    <n v="2889982"/>
    <x v="22"/>
    <n v="155"/>
    <n v="15"/>
    <n v="0"/>
    <n v="0"/>
    <n v="0"/>
    <n v="3.2394331561220389"/>
    <x v="10"/>
  </r>
  <r>
    <x v="23"/>
    <n v="8275"/>
    <x v="23"/>
    <x v="6"/>
    <x v="19"/>
    <n v="0"/>
    <x v="23"/>
    <n v="155"/>
    <n v="16"/>
    <n v="0"/>
    <n v="0"/>
    <n v="10880000"/>
    <n v="3.2396437586436662"/>
    <x v="11"/>
  </r>
  <r>
    <x v="24"/>
    <n v="8025"/>
    <x v="24"/>
    <x v="0"/>
    <x v="20"/>
    <n v="0"/>
    <x v="24"/>
    <n v="154"/>
    <n v="6"/>
    <n v="0"/>
    <n v="0"/>
    <n v="0"/>
    <n v="3.2415080706813546"/>
    <x v="0"/>
  </r>
  <r>
    <x v="25"/>
    <n v="7350"/>
    <x v="25"/>
    <x v="0"/>
    <x v="21"/>
    <n v="0"/>
    <x v="25"/>
    <n v="156"/>
    <n v="13"/>
    <n v="0"/>
    <n v="0"/>
    <n v="0"/>
    <n v="3.2544860534152225"/>
    <x v="1"/>
  </r>
  <r>
    <x v="26"/>
    <n v="9306"/>
    <x v="26"/>
    <x v="0"/>
    <x v="22"/>
    <n v="0"/>
    <x v="26"/>
    <n v="154"/>
    <n v="16"/>
    <n v="201000"/>
    <n v="0"/>
    <n v="0"/>
    <n v="3.2683770558621843"/>
    <x v="2"/>
  </r>
  <r>
    <x v="27"/>
    <n v="10390"/>
    <x v="27"/>
    <x v="0"/>
    <x v="23"/>
    <n v="0"/>
    <x v="27"/>
    <n v="151"/>
    <n v="16"/>
    <n v="603000"/>
    <n v="0"/>
    <n v="0"/>
    <n v="3.2789026384501248"/>
    <x v="3"/>
  </r>
  <r>
    <x v="28"/>
    <n v="10455"/>
    <x v="28"/>
    <x v="0"/>
    <x v="24"/>
    <n v="0"/>
    <x v="28"/>
    <n v="151"/>
    <n v="7"/>
    <n v="0"/>
    <n v="0"/>
    <n v="12214000"/>
    <n v="3.2859904857226221"/>
    <x v="4"/>
  </r>
  <r>
    <x v="29"/>
    <n v="9240"/>
    <x v="29"/>
    <x v="0"/>
    <x v="25"/>
    <n v="0"/>
    <x v="29"/>
    <n v="153"/>
    <n v="3"/>
    <n v="0"/>
    <n v="0"/>
    <n v="0"/>
    <n v="3.2920015306788573"/>
    <x v="5"/>
  </r>
  <r>
    <x v="30"/>
    <n v="8688"/>
    <x v="30"/>
    <x v="0"/>
    <x v="26"/>
    <n v="0"/>
    <x v="30"/>
    <n v="154"/>
    <n v="1"/>
    <n v="0"/>
    <n v="0"/>
    <n v="0"/>
    <n v="3.2949411892570422"/>
    <x v="6"/>
  </r>
  <r>
    <x v="31"/>
    <n v="8677"/>
    <x v="18"/>
    <x v="0"/>
    <x v="27"/>
    <n v="0"/>
    <x v="31"/>
    <n v="153"/>
    <n v="0"/>
    <n v="0"/>
    <n v="0"/>
    <n v="6107000"/>
    <n v="3.281173800046405"/>
    <x v="7"/>
  </r>
  <r>
    <x v="32"/>
    <n v="8270"/>
    <x v="31"/>
    <x v="0"/>
    <x v="28"/>
    <n v="0"/>
    <x v="32"/>
    <n v="153"/>
    <n v="0"/>
    <n v="6107000"/>
    <n v="0"/>
    <n v="0"/>
    <n v="3.2695679942560814"/>
    <x v="8"/>
  </r>
  <r>
    <x v="33"/>
    <n v="8599"/>
    <x v="32"/>
    <x v="0"/>
    <x v="29"/>
    <n v="0"/>
    <x v="33"/>
    <n v="153"/>
    <n v="13"/>
    <n v="0"/>
    <n v="0"/>
    <n v="12314000"/>
    <n v="3.2439327255090107"/>
    <x v="9"/>
  </r>
  <r>
    <x v="34"/>
    <n v="8428"/>
    <x v="33"/>
    <x v="0"/>
    <x v="30"/>
    <n v="0"/>
    <x v="34"/>
    <n v="153"/>
    <n v="17"/>
    <n v="6107000"/>
    <n v="0"/>
    <n v="0"/>
    <n v="3.2596227723843434"/>
    <x v="10"/>
  </r>
  <r>
    <x v="35"/>
    <n v="9133"/>
    <x v="34"/>
    <x v="0"/>
    <x v="31"/>
    <n v="0"/>
    <x v="35"/>
    <n v="151"/>
    <n v="19"/>
    <n v="12214000"/>
    <n v="0"/>
    <n v="14000"/>
    <n v="3.2750024348454119"/>
    <x v="11"/>
  </r>
  <r>
    <x v="36"/>
    <n v="8655"/>
    <x v="35"/>
    <x v="0"/>
    <x v="32"/>
    <n v="0"/>
    <x v="36"/>
    <n v="152"/>
    <n v="8"/>
    <n v="0"/>
    <n v="0"/>
    <n v="144000"/>
    <n v="3.2854896340325195"/>
    <x v="0"/>
  </r>
  <r>
    <x v="37"/>
    <n v="7713"/>
    <x v="36"/>
    <x v="0"/>
    <x v="33"/>
    <n v="0"/>
    <x v="37"/>
    <n v="154"/>
    <n v="3"/>
    <n v="0"/>
    <n v="0"/>
    <n v="0"/>
    <n v="3.2923801619259656"/>
    <x v="1"/>
  </r>
  <r>
    <x v="38"/>
    <n v="10099"/>
    <x v="37"/>
    <x v="0"/>
    <x v="33"/>
    <n v="0"/>
    <x v="38"/>
    <n v="152"/>
    <n v="13"/>
    <n v="0"/>
    <n v="0"/>
    <n v="144000"/>
    <n v="3.2918703386811115"/>
    <x v="2"/>
  </r>
  <r>
    <x v="39"/>
    <n v="10914"/>
    <x v="38"/>
    <x v="7"/>
    <x v="34"/>
    <n v="0"/>
    <x v="39"/>
    <n v="150"/>
    <n v="10"/>
    <n v="0"/>
    <n v="0"/>
    <n v="0"/>
    <n v="3.2635301959227605"/>
    <x v="3"/>
  </r>
  <r>
    <x v="40"/>
    <n v="11132"/>
    <x v="39"/>
    <x v="8"/>
    <x v="35"/>
    <n v="0"/>
    <x v="40"/>
    <n v="151"/>
    <n v="4"/>
    <n v="0"/>
    <n v="0"/>
    <n v="0"/>
    <n v="3.273053811445819"/>
    <x v="4"/>
  </r>
  <r>
    <x v="41"/>
    <n v="10187"/>
    <x v="40"/>
    <x v="9"/>
    <x v="36"/>
    <n v="0"/>
    <x v="41"/>
    <n v="150"/>
    <n v="2"/>
    <n v="0"/>
    <n v="0"/>
    <n v="0"/>
    <n v="3.275847000616765"/>
    <x v="5"/>
  </r>
  <r>
    <x v="42"/>
    <n v="9542"/>
    <x v="41"/>
    <x v="0"/>
    <x v="37"/>
    <n v="3200000"/>
    <x v="42"/>
    <n v="152"/>
    <n v="1"/>
    <n v="0"/>
    <n v="0"/>
    <n v="0"/>
    <n v="3.2789323632660938"/>
    <x v="6"/>
  </r>
  <r>
    <x v="43"/>
    <n v="9100"/>
    <x v="42"/>
    <x v="0"/>
    <x v="38"/>
    <n v="2771002"/>
    <x v="43"/>
    <n v="153"/>
    <n v="12"/>
    <n v="12352000"/>
    <n v="0"/>
    <n v="8318000"/>
    <n v="3.2847529109890603"/>
    <x v="7"/>
  </r>
  <r>
    <x v="44"/>
    <n v="8883"/>
    <x v="43"/>
    <x v="0"/>
    <x v="39"/>
    <n v="0"/>
    <x v="44"/>
    <n v="151"/>
    <n v="19"/>
    <n v="18528000"/>
    <n v="0"/>
    <n v="6238500"/>
    <n v="3.25662209870340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DA8AC-2732-4866-8CB3-C1AC02D7ED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17"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SalesVol" fld="1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EF6E1-C21F-46E7-B865-9F8CBD7B58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7"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esVol" fld="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23B6-F3C8-4383-8420-1186B83205AC}">
  <dimension ref="A3:B16"/>
  <sheetViews>
    <sheetView workbookViewId="0">
      <selection activeCell="M1" sqref="M1"/>
    </sheetView>
  </sheetViews>
  <sheetFormatPr defaultRowHeight="14.4" x14ac:dyDescent="0.3"/>
  <cols>
    <col min="1" max="1" width="11.8984375" bestFit="1" customWidth="1"/>
    <col min="2" max="2" width="16.69921875" bestFit="1" customWidth="1"/>
  </cols>
  <sheetData>
    <row r="3" spans="1:2" x14ac:dyDescent="0.3">
      <c r="A3" s="5" t="s">
        <v>14</v>
      </c>
      <c r="B3" t="s">
        <v>16</v>
      </c>
    </row>
    <row r="4" spans="1:2" x14ac:dyDescent="0.3">
      <c r="A4" s="6" t="s">
        <v>17</v>
      </c>
      <c r="B4" s="1">
        <v>8120</v>
      </c>
    </row>
    <row r="5" spans="1:2" x14ac:dyDescent="0.3">
      <c r="A5" s="6" t="s">
        <v>18</v>
      </c>
      <c r="B5" s="1">
        <v>7280.5</v>
      </c>
    </row>
    <row r="6" spans="1:2" x14ac:dyDescent="0.3">
      <c r="A6" s="6" t="s">
        <v>19</v>
      </c>
      <c r="B6" s="1">
        <v>9107.5</v>
      </c>
    </row>
    <row r="7" spans="1:2" x14ac:dyDescent="0.3">
      <c r="A7" s="6" t="s">
        <v>20</v>
      </c>
      <c r="B7" s="1">
        <v>10035</v>
      </c>
    </row>
    <row r="8" spans="1:2" x14ac:dyDescent="0.3">
      <c r="A8" s="6" t="s">
        <v>21</v>
      </c>
      <c r="B8" s="1">
        <v>10100.5</v>
      </c>
    </row>
    <row r="9" spans="1:2" x14ac:dyDescent="0.3">
      <c r="A9" s="6" t="s">
        <v>22</v>
      </c>
      <c r="B9" s="1">
        <v>8678.5</v>
      </c>
    </row>
    <row r="10" spans="1:2" x14ac:dyDescent="0.3">
      <c r="A10" s="6" t="s">
        <v>23</v>
      </c>
      <c r="B10" s="1">
        <v>8262.75</v>
      </c>
    </row>
    <row r="11" spans="1:2" x14ac:dyDescent="0.3">
      <c r="A11" s="6" t="s">
        <v>24</v>
      </c>
      <c r="B11" s="1">
        <v>8198.75</v>
      </c>
    </row>
    <row r="12" spans="1:2" x14ac:dyDescent="0.3">
      <c r="A12" s="6" t="s">
        <v>25</v>
      </c>
      <c r="B12" s="1">
        <v>7775.25</v>
      </c>
    </row>
    <row r="13" spans="1:2" x14ac:dyDescent="0.3">
      <c r="A13" s="6" t="s">
        <v>26</v>
      </c>
      <c r="B13" s="1">
        <v>7913</v>
      </c>
    </row>
    <row r="14" spans="1:2" x14ac:dyDescent="0.3">
      <c r="A14" s="6" t="s">
        <v>27</v>
      </c>
      <c r="B14" s="1">
        <v>8295.3333333333339</v>
      </c>
    </row>
    <row r="15" spans="1:2" x14ac:dyDescent="0.3">
      <c r="A15" s="6" t="s">
        <v>28</v>
      </c>
      <c r="B15" s="1">
        <v>8755</v>
      </c>
    </row>
    <row r="16" spans="1:2" x14ac:dyDescent="0.3">
      <c r="A16" s="6" t="s">
        <v>15</v>
      </c>
      <c r="B16" s="1">
        <v>8558.3333333333339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2DA3-2229-41C9-B866-302CD3FF1A43}">
  <dimension ref="A3:B16"/>
  <sheetViews>
    <sheetView workbookViewId="0">
      <selection activeCell="K20" sqref="K20"/>
    </sheetView>
  </sheetViews>
  <sheetFormatPr defaultRowHeight="14.4" x14ac:dyDescent="0.3"/>
  <cols>
    <col min="1" max="1" width="11.8984375" bestFit="1" customWidth="1"/>
    <col min="2" max="2" width="16.69921875" bestFit="1" customWidth="1"/>
    <col min="3" max="13" width="8.3984375" bestFit="1" customWidth="1"/>
    <col min="14" max="47" width="10.09765625" bestFit="1" customWidth="1"/>
  </cols>
  <sheetData>
    <row r="3" spans="1:2" x14ac:dyDescent="0.3">
      <c r="A3" s="5" t="s">
        <v>14</v>
      </c>
      <c r="B3" t="s">
        <v>16</v>
      </c>
    </row>
    <row r="4" spans="1:2" x14ac:dyDescent="0.3">
      <c r="A4" s="6" t="s">
        <v>17</v>
      </c>
      <c r="B4" s="1">
        <v>8120</v>
      </c>
    </row>
    <row r="5" spans="1:2" x14ac:dyDescent="0.3">
      <c r="A5" s="6" t="s">
        <v>18</v>
      </c>
      <c r="B5" s="1">
        <v>7280.5</v>
      </c>
    </row>
    <row r="6" spans="1:2" x14ac:dyDescent="0.3">
      <c r="A6" s="6" t="s">
        <v>19</v>
      </c>
      <c r="B6" s="1">
        <v>9107.5</v>
      </c>
    </row>
    <row r="7" spans="1:2" x14ac:dyDescent="0.3">
      <c r="A7" s="6" t="s">
        <v>20</v>
      </c>
      <c r="B7" s="1">
        <v>10035</v>
      </c>
    </row>
    <row r="8" spans="1:2" x14ac:dyDescent="0.3">
      <c r="A8" s="6" t="s">
        <v>21</v>
      </c>
      <c r="B8" s="1">
        <v>10100.5</v>
      </c>
    </row>
    <row r="9" spans="1:2" x14ac:dyDescent="0.3">
      <c r="A9" s="6" t="s">
        <v>22</v>
      </c>
      <c r="B9" s="1">
        <v>8678.5</v>
      </c>
    </row>
    <row r="10" spans="1:2" x14ac:dyDescent="0.3">
      <c r="A10" s="6" t="s">
        <v>23</v>
      </c>
      <c r="B10" s="1">
        <v>8262.75</v>
      </c>
    </row>
    <row r="11" spans="1:2" x14ac:dyDescent="0.3">
      <c r="A11" s="6" t="s">
        <v>24</v>
      </c>
      <c r="B11" s="1">
        <v>8198.75</v>
      </c>
    </row>
    <row r="12" spans="1:2" x14ac:dyDescent="0.3">
      <c r="A12" s="6" t="s">
        <v>25</v>
      </c>
      <c r="B12" s="1">
        <v>7775.25</v>
      </c>
    </row>
    <row r="13" spans="1:2" x14ac:dyDescent="0.3">
      <c r="A13" s="6" t="s">
        <v>26</v>
      </c>
      <c r="B13" s="1">
        <v>7913</v>
      </c>
    </row>
    <row r="14" spans="1:2" x14ac:dyDescent="0.3">
      <c r="A14" s="6" t="s">
        <v>27</v>
      </c>
      <c r="B14" s="1">
        <v>8295.3333333333339</v>
      </c>
    </row>
    <row r="15" spans="1:2" x14ac:dyDescent="0.3">
      <c r="A15" s="6" t="s">
        <v>28</v>
      </c>
      <c r="B15" s="1">
        <v>8755</v>
      </c>
    </row>
    <row r="16" spans="1:2" x14ac:dyDescent="0.3">
      <c r="A16" s="6" t="s">
        <v>15</v>
      </c>
      <c r="B16" s="1">
        <v>8558.3333333333339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BBE4-F726-404E-9B54-47AD22E37789}">
  <dimension ref="A1:G7"/>
  <sheetViews>
    <sheetView workbookViewId="0">
      <selection activeCell="D15" sqref="D15"/>
    </sheetView>
  </sheetViews>
  <sheetFormatPr defaultRowHeight="14.4" x14ac:dyDescent="0.3"/>
  <sheetData>
    <row r="1" spans="1:7" x14ac:dyDescent="0.3">
      <c r="A1" s="8"/>
      <c r="B1" s="8" t="s">
        <v>4</v>
      </c>
      <c r="C1" s="8" t="s">
        <v>6</v>
      </c>
      <c r="D1" s="8" t="s">
        <v>8</v>
      </c>
      <c r="E1" s="8" t="s">
        <v>9</v>
      </c>
      <c r="F1" s="8" t="s">
        <v>10</v>
      </c>
      <c r="G1" s="8" t="s">
        <v>11</v>
      </c>
    </row>
    <row r="2" spans="1:7" x14ac:dyDescent="0.3">
      <c r="A2" t="s">
        <v>4</v>
      </c>
      <c r="B2">
        <v>1</v>
      </c>
    </row>
    <row r="3" spans="1:7" x14ac:dyDescent="0.3">
      <c r="A3" t="s">
        <v>6</v>
      </c>
      <c r="B3">
        <v>0.34207695443632197</v>
      </c>
      <c r="C3">
        <v>1</v>
      </c>
    </row>
    <row r="4" spans="1:7" x14ac:dyDescent="0.3">
      <c r="A4" t="s">
        <v>8</v>
      </c>
      <c r="B4">
        <v>0.35096674106140552</v>
      </c>
      <c r="C4">
        <v>4.5656743857701354E-2</v>
      </c>
      <c r="D4">
        <v>1</v>
      </c>
    </row>
    <row r="5" spans="1:7" x14ac:dyDescent="0.3">
      <c r="A5" t="s">
        <v>9</v>
      </c>
      <c r="B5">
        <v>0.44919872789532878</v>
      </c>
      <c r="C5">
        <v>0.13628892750600052</v>
      </c>
      <c r="D5">
        <v>9.3237775115024457E-2</v>
      </c>
      <c r="E5">
        <v>1</v>
      </c>
    </row>
    <row r="6" spans="1:7" x14ac:dyDescent="0.3">
      <c r="A6" t="s">
        <v>10</v>
      </c>
      <c r="B6">
        <v>0.14575903419229072</v>
      </c>
      <c r="C6">
        <v>7.8944331065040688E-2</v>
      </c>
      <c r="D6">
        <v>0.17769914415998339</v>
      </c>
      <c r="E6">
        <v>-0.10782969211043275</v>
      </c>
      <c r="F6">
        <v>1</v>
      </c>
    </row>
    <row r="7" spans="1:7" ht="15" thickBot="1" x14ac:dyDescent="0.35">
      <c r="A7" s="7" t="s">
        <v>11</v>
      </c>
      <c r="B7" s="7">
        <v>7.8069947806332737E-2</v>
      </c>
      <c r="C7" s="7">
        <v>0.28675836250206255</v>
      </c>
      <c r="D7" s="7">
        <v>1.8283938433973673E-2</v>
      </c>
      <c r="E7" s="7">
        <v>-0.48249764884877566</v>
      </c>
      <c r="F7" s="7">
        <v>0.15216995846443684</v>
      </c>
      <c r="G7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10D5-96DE-4809-8FE6-97F2AEF001C8}">
  <dimension ref="A1:I72"/>
  <sheetViews>
    <sheetView workbookViewId="0">
      <selection activeCell="K21" sqref="K21"/>
    </sheetView>
  </sheetViews>
  <sheetFormatPr defaultRowHeight="14.4" x14ac:dyDescent="0.3"/>
  <sheetData>
    <row r="1" spans="1:9" x14ac:dyDescent="0.3">
      <c r="A1" t="s">
        <v>29</v>
      </c>
    </row>
    <row r="2" spans="1:9" ht="15" thickBot="1" x14ac:dyDescent="0.35"/>
    <row r="3" spans="1:9" x14ac:dyDescent="0.3">
      <c r="A3" s="9" t="s">
        <v>30</v>
      </c>
      <c r="B3" s="9"/>
    </row>
    <row r="4" spans="1:9" x14ac:dyDescent="0.3">
      <c r="A4" t="s">
        <v>31</v>
      </c>
      <c r="B4">
        <v>0.63703613770238821</v>
      </c>
    </row>
    <row r="5" spans="1:9" x14ac:dyDescent="0.3">
      <c r="A5" t="s">
        <v>32</v>
      </c>
      <c r="B5">
        <v>0.40581504073877606</v>
      </c>
    </row>
    <row r="6" spans="1:9" x14ac:dyDescent="0.3">
      <c r="A6" t="s">
        <v>33</v>
      </c>
      <c r="B6">
        <v>0.32763280925703608</v>
      </c>
    </row>
    <row r="7" spans="1:9" x14ac:dyDescent="0.3">
      <c r="A7" t="s">
        <v>34</v>
      </c>
      <c r="B7">
        <v>990.43747931179746</v>
      </c>
    </row>
    <row r="8" spans="1:9" ht="15" thickBot="1" x14ac:dyDescent="0.35">
      <c r="A8" s="7" t="s">
        <v>35</v>
      </c>
      <c r="B8" s="7">
        <v>44</v>
      </c>
    </row>
    <row r="10" spans="1:9" ht="15" thickBot="1" x14ac:dyDescent="0.35">
      <c r="A10" t="s">
        <v>36</v>
      </c>
    </row>
    <row r="11" spans="1:9" x14ac:dyDescent="0.3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3">
      <c r="A12" t="s">
        <v>37</v>
      </c>
      <c r="B12">
        <v>5</v>
      </c>
      <c r="C12">
        <v>25459168.420194343</v>
      </c>
      <c r="D12">
        <v>5091833.6840388682</v>
      </c>
      <c r="E12">
        <v>5.1906300581041487</v>
      </c>
      <c r="F12">
        <v>9.9913023853556758E-4</v>
      </c>
    </row>
    <row r="13" spans="1:9" x14ac:dyDescent="0.3">
      <c r="A13" t="s">
        <v>38</v>
      </c>
      <c r="B13">
        <v>38</v>
      </c>
      <c r="C13">
        <v>37276723.216169275</v>
      </c>
      <c r="D13">
        <v>980966.40042550722</v>
      </c>
    </row>
    <row r="14" spans="1:9" ht="15" thickBot="1" x14ac:dyDescent="0.35">
      <c r="A14" s="7" t="s">
        <v>39</v>
      </c>
      <c r="B14" s="7">
        <v>43</v>
      </c>
      <c r="C14" s="7">
        <v>62735891.636363618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3">
      <c r="A17" t="s">
        <v>40</v>
      </c>
      <c r="B17">
        <v>6757.4619904744568</v>
      </c>
      <c r="C17">
        <v>549.54100699564049</v>
      </c>
      <c r="D17">
        <v>12.296556406987229</v>
      </c>
      <c r="E17">
        <v>8.1159797592809855E-15</v>
      </c>
      <c r="F17">
        <v>5644.9743830821753</v>
      </c>
      <c r="G17">
        <v>7869.9495978667383</v>
      </c>
      <c r="H17">
        <v>5644.9743830821753</v>
      </c>
      <c r="I17">
        <v>7869.9495978667383</v>
      </c>
    </row>
    <row r="18" spans="1:9" x14ac:dyDescent="0.3">
      <c r="A18">
        <v>252.21632667250338</v>
      </c>
      <c r="B18">
        <v>0.6199252163753175</v>
      </c>
      <c r="C18">
        <v>0.49536695193836827</v>
      </c>
      <c r="D18">
        <v>1.2514464559041603</v>
      </c>
      <c r="E18">
        <v>0.21842107064622512</v>
      </c>
      <c r="F18">
        <v>-0.3828927501235766</v>
      </c>
      <c r="G18">
        <v>1.6227431828742116</v>
      </c>
      <c r="H18">
        <v>-0.3828927501235766</v>
      </c>
      <c r="I18">
        <v>1.6227431828742116</v>
      </c>
    </row>
    <row r="19" spans="1:9" x14ac:dyDescent="0.3">
      <c r="A19">
        <v>0</v>
      </c>
      <c r="B19">
        <v>2.476519879683742E-4</v>
      </c>
      <c r="C19">
        <v>1.1529222282513986E-4</v>
      </c>
      <c r="D19">
        <v>2.1480372387648412</v>
      </c>
      <c r="E19">
        <v>3.8149134222047347E-2</v>
      </c>
      <c r="F19">
        <v>1.4255084936722631E-5</v>
      </c>
      <c r="G19">
        <v>4.810488910000258E-4</v>
      </c>
      <c r="H19">
        <v>1.4255084936722631E-5</v>
      </c>
      <c r="I19">
        <v>4.810488910000258E-4</v>
      </c>
    </row>
    <row r="20" spans="1:9" x14ac:dyDescent="0.3">
      <c r="A20">
        <v>391876</v>
      </c>
      <c r="B20">
        <v>7.413976097318739E-6</v>
      </c>
      <c r="C20">
        <v>2.1094179242015569E-6</v>
      </c>
      <c r="D20">
        <v>3.5147023319833735</v>
      </c>
      <c r="E20">
        <v>1.1559029607147418E-3</v>
      </c>
      <c r="F20">
        <v>3.1436827623138045E-6</v>
      </c>
      <c r="G20">
        <v>1.1684269432323673E-5</v>
      </c>
      <c r="H20">
        <v>3.1436827623138045E-6</v>
      </c>
      <c r="I20">
        <v>1.1684269432323673E-5</v>
      </c>
    </row>
    <row r="21" spans="1:9" x14ac:dyDescent="0.3">
      <c r="A21">
        <v>0</v>
      </c>
      <c r="B21">
        <v>2.8857290879592597E-5</v>
      </c>
      <c r="C21">
        <v>3.5801085235026243E-5</v>
      </c>
      <c r="D21">
        <v>0.80604514332877997</v>
      </c>
      <c r="E21">
        <v>0.42523251701119202</v>
      </c>
      <c r="F21">
        <v>-4.3618217131909527E-5</v>
      </c>
      <c r="G21">
        <v>1.0133279889109473E-4</v>
      </c>
      <c r="H21">
        <v>-4.3618217131909527E-5</v>
      </c>
      <c r="I21">
        <v>1.0133279889109473E-4</v>
      </c>
    </row>
    <row r="22" spans="1:9" ht="15" thickBot="1" x14ac:dyDescent="0.35">
      <c r="A22" s="7">
        <v>0</v>
      </c>
      <c r="B22" s="7">
        <v>0.34319409939276524</v>
      </c>
      <c r="C22" s="7">
        <v>0.21143826702253063</v>
      </c>
      <c r="D22" s="7">
        <v>1.6231409017185847</v>
      </c>
      <c r="E22" s="7">
        <v>0.11282745634960377</v>
      </c>
      <c r="F22" s="7">
        <v>-8.4840294395306548E-2</v>
      </c>
      <c r="G22" s="7">
        <v>0.77122849318083708</v>
      </c>
      <c r="H22" s="7">
        <v>-8.4840294395306548E-2</v>
      </c>
      <c r="I22" s="7">
        <v>0.77122849318083708</v>
      </c>
    </row>
    <row r="26" spans="1:9" x14ac:dyDescent="0.3">
      <c r="A26" t="s">
        <v>53</v>
      </c>
      <c r="E26" t="s">
        <v>57</v>
      </c>
    </row>
    <row r="27" spans="1:9" ht="15" thickBot="1" x14ac:dyDescent="0.35"/>
    <row r="28" spans="1:9" x14ac:dyDescent="0.3">
      <c r="A28" s="8" t="s">
        <v>54</v>
      </c>
      <c r="B28" s="8" t="s">
        <v>55</v>
      </c>
      <c r="C28" s="8" t="s">
        <v>56</v>
      </c>
      <c r="E28" s="8" t="s">
        <v>58</v>
      </c>
      <c r="F28" s="8">
        <v>6861</v>
      </c>
    </row>
    <row r="29" spans="1:9" x14ac:dyDescent="0.3">
      <c r="A29">
        <v>1</v>
      </c>
      <c r="B29">
        <v>7502.2304956584039</v>
      </c>
      <c r="C29">
        <v>-1306.2304956584039</v>
      </c>
      <c r="E29">
        <v>1.1363636363636365</v>
      </c>
      <c r="F29">
        <v>6196</v>
      </c>
    </row>
    <row r="30" spans="1:9" x14ac:dyDescent="0.3">
      <c r="A30">
        <v>2</v>
      </c>
      <c r="B30">
        <v>7784.5183211347294</v>
      </c>
      <c r="C30">
        <v>-265.51832113472938</v>
      </c>
      <c r="E30">
        <v>3.4090909090909092</v>
      </c>
      <c r="F30">
        <v>6292</v>
      </c>
    </row>
    <row r="31" spans="1:9" x14ac:dyDescent="0.3">
      <c r="A31">
        <v>3</v>
      </c>
      <c r="B31">
        <v>8001.9775674743896</v>
      </c>
      <c r="C31">
        <v>496.02243252561038</v>
      </c>
      <c r="E31">
        <v>5.6818181818181825</v>
      </c>
      <c r="F31">
        <v>6538</v>
      </c>
    </row>
    <row r="32" spans="1:9" x14ac:dyDescent="0.3">
      <c r="A32">
        <v>4</v>
      </c>
      <c r="B32">
        <v>7798.8091927383375</v>
      </c>
      <c r="C32">
        <v>922.19080726166248</v>
      </c>
      <c r="E32">
        <v>7.954545454545455</v>
      </c>
      <c r="F32">
        <v>6764</v>
      </c>
    </row>
    <row r="33" spans="1:6" x14ac:dyDescent="0.3">
      <c r="A33">
        <v>5</v>
      </c>
      <c r="B33">
        <v>7609.5432306878884</v>
      </c>
      <c r="C33">
        <v>-845.54323068788835</v>
      </c>
      <c r="E33">
        <v>10.227272727272728</v>
      </c>
      <c r="F33">
        <v>6808</v>
      </c>
    </row>
    <row r="34" spans="1:6" x14ac:dyDescent="0.3">
      <c r="A34">
        <v>6</v>
      </c>
      <c r="B34">
        <v>7967.2456031094052</v>
      </c>
      <c r="C34">
        <v>-1429.2456031094052</v>
      </c>
      <c r="E34">
        <v>12.500000000000002</v>
      </c>
      <c r="F34">
        <v>6973</v>
      </c>
    </row>
    <row r="35" spans="1:6" x14ac:dyDescent="0.3">
      <c r="A35">
        <v>7</v>
      </c>
      <c r="B35">
        <v>8093.5891159400608</v>
      </c>
      <c r="C35">
        <v>-1285.5891159400608</v>
      </c>
      <c r="E35">
        <v>14.772727272727273</v>
      </c>
      <c r="F35">
        <v>7350</v>
      </c>
    </row>
    <row r="36" spans="1:6" x14ac:dyDescent="0.3">
      <c r="A36">
        <v>8</v>
      </c>
      <c r="B36">
        <v>7914.510033571084</v>
      </c>
      <c r="C36">
        <v>-1622.510033571084</v>
      </c>
      <c r="E36">
        <v>17.045454545454547</v>
      </c>
      <c r="F36">
        <v>7519</v>
      </c>
    </row>
    <row r="37" spans="1:6" x14ac:dyDescent="0.3">
      <c r="A37">
        <v>9</v>
      </c>
      <c r="B37">
        <v>8340.17671022369</v>
      </c>
      <c r="C37">
        <v>-1367.17671022369</v>
      </c>
      <c r="E37">
        <v>19.31818181818182</v>
      </c>
      <c r="F37">
        <v>7656</v>
      </c>
    </row>
    <row r="38" spans="1:6" x14ac:dyDescent="0.3">
      <c r="A38">
        <v>10</v>
      </c>
      <c r="B38">
        <v>8899.2698979141987</v>
      </c>
      <c r="C38">
        <v>-767.26989791419874</v>
      </c>
      <c r="E38">
        <v>21.590909090909093</v>
      </c>
      <c r="F38">
        <v>7713</v>
      </c>
    </row>
    <row r="39" spans="1:6" x14ac:dyDescent="0.3">
      <c r="A39">
        <v>11</v>
      </c>
      <c r="B39">
        <v>9519.1855033654192</v>
      </c>
      <c r="C39">
        <v>-662.18550336541921</v>
      </c>
      <c r="E39">
        <v>23.863636363636367</v>
      </c>
      <c r="F39">
        <v>7863</v>
      </c>
    </row>
    <row r="40" spans="1:6" x14ac:dyDescent="0.3">
      <c r="A40">
        <v>12</v>
      </c>
      <c r="B40">
        <v>9687.6789843441748</v>
      </c>
      <c r="C40">
        <v>-748.67898434417475</v>
      </c>
      <c r="E40">
        <v>26.13636363636364</v>
      </c>
      <c r="F40">
        <v>8025</v>
      </c>
    </row>
    <row r="41" spans="1:6" x14ac:dyDescent="0.3">
      <c r="A41">
        <v>13</v>
      </c>
      <c r="B41">
        <v>8838.7254457644831</v>
      </c>
      <c r="C41">
        <v>-975.72544576448308</v>
      </c>
      <c r="E41">
        <v>28.40909090909091</v>
      </c>
      <c r="F41">
        <v>8132</v>
      </c>
    </row>
    <row r="42" spans="1:6" x14ac:dyDescent="0.3">
      <c r="A42">
        <v>14</v>
      </c>
      <c r="B42">
        <v>9256.9499530255544</v>
      </c>
      <c r="C42">
        <v>249.05004697444565</v>
      </c>
      <c r="E42">
        <v>30.681818181818183</v>
      </c>
      <c r="F42">
        <v>8167</v>
      </c>
    </row>
    <row r="43" spans="1:6" x14ac:dyDescent="0.3">
      <c r="A43">
        <v>15</v>
      </c>
      <c r="B43">
        <v>9061.2983934459789</v>
      </c>
      <c r="C43">
        <v>1276.7016065540211</v>
      </c>
      <c r="E43">
        <v>32.954545454545453</v>
      </c>
      <c r="F43">
        <v>8210</v>
      </c>
    </row>
    <row r="44" spans="1:6" x14ac:dyDescent="0.3">
      <c r="A44">
        <v>16</v>
      </c>
      <c r="B44">
        <v>8899.9173800171193</v>
      </c>
      <c r="C44">
        <v>1194.0826199828807</v>
      </c>
      <c r="E44">
        <v>35.227272727272727</v>
      </c>
      <c r="F44">
        <v>8270</v>
      </c>
    </row>
    <row r="45" spans="1:6" x14ac:dyDescent="0.3">
      <c r="A45">
        <v>17</v>
      </c>
      <c r="B45">
        <v>8233.3113131672944</v>
      </c>
      <c r="C45">
        <v>289.68868683270557</v>
      </c>
      <c r="E45">
        <v>37.5</v>
      </c>
      <c r="F45">
        <v>8275</v>
      </c>
    </row>
    <row r="46" spans="1:6" x14ac:dyDescent="0.3">
      <c r="A46">
        <v>18</v>
      </c>
      <c r="B46">
        <v>8206.4848143120398</v>
      </c>
      <c r="C46">
        <v>76.515185687960184</v>
      </c>
      <c r="E46">
        <v>39.772727272727273</v>
      </c>
      <c r="F46">
        <v>8283</v>
      </c>
    </row>
    <row r="47" spans="1:6" x14ac:dyDescent="0.3">
      <c r="A47">
        <v>19</v>
      </c>
      <c r="B47">
        <v>8122.7219925719792</v>
      </c>
      <c r="C47">
        <v>87.278007428020828</v>
      </c>
      <c r="E47">
        <v>42.045454545454547</v>
      </c>
      <c r="F47">
        <v>8326</v>
      </c>
    </row>
    <row r="48" spans="1:6" x14ac:dyDescent="0.3">
      <c r="A48">
        <v>20</v>
      </c>
      <c r="B48">
        <v>7792.7403841371133</v>
      </c>
      <c r="C48">
        <v>-136.74038413711332</v>
      </c>
      <c r="E48">
        <v>44.31818181818182</v>
      </c>
      <c r="F48">
        <v>8428</v>
      </c>
    </row>
    <row r="49" spans="1:6" x14ac:dyDescent="0.3">
      <c r="A49">
        <v>21</v>
      </c>
      <c r="B49">
        <v>8759.5858366845059</v>
      </c>
      <c r="C49">
        <v>-592.58583668450592</v>
      </c>
      <c r="E49">
        <v>46.590909090909093</v>
      </c>
      <c r="F49">
        <v>8498</v>
      </c>
    </row>
    <row r="50" spans="1:6" x14ac:dyDescent="0.3">
      <c r="A50">
        <v>22</v>
      </c>
      <c r="B50">
        <v>8747.1351647254742</v>
      </c>
      <c r="C50">
        <v>-421.13516472547417</v>
      </c>
      <c r="E50">
        <v>48.863636363636367</v>
      </c>
      <c r="F50">
        <v>8523</v>
      </c>
    </row>
    <row r="51" spans="1:6" x14ac:dyDescent="0.3">
      <c r="A51">
        <v>23</v>
      </c>
      <c r="B51">
        <v>7797.7827213824867</v>
      </c>
      <c r="C51">
        <v>477.21727861751333</v>
      </c>
      <c r="E51">
        <v>51.13636363636364</v>
      </c>
      <c r="F51">
        <v>8599</v>
      </c>
    </row>
    <row r="52" spans="1:6" x14ac:dyDescent="0.3">
      <c r="A52">
        <v>24</v>
      </c>
      <c r="B52">
        <v>7717.282712716652</v>
      </c>
      <c r="C52">
        <v>307.71728728334801</v>
      </c>
      <c r="E52">
        <v>53.409090909090914</v>
      </c>
      <c r="F52">
        <v>8655</v>
      </c>
    </row>
    <row r="53" spans="1:6" x14ac:dyDescent="0.3">
      <c r="A53">
        <v>25</v>
      </c>
      <c r="B53">
        <v>8076.0168129979365</v>
      </c>
      <c r="C53">
        <v>-726.01681299793654</v>
      </c>
      <c r="E53">
        <v>55.68181818181818</v>
      </c>
      <c r="F53">
        <v>8677</v>
      </c>
    </row>
    <row r="54" spans="1:6" x14ac:dyDescent="0.3">
      <c r="A54">
        <v>26</v>
      </c>
      <c r="B54">
        <v>8995.1029779910532</v>
      </c>
      <c r="C54">
        <v>310.89702200894681</v>
      </c>
      <c r="E54">
        <v>57.954545454545453</v>
      </c>
      <c r="F54">
        <v>8688</v>
      </c>
    </row>
    <row r="55" spans="1:6" x14ac:dyDescent="0.3">
      <c r="A55">
        <v>27</v>
      </c>
      <c r="B55">
        <v>8508.7447370041973</v>
      </c>
      <c r="C55">
        <v>1881.2552629958027</v>
      </c>
      <c r="E55">
        <v>60.227272727272727</v>
      </c>
      <c r="F55">
        <v>8721</v>
      </c>
    </row>
    <row r="56" spans="1:6" x14ac:dyDescent="0.3">
      <c r="A56">
        <v>28</v>
      </c>
      <c r="B56">
        <v>8618.3480012103464</v>
      </c>
      <c r="C56">
        <v>1836.6519987896536</v>
      </c>
      <c r="E56">
        <v>62.5</v>
      </c>
      <c r="F56">
        <v>8857</v>
      </c>
    </row>
    <row r="57" spans="1:6" x14ac:dyDescent="0.3">
      <c r="A57">
        <v>29</v>
      </c>
      <c r="B57">
        <v>8715.5706148128538</v>
      </c>
      <c r="C57">
        <v>524.42938518714618</v>
      </c>
      <c r="E57">
        <v>64.77272727272728</v>
      </c>
      <c r="F57">
        <v>8883</v>
      </c>
    </row>
    <row r="58" spans="1:6" x14ac:dyDescent="0.3">
      <c r="A58">
        <v>30</v>
      </c>
      <c r="B58">
        <v>8503.7385988727583</v>
      </c>
      <c r="C58">
        <v>184.2614011272417</v>
      </c>
      <c r="E58">
        <v>67.045454545454561</v>
      </c>
      <c r="F58">
        <v>8939</v>
      </c>
    </row>
    <row r="59" spans="1:6" x14ac:dyDescent="0.3">
      <c r="A59">
        <v>31</v>
      </c>
      <c r="B59">
        <v>8117.0009882359682</v>
      </c>
      <c r="C59">
        <v>559.99901176403182</v>
      </c>
      <c r="E59">
        <v>69.318181818181827</v>
      </c>
      <c r="F59">
        <v>9100</v>
      </c>
    </row>
    <row r="60" spans="1:6" x14ac:dyDescent="0.3">
      <c r="A60">
        <v>32</v>
      </c>
      <c r="B60">
        <v>8020.5598108353606</v>
      </c>
      <c r="C60">
        <v>249.44018916463938</v>
      </c>
      <c r="E60">
        <v>71.590909090909108</v>
      </c>
      <c r="F60">
        <v>9133</v>
      </c>
    </row>
    <row r="61" spans="1:6" x14ac:dyDescent="0.3">
      <c r="A61">
        <v>33</v>
      </c>
      <c r="B61">
        <v>7875.4109223259093</v>
      </c>
      <c r="C61">
        <v>723.58907767409073</v>
      </c>
      <c r="E61">
        <v>73.863636363636374</v>
      </c>
      <c r="F61">
        <v>9240</v>
      </c>
    </row>
    <row r="62" spans="1:6" x14ac:dyDescent="0.3">
      <c r="A62">
        <v>34</v>
      </c>
      <c r="B62">
        <v>8254.4740950424221</v>
      </c>
      <c r="C62">
        <v>173.52590495757795</v>
      </c>
      <c r="E62">
        <v>76.13636363636364</v>
      </c>
      <c r="F62">
        <v>9306</v>
      </c>
    </row>
    <row r="63" spans="1:6" x14ac:dyDescent="0.3">
      <c r="A63">
        <v>35</v>
      </c>
      <c r="B63">
        <v>8525.7129929827843</v>
      </c>
      <c r="C63">
        <v>607.28700701721573</v>
      </c>
      <c r="E63">
        <v>78.409090909090921</v>
      </c>
      <c r="F63">
        <v>9506</v>
      </c>
    </row>
    <row r="64" spans="1:6" x14ac:dyDescent="0.3">
      <c r="A64">
        <v>36</v>
      </c>
      <c r="B64">
        <v>8622.9537993069207</v>
      </c>
      <c r="C64">
        <v>32.0462006930793</v>
      </c>
      <c r="E64">
        <v>80.681818181818187</v>
      </c>
      <c r="F64">
        <v>9542</v>
      </c>
    </row>
    <row r="65" spans="1:6" x14ac:dyDescent="0.3">
      <c r="A65">
        <v>37</v>
      </c>
      <c r="B65">
        <v>9801.9747458853653</v>
      </c>
      <c r="C65">
        <v>-2088.9747458853653</v>
      </c>
      <c r="E65">
        <v>82.954545454545467</v>
      </c>
      <c r="F65">
        <v>10094</v>
      </c>
    </row>
    <row r="66" spans="1:6" x14ac:dyDescent="0.3">
      <c r="A66">
        <v>38</v>
      </c>
      <c r="B66">
        <v>9463.7628923225948</v>
      </c>
      <c r="C66">
        <v>635.23710767740522</v>
      </c>
      <c r="E66">
        <v>85.227272727272734</v>
      </c>
      <c r="F66">
        <v>10099</v>
      </c>
    </row>
    <row r="67" spans="1:6" x14ac:dyDescent="0.3">
      <c r="A67">
        <v>39</v>
      </c>
      <c r="B67">
        <v>9652.1097724295832</v>
      </c>
      <c r="C67">
        <v>1261.8902275704168</v>
      </c>
      <c r="E67">
        <v>87.500000000000014</v>
      </c>
      <c r="F67">
        <v>10187</v>
      </c>
    </row>
    <row r="68" spans="1:6" x14ac:dyDescent="0.3">
      <c r="A68">
        <v>40</v>
      </c>
      <c r="B68">
        <v>11035.787434784927</v>
      </c>
      <c r="C68">
        <v>96.212565215073482</v>
      </c>
      <c r="E68">
        <v>89.77272727272728</v>
      </c>
      <c r="F68">
        <v>10338</v>
      </c>
    </row>
    <row r="69" spans="1:6" x14ac:dyDescent="0.3">
      <c r="A69">
        <v>41</v>
      </c>
      <c r="B69">
        <v>9529.1332432312429</v>
      </c>
      <c r="C69">
        <v>657.86675676875711</v>
      </c>
      <c r="E69">
        <v>92.045454545454561</v>
      </c>
      <c r="F69">
        <v>10390</v>
      </c>
    </row>
    <row r="70" spans="1:6" x14ac:dyDescent="0.3">
      <c r="A70">
        <v>42</v>
      </c>
      <c r="B70">
        <v>8393.9319857049632</v>
      </c>
      <c r="C70">
        <v>1148.0680142950368</v>
      </c>
      <c r="E70">
        <v>94.318181818181827</v>
      </c>
      <c r="F70">
        <v>10455</v>
      </c>
    </row>
    <row r="71" spans="1:6" x14ac:dyDescent="0.3">
      <c r="A71">
        <v>43</v>
      </c>
      <c r="B71">
        <v>10345.309664345767</v>
      </c>
      <c r="C71">
        <v>-1245.3096643457666</v>
      </c>
      <c r="E71">
        <v>96.590909090909108</v>
      </c>
      <c r="F71">
        <v>10914</v>
      </c>
    </row>
    <row r="72" spans="1:6" ht="15" thickBot="1" x14ac:dyDescent="0.35">
      <c r="A72" s="7">
        <v>44</v>
      </c>
      <c r="B72" s="7">
        <v>8655.6851415645688</v>
      </c>
      <c r="C72" s="7">
        <v>227.31485843543123</v>
      </c>
      <c r="E72" s="7">
        <v>98.863636363636374</v>
      </c>
      <c r="F72" s="7">
        <v>11132</v>
      </c>
    </row>
  </sheetData>
  <sortState xmlns:xlrd2="http://schemas.microsoft.com/office/spreadsheetml/2017/richdata2" ref="F29:F72">
    <sortCondition ref="F2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ADA-A8A6-4EE5-A9D3-8F4E618D4056}">
  <dimension ref="A1:I71"/>
  <sheetViews>
    <sheetView topLeftCell="A32" workbookViewId="0">
      <selection activeCell="C27" sqref="C27:C71"/>
    </sheetView>
  </sheetViews>
  <sheetFormatPr defaultRowHeight="14.4" x14ac:dyDescent="0.3"/>
  <sheetData>
    <row r="1" spans="1:9" x14ac:dyDescent="0.3">
      <c r="A1" t="s">
        <v>29</v>
      </c>
    </row>
    <row r="2" spans="1:9" ht="15" thickBot="1" x14ac:dyDescent="0.35"/>
    <row r="3" spans="1:9" x14ac:dyDescent="0.3">
      <c r="A3" s="9" t="s">
        <v>30</v>
      </c>
      <c r="B3" s="9"/>
    </row>
    <row r="4" spans="1:9" x14ac:dyDescent="0.3">
      <c r="A4" t="s">
        <v>31</v>
      </c>
      <c r="B4">
        <v>0.23664803369342241</v>
      </c>
    </row>
    <row r="5" spans="1:9" x14ac:dyDescent="0.3">
      <c r="A5" t="s">
        <v>32</v>
      </c>
      <c r="B5">
        <v>5.6002291850963185E-2</v>
      </c>
    </row>
    <row r="6" spans="1:9" x14ac:dyDescent="0.3">
      <c r="A6" t="s">
        <v>33</v>
      </c>
      <c r="B6">
        <v>-4.0817985907912378E-2</v>
      </c>
    </row>
    <row r="7" spans="1:9" x14ac:dyDescent="0.3">
      <c r="A7" t="s">
        <v>34</v>
      </c>
      <c r="B7">
        <v>4429947.415850901</v>
      </c>
    </row>
    <row r="8" spans="1:9" ht="15" thickBot="1" x14ac:dyDescent="0.35">
      <c r="A8" s="7" t="s">
        <v>35</v>
      </c>
      <c r="B8" s="7">
        <v>44</v>
      </c>
    </row>
    <row r="10" spans="1:9" ht="15" thickBot="1" x14ac:dyDescent="0.35">
      <c r="A10" t="s">
        <v>36</v>
      </c>
    </row>
    <row r="11" spans="1:9" x14ac:dyDescent="0.3">
      <c r="A11" s="8"/>
      <c r="B11" s="8" t="s">
        <v>41</v>
      </c>
      <c r="C11" s="8" t="s">
        <v>42</v>
      </c>
      <c r="D11" s="8" t="s">
        <v>43</v>
      </c>
      <c r="E11" s="8" t="s">
        <v>44</v>
      </c>
      <c r="F11" s="8" t="s">
        <v>45</v>
      </c>
    </row>
    <row r="12" spans="1:9" x14ac:dyDescent="0.3">
      <c r="A12" t="s">
        <v>37</v>
      </c>
      <c r="B12">
        <v>4</v>
      </c>
      <c r="C12">
        <v>45404260831337.75</v>
      </c>
      <c r="D12">
        <v>11351065207834.438</v>
      </c>
      <c r="E12">
        <v>0.57841490591912104</v>
      </c>
      <c r="F12">
        <v>0.67999275600523168</v>
      </c>
    </row>
    <row r="13" spans="1:9" x14ac:dyDescent="0.3">
      <c r="A13" t="s">
        <v>38</v>
      </c>
      <c r="B13">
        <v>39</v>
      </c>
      <c r="C13">
        <v>765352930180959</v>
      </c>
      <c r="D13">
        <v>19624434107204.078</v>
      </c>
    </row>
    <row r="14" spans="1:9" ht="15" thickBot="1" x14ac:dyDescent="0.35">
      <c r="A14" s="7" t="s">
        <v>39</v>
      </c>
      <c r="B14" s="7">
        <v>43</v>
      </c>
      <c r="C14" s="7">
        <v>810757191012296.75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46</v>
      </c>
      <c r="C16" s="8" t="s">
        <v>34</v>
      </c>
      <c r="D16" s="8" t="s">
        <v>47</v>
      </c>
      <c r="E16" s="8" t="s">
        <v>48</v>
      </c>
      <c r="F16" s="8" t="s">
        <v>49</v>
      </c>
      <c r="G16" s="8" t="s">
        <v>50</v>
      </c>
      <c r="H16" s="8" t="s">
        <v>51</v>
      </c>
      <c r="I16" s="8" t="s">
        <v>52</v>
      </c>
    </row>
    <row r="17" spans="1:9" x14ac:dyDescent="0.3">
      <c r="A17" t="s">
        <v>40</v>
      </c>
      <c r="B17">
        <v>355222.75499275583</v>
      </c>
      <c r="C17">
        <v>2457283.6299690646</v>
      </c>
      <c r="D17">
        <v>0.14455911831278012</v>
      </c>
      <c r="E17">
        <v>0.8858034464368133</v>
      </c>
      <c r="F17">
        <v>-4615102.5313006397</v>
      </c>
      <c r="G17">
        <v>5325548.0412861519</v>
      </c>
      <c r="H17">
        <v>-4615102.5313006397</v>
      </c>
      <c r="I17">
        <v>5325548.0412861519</v>
      </c>
    </row>
    <row r="18" spans="1:9" x14ac:dyDescent="0.3">
      <c r="A18">
        <v>252.21632667250338</v>
      </c>
      <c r="B18">
        <v>717.73167295831956</v>
      </c>
      <c r="C18">
        <v>2212.6538238788712</v>
      </c>
      <c r="D18">
        <v>0.32437594404176023</v>
      </c>
      <c r="E18">
        <v>0.74738687353161537</v>
      </c>
      <c r="F18">
        <v>-3757.7831257860885</v>
      </c>
      <c r="G18">
        <v>5193.2464717027278</v>
      </c>
      <c r="H18">
        <v>-3757.7831257860885</v>
      </c>
      <c r="I18">
        <v>5193.2464717027278</v>
      </c>
    </row>
    <row r="19" spans="1:9" x14ac:dyDescent="0.3">
      <c r="A19">
        <v>0</v>
      </c>
      <c r="B19">
        <v>0.58571986015970712</v>
      </c>
      <c r="C19">
        <v>0.50706854810333057</v>
      </c>
      <c r="D19">
        <v>1.1551098216416076</v>
      </c>
      <c r="E19">
        <v>0.2550738479727363</v>
      </c>
      <c r="F19">
        <v>-0.43992308792512236</v>
      </c>
      <c r="G19">
        <v>1.6113628082445366</v>
      </c>
      <c r="H19">
        <v>-0.43992308792512236</v>
      </c>
      <c r="I19">
        <v>1.6113628082445366</v>
      </c>
    </row>
    <row r="20" spans="1:9" x14ac:dyDescent="0.3">
      <c r="A20">
        <v>391876</v>
      </c>
      <c r="B20">
        <v>-4.5743074411736329E-3</v>
      </c>
      <c r="C20">
        <v>9.4063553260968213E-3</v>
      </c>
      <c r="D20">
        <v>-0.4862996647046447</v>
      </c>
      <c r="E20">
        <v>0.62947626048950167</v>
      </c>
      <c r="F20">
        <v>-2.3600456949909084E-2</v>
      </c>
      <c r="G20">
        <v>1.445184206756182E-2</v>
      </c>
      <c r="H20">
        <v>-2.3600456949909084E-2</v>
      </c>
      <c r="I20">
        <v>1.445184206756182E-2</v>
      </c>
    </row>
    <row r="21" spans="1:9" ht="15" thickBot="1" x14ac:dyDescent="0.35">
      <c r="A21" s="7">
        <v>0</v>
      </c>
      <c r="B21" s="7">
        <v>365.9698960988668</v>
      </c>
      <c r="C21" s="7">
        <v>943.88628242406594</v>
      </c>
      <c r="D21" s="7">
        <v>0.38772668160722895</v>
      </c>
      <c r="E21" s="7">
        <v>0.70032647565520856</v>
      </c>
      <c r="F21" s="7">
        <v>-1543.2203169075437</v>
      </c>
      <c r="G21" s="7">
        <v>2275.1601091052776</v>
      </c>
      <c r="H21" s="7">
        <v>-1543.2203169075437</v>
      </c>
      <c r="I21" s="7">
        <v>2275.1601091052776</v>
      </c>
    </row>
    <row r="25" spans="1:9" x14ac:dyDescent="0.3">
      <c r="A25" t="s">
        <v>53</v>
      </c>
      <c r="E25" t="s">
        <v>57</v>
      </c>
    </row>
    <row r="26" spans="1:9" ht="15" thickBot="1" x14ac:dyDescent="0.35"/>
    <row r="27" spans="1:9" x14ac:dyDescent="0.3">
      <c r="A27" s="8" t="s">
        <v>54</v>
      </c>
      <c r="B27" s="8" t="s">
        <v>59</v>
      </c>
      <c r="C27" s="8" t="s">
        <v>56</v>
      </c>
      <c r="E27" s="8" t="s">
        <v>58</v>
      </c>
      <c r="F27" s="8">
        <v>0</v>
      </c>
    </row>
    <row r="28" spans="1:9" x14ac:dyDescent="0.3">
      <c r="A28">
        <v>1</v>
      </c>
      <c r="B28">
        <v>1183571.4457308229</v>
      </c>
      <c r="C28">
        <v>-1183571.4457308229</v>
      </c>
      <c r="E28">
        <v>1.1363636363636365</v>
      </c>
      <c r="F28">
        <v>0</v>
      </c>
    </row>
    <row r="29" spans="1:9" x14ac:dyDescent="0.3">
      <c r="A29">
        <v>2</v>
      </c>
      <c r="B29">
        <v>1516505.6169094299</v>
      </c>
      <c r="C29">
        <v>-1516505.6169094299</v>
      </c>
      <c r="E29">
        <v>3.4090909090909092</v>
      </c>
      <c r="F29">
        <v>0</v>
      </c>
    </row>
    <row r="30" spans="1:9" x14ac:dyDescent="0.3">
      <c r="A30">
        <v>3</v>
      </c>
      <c r="B30">
        <v>1754703.2756538575</v>
      </c>
      <c r="C30">
        <v>-1719850.2756538575</v>
      </c>
      <c r="E30">
        <v>5.6818181818181825</v>
      </c>
      <c r="F30">
        <v>0</v>
      </c>
    </row>
    <row r="31" spans="1:9" x14ac:dyDescent="0.3">
      <c r="A31">
        <v>4</v>
      </c>
      <c r="B31">
        <v>1506009.9754599966</v>
      </c>
      <c r="C31">
        <v>-1307345.9754599966</v>
      </c>
      <c r="E31">
        <v>7.954545454545455</v>
      </c>
      <c r="F31">
        <v>0</v>
      </c>
    </row>
    <row r="32" spans="1:9" x14ac:dyDescent="0.3">
      <c r="A32">
        <v>5</v>
      </c>
      <c r="B32">
        <v>1270920.2080065007</v>
      </c>
      <c r="C32">
        <v>-1270920.2080065007</v>
      </c>
      <c r="E32">
        <v>10.227272727272728</v>
      </c>
      <c r="F32">
        <v>0</v>
      </c>
    </row>
    <row r="33" spans="1:6" x14ac:dyDescent="0.3">
      <c r="A33">
        <v>6</v>
      </c>
      <c r="B33">
        <v>1672533.6019159616</v>
      </c>
      <c r="C33">
        <v>-1596206.6019159616</v>
      </c>
      <c r="E33">
        <v>12.500000000000002</v>
      </c>
      <c r="F33">
        <v>0</v>
      </c>
    </row>
    <row r="34" spans="1:6" x14ac:dyDescent="0.3">
      <c r="A34">
        <v>7</v>
      </c>
      <c r="B34">
        <v>1761971.3569754609</v>
      </c>
      <c r="C34">
        <v>-788160.35697546089</v>
      </c>
      <c r="E34">
        <v>14.772727272727273</v>
      </c>
      <c r="F34">
        <v>0</v>
      </c>
    </row>
    <row r="35" spans="1:6" x14ac:dyDescent="0.3">
      <c r="A35">
        <v>8</v>
      </c>
      <c r="B35">
        <v>1456821.8815933089</v>
      </c>
      <c r="C35">
        <v>-424341.88159330888</v>
      </c>
      <c r="E35">
        <v>17.045454545454547</v>
      </c>
      <c r="F35">
        <v>0</v>
      </c>
    </row>
    <row r="36" spans="1:6" x14ac:dyDescent="0.3">
      <c r="A36">
        <v>9</v>
      </c>
      <c r="B36">
        <v>1870146.6434561564</v>
      </c>
      <c r="C36">
        <v>1418397.3565438436</v>
      </c>
      <c r="E36">
        <v>19.31818181818182</v>
      </c>
      <c r="F36">
        <v>0</v>
      </c>
    </row>
    <row r="37" spans="1:6" x14ac:dyDescent="0.3">
      <c r="A37">
        <v>10</v>
      </c>
      <c r="B37">
        <v>2103238.2582278866</v>
      </c>
      <c r="C37">
        <v>15984712.741772113</v>
      </c>
      <c r="E37">
        <v>21.590909090909093</v>
      </c>
      <c r="F37">
        <v>0</v>
      </c>
    </row>
    <row r="38" spans="1:6" x14ac:dyDescent="0.3">
      <c r="A38">
        <v>11</v>
      </c>
      <c r="B38">
        <v>4039959.3506853082</v>
      </c>
      <c r="C38">
        <v>6606838.6493146922</v>
      </c>
      <c r="E38">
        <v>23.863636363636367</v>
      </c>
      <c r="F38">
        <v>0</v>
      </c>
    </row>
    <row r="39" spans="1:6" x14ac:dyDescent="0.3">
      <c r="A39">
        <v>12</v>
      </c>
      <c r="B39">
        <v>4441393.2124919342</v>
      </c>
      <c r="C39">
        <v>-1664979.2124919342</v>
      </c>
      <c r="E39">
        <v>26.13636363636364</v>
      </c>
      <c r="F39">
        <v>0</v>
      </c>
    </row>
    <row r="40" spans="1:6" x14ac:dyDescent="0.3">
      <c r="A40">
        <v>13</v>
      </c>
      <c r="B40">
        <v>3557828.9751173905</v>
      </c>
      <c r="C40">
        <v>-3557828.9751173905</v>
      </c>
      <c r="E40">
        <v>28.40909090909091</v>
      </c>
      <c r="F40">
        <v>0</v>
      </c>
    </row>
    <row r="41" spans="1:6" x14ac:dyDescent="0.3">
      <c r="A41">
        <v>14</v>
      </c>
      <c r="B41">
        <v>3724818.480243138</v>
      </c>
      <c r="C41">
        <v>1175181.519756862</v>
      </c>
      <c r="E41">
        <v>30.681818181818183</v>
      </c>
      <c r="F41">
        <v>0</v>
      </c>
    </row>
    <row r="42" spans="1:6" x14ac:dyDescent="0.3">
      <c r="A42">
        <v>15</v>
      </c>
      <c r="B42">
        <v>3401486.08786349</v>
      </c>
      <c r="C42">
        <v>2314370.91213651</v>
      </c>
      <c r="E42">
        <v>32.954545454545453</v>
      </c>
      <c r="F42">
        <v>0</v>
      </c>
    </row>
    <row r="43" spans="1:6" x14ac:dyDescent="0.3">
      <c r="A43">
        <v>16</v>
      </c>
      <c r="B43">
        <v>2033875.1088651293</v>
      </c>
      <c r="C43">
        <v>18111695.891134869</v>
      </c>
      <c r="E43">
        <v>35.227272727272727</v>
      </c>
      <c r="F43">
        <v>0</v>
      </c>
    </row>
    <row r="44" spans="1:6" x14ac:dyDescent="0.3">
      <c r="A44">
        <v>17</v>
      </c>
      <c r="B44">
        <v>2012974.8836065298</v>
      </c>
      <c r="C44">
        <v>-2012974.8836065298</v>
      </c>
      <c r="E44">
        <v>37.5</v>
      </c>
      <c r="F44">
        <v>0</v>
      </c>
    </row>
    <row r="45" spans="1:6" x14ac:dyDescent="0.3">
      <c r="A45">
        <v>18</v>
      </c>
      <c r="B45">
        <v>1904768.581656395</v>
      </c>
      <c r="C45">
        <v>896563.41834360501</v>
      </c>
      <c r="E45">
        <v>39.772727272727273</v>
      </c>
      <c r="F45">
        <v>0</v>
      </c>
    </row>
    <row r="46" spans="1:6" x14ac:dyDescent="0.3">
      <c r="A46">
        <v>19</v>
      </c>
      <c r="B46">
        <v>1787352.2719450314</v>
      </c>
      <c r="C46">
        <v>1729936.7280549686</v>
      </c>
      <c r="E46">
        <v>42.045454545454547</v>
      </c>
      <c r="F46">
        <v>0</v>
      </c>
    </row>
    <row r="47" spans="1:6" x14ac:dyDescent="0.3">
      <c r="A47">
        <v>20</v>
      </c>
      <c r="B47">
        <v>1540452.3173910941</v>
      </c>
      <c r="C47">
        <v>-1540452.3173910941</v>
      </c>
      <c r="E47">
        <v>44.31818181818182</v>
      </c>
      <c r="F47">
        <v>0</v>
      </c>
    </row>
    <row r="48" spans="1:6" x14ac:dyDescent="0.3">
      <c r="A48">
        <v>21</v>
      </c>
      <c r="B48">
        <v>3268026.7040387811</v>
      </c>
      <c r="C48">
        <v>-295131.70403878111</v>
      </c>
      <c r="E48">
        <v>46.590909090909093</v>
      </c>
      <c r="F48">
        <v>0</v>
      </c>
    </row>
    <row r="49" spans="1:6" x14ac:dyDescent="0.3">
      <c r="A49">
        <v>22</v>
      </c>
      <c r="B49">
        <v>3245032.9318260555</v>
      </c>
      <c r="C49">
        <v>-355050.93182605552</v>
      </c>
      <c r="E49">
        <v>48.863636363636367</v>
      </c>
      <c r="F49">
        <v>0</v>
      </c>
    </row>
    <row r="50" spans="1:6" x14ac:dyDescent="0.3">
      <c r="A50">
        <v>23</v>
      </c>
      <c r="B50">
        <v>1494499.7603889108</v>
      </c>
      <c r="C50">
        <v>-1494499.7603889108</v>
      </c>
      <c r="E50">
        <v>51.13636363636364</v>
      </c>
      <c r="F50">
        <v>0</v>
      </c>
    </row>
    <row r="51" spans="1:6" x14ac:dyDescent="0.3">
      <c r="A51">
        <v>24</v>
      </c>
      <c r="B51">
        <v>1269321.5877544763</v>
      </c>
      <c r="C51">
        <v>-1269321.5877544763</v>
      </c>
      <c r="E51">
        <v>53.409090909090914</v>
      </c>
      <c r="F51">
        <v>0</v>
      </c>
    </row>
    <row r="52" spans="1:6" x14ac:dyDescent="0.3">
      <c r="A52">
        <v>25</v>
      </c>
      <c r="B52">
        <v>1632858.5348054576</v>
      </c>
      <c r="C52">
        <v>-1632858.5348054576</v>
      </c>
      <c r="E52">
        <v>55.68181818181818</v>
      </c>
      <c r="F52">
        <v>0</v>
      </c>
    </row>
    <row r="53" spans="1:6" x14ac:dyDescent="0.3">
      <c r="A53">
        <v>26</v>
      </c>
      <c r="B53">
        <v>1655192.9019930372</v>
      </c>
      <c r="C53">
        <v>-1655192.9019930372</v>
      </c>
      <c r="E53">
        <v>57.954545454545453</v>
      </c>
      <c r="F53">
        <v>0</v>
      </c>
    </row>
    <row r="54" spans="1:6" x14ac:dyDescent="0.3">
      <c r="A54">
        <v>27</v>
      </c>
      <c r="B54">
        <v>2070206.1994933947</v>
      </c>
      <c r="C54">
        <v>-2070206.1994933947</v>
      </c>
      <c r="E54">
        <v>60.227272727272727</v>
      </c>
      <c r="F54">
        <v>34853</v>
      </c>
    </row>
    <row r="55" spans="1:6" x14ac:dyDescent="0.3">
      <c r="A55">
        <v>28</v>
      </c>
      <c r="B55">
        <v>2197875.9804341169</v>
      </c>
      <c r="C55">
        <v>-2197875.9804341169</v>
      </c>
      <c r="E55">
        <v>62.5</v>
      </c>
      <c r="F55">
        <v>76327</v>
      </c>
    </row>
    <row r="56" spans="1:6" x14ac:dyDescent="0.3">
      <c r="A56">
        <v>29</v>
      </c>
      <c r="B56">
        <v>2309173.8293756121</v>
      </c>
      <c r="C56">
        <v>-2309173.8293756121</v>
      </c>
      <c r="E56">
        <v>64.77272727272728</v>
      </c>
      <c r="F56">
        <v>198664</v>
      </c>
    </row>
    <row r="57" spans="1:6" x14ac:dyDescent="0.3">
      <c r="A57">
        <v>30</v>
      </c>
      <c r="B57">
        <v>2127317.7394492575</v>
      </c>
      <c r="C57">
        <v>-2127317.7394492575</v>
      </c>
      <c r="E57">
        <v>67.045454545454561</v>
      </c>
      <c r="F57">
        <v>973811</v>
      </c>
    </row>
    <row r="58" spans="1:6" x14ac:dyDescent="0.3">
      <c r="A58">
        <v>31</v>
      </c>
      <c r="B58">
        <v>1714971.9908750991</v>
      </c>
      <c r="C58">
        <v>-1714971.9908750991</v>
      </c>
      <c r="E58">
        <v>69.318181818181827</v>
      </c>
      <c r="F58">
        <v>1032480</v>
      </c>
    </row>
    <row r="59" spans="1:6" x14ac:dyDescent="0.3">
      <c r="A59">
        <v>32</v>
      </c>
      <c r="B59">
        <v>1613078.2164212703</v>
      </c>
      <c r="C59">
        <v>-1613078.2164212703</v>
      </c>
      <c r="E59">
        <v>71.590909090909108</v>
      </c>
      <c r="F59">
        <v>2771002</v>
      </c>
    </row>
    <row r="60" spans="1:6" x14ac:dyDescent="0.3">
      <c r="A60">
        <v>33</v>
      </c>
      <c r="B60">
        <v>1490220.1277316469</v>
      </c>
      <c r="C60">
        <v>-1490220.1277316469</v>
      </c>
      <c r="E60">
        <v>73.863636363636374</v>
      </c>
      <c r="F60">
        <v>2776414</v>
      </c>
    </row>
    <row r="61" spans="1:6" x14ac:dyDescent="0.3">
      <c r="A61">
        <v>34</v>
      </c>
      <c r="B61">
        <v>1827922.8597125853</v>
      </c>
      <c r="C61">
        <v>-1827922.8597125853</v>
      </c>
      <c r="E61">
        <v>76.13636363636364</v>
      </c>
      <c r="F61">
        <v>2801332</v>
      </c>
    </row>
    <row r="62" spans="1:6" x14ac:dyDescent="0.3">
      <c r="A62">
        <v>35</v>
      </c>
      <c r="B62">
        <v>2070999.9576163467</v>
      </c>
      <c r="C62">
        <v>-2070999.9576163467</v>
      </c>
      <c r="E62">
        <v>78.409090909090921</v>
      </c>
      <c r="F62">
        <v>2889982</v>
      </c>
    </row>
    <row r="63" spans="1:6" x14ac:dyDescent="0.3">
      <c r="A63">
        <v>36</v>
      </c>
      <c r="B63">
        <v>1631812.555862125</v>
      </c>
      <c r="C63">
        <v>-1631812.555862125</v>
      </c>
      <c r="E63">
        <v>80.681818181818187</v>
      </c>
      <c r="F63">
        <v>2972895</v>
      </c>
    </row>
    <row r="64" spans="1:6" x14ac:dyDescent="0.3">
      <c r="A64">
        <v>37</v>
      </c>
      <c r="B64">
        <v>2523742.6915578935</v>
      </c>
      <c r="C64">
        <v>-2523742.6915578935</v>
      </c>
      <c r="E64">
        <v>82.954545454545467</v>
      </c>
      <c r="F64">
        <v>3200000</v>
      </c>
    </row>
    <row r="65" spans="1:6" x14ac:dyDescent="0.3">
      <c r="A65">
        <v>38</v>
      </c>
      <c r="B65">
        <v>2140609.32752572</v>
      </c>
      <c r="C65">
        <v>-2140609.32752572</v>
      </c>
      <c r="E65">
        <v>85.227272727272734</v>
      </c>
      <c r="F65">
        <v>3288544</v>
      </c>
    </row>
    <row r="66" spans="1:6" x14ac:dyDescent="0.3">
      <c r="A66">
        <v>39</v>
      </c>
      <c r="B66">
        <v>3637541.5125201461</v>
      </c>
      <c r="C66">
        <v>-3637541.5125201461</v>
      </c>
      <c r="E66">
        <v>87.500000000000014</v>
      </c>
      <c r="F66">
        <v>3517289</v>
      </c>
    </row>
    <row r="67" spans="1:6" x14ac:dyDescent="0.3">
      <c r="A67">
        <v>40</v>
      </c>
      <c r="B67">
        <v>1670734.6950802037</v>
      </c>
      <c r="C67">
        <v>-1670734.6950802037</v>
      </c>
      <c r="E67">
        <v>89.77272727272728</v>
      </c>
      <c r="F67">
        <v>4900000</v>
      </c>
    </row>
    <row r="68" spans="1:6" x14ac:dyDescent="0.3">
      <c r="A68">
        <v>41</v>
      </c>
      <c r="B68">
        <v>1645.0410651201382</v>
      </c>
      <c r="C68">
        <v>-1645.0410651201382</v>
      </c>
      <c r="E68">
        <v>92.045454545454561</v>
      </c>
      <c r="F68">
        <v>5715857</v>
      </c>
    </row>
    <row r="69" spans="1:6" x14ac:dyDescent="0.3">
      <c r="A69">
        <v>42</v>
      </c>
      <c r="B69">
        <v>773124.62006466324</v>
      </c>
      <c r="C69">
        <v>2426875.3799353368</v>
      </c>
      <c r="E69">
        <v>94.318181818181827</v>
      </c>
      <c r="F69">
        <v>10646798</v>
      </c>
    </row>
    <row r="70" spans="1:6" x14ac:dyDescent="0.3">
      <c r="A70">
        <v>43</v>
      </c>
      <c r="B70">
        <v>-538151.88707811676</v>
      </c>
      <c r="C70">
        <v>3309153.8870781166</v>
      </c>
      <c r="E70">
        <v>96.590909090909108</v>
      </c>
      <c r="F70">
        <v>18087951</v>
      </c>
    </row>
    <row r="71" spans="1:6" ht="15" thickBot="1" x14ac:dyDescent="0.35">
      <c r="A71" s="7">
        <v>44</v>
      </c>
      <c r="B71" s="7">
        <v>-339319.41230862687</v>
      </c>
      <c r="C71" s="7">
        <v>339319.41230862687</v>
      </c>
      <c r="E71" s="7">
        <v>98.863636363636374</v>
      </c>
      <c r="F71" s="7">
        <v>20145571</v>
      </c>
    </row>
  </sheetData>
  <sortState xmlns:xlrd2="http://schemas.microsoft.com/office/spreadsheetml/2017/richdata2" ref="F28:F71">
    <sortCondition ref="F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topLeftCell="A30" workbookViewId="0">
      <selection activeCell="P44" sqref="P44"/>
    </sheetView>
  </sheetViews>
  <sheetFormatPr defaultRowHeight="14.4" x14ac:dyDescent="0.3"/>
  <cols>
    <col min="1" max="1" width="10.09765625" style="3" bestFit="1" customWidth="1"/>
    <col min="2" max="2" width="11.3984375" customWidth="1"/>
    <col min="3" max="3" width="9.3984375" bestFit="1" customWidth="1"/>
    <col min="4" max="4" width="7.8984375" bestFit="1" customWidth="1"/>
    <col min="5" max="5" width="11.5" bestFit="1" customWidth="1"/>
    <col min="6" max="6" width="12.5" bestFit="1" customWidth="1"/>
    <col min="7" max="7" width="10.69921875" bestFit="1" customWidth="1"/>
    <col min="8" max="8" width="6.796875" bestFit="1" customWidth="1"/>
    <col min="9" max="9" width="10.5" bestFit="1" customWidth="1"/>
    <col min="10" max="10" width="15.09765625" bestFit="1" customWidth="1"/>
    <col min="11" max="11" width="12.296875" bestFit="1" customWidth="1"/>
    <col min="12" max="12" width="11.3984375" bestFit="1" customWidth="1"/>
    <col min="16" max="16" width="10.69921875" bestFit="1" customWidth="1"/>
    <col min="18" max="19" width="12.5" bestFit="1" customWidth="1"/>
  </cols>
  <sheetData>
    <row r="1" spans="1:19" x14ac:dyDescent="0.3">
      <c r="A1" s="3" t="s">
        <v>7</v>
      </c>
      <c r="B1" t="s">
        <v>10</v>
      </c>
      <c r="C1" t="s">
        <v>4</v>
      </c>
      <c r="D1" t="s">
        <v>6</v>
      </c>
      <c r="E1" t="s">
        <v>8</v>
      </c>
      <c r="F1" t="s">
        <v>9</v>
      </c>
      <c r="G1" t="s">
        <v>11</v>
      </c>
      <c r="H1" t="s">
        <v>0</v>
      </c>
      <c r="I1" t="s">
        <v>5</v>
      </c>
      <c r="J1" t="s">
        <v>1</v>
      </c>
      <c r="K1" t="s">
        <v>2</v>
      </c>
      <c r="L1" t="s">
        <v>3</v>
      </c>
      <c r="M1" t="s">
        <v>12</v>
      </c>
      <c r="N1" t="s">
        <v>13</v>
      </c>
      <c r="R1" s="8" t="s">
        <v>60</v>
      </c>
      <c r="S1" s="8" t="s">
        <v>61</v>
      </c>
    </row>
    <row r="2" spans="1:19" x14ac:dyDescent="0.3">
      <c r="A2" s="3">
        <v>40909</v>
      </c>
      <c r="B2" s="1">
        <v>0</v>
      </c>
      <c r="C2" s="1">
        <v>6861</v>
      </c>
      <c r="D2" s="1">
        <v>252.21632667250338</v>
      </c>
      <c r="E2" s="1">
        <v>0</v>
      </c>
      <c r="F2" s="1">
        <v>391876</v>
      </c>
      <c r="G2" s="1">
        <v>0</v>
      </c>
      <c r="H2" s="1">
        <v>150</v>
      </c>
      <c r="I2" s="1">
        <v>8</v>
      </c>
      <c r="J2" s="1">
        <v>0</v>
      </c>
      <c r="K2" s="1">
        <v>0</v>
      </c>
      <c r="L2" s="1">
        <v>0</v>
      </c>
      <c r="M2" s="1">
        <f>(D2^$P$4)/(D2^$P$4 + $P$6^$P$4)</f>
        <v>0.91889268812936509</v>
      </c>
      <c r="N2" t="str">
        <f>TEXT(A2,"mmm")</f>
        <v>Jan</v>
      </c>
      <c r="P2">
        <v>0.7</v>
      </c>
      <c r="R2">
        <v>-1306.2304956584039</v>
      </c>
      <c r="S2">
        <v>-1183571.4457308229</v>
      </c>
    </row>
    <row r="3" spans="1:19" x14ac:dyDescent="0.3">
      <c r="A3" s="3">
        <v>40940</v>
      </c>
      <c r="B3" s="1">
        <v>0</v>
      </c>
      <c r="C3" s="1">
        <v>6196</v>
      </c>
      <c r="D3" s="1">
        <v>689.04142864396499</v>
      </c>
      <c r="E3" s="1">
        <v>0</v>
      </c>
      <c r="F3" s="1">
        <v>391876</v>
      </c>
      <c r="G3" s="1">
        <v>917</v>
      </c>
      <c r="H3" s="1">
        <v>153</v>
      </c>
      <c r="I3" s="1">
        <v>12</v>
      </c>
      <c r="J3" s="1">
        <v>0</v>
      </c>
      <c r="K3" s="1">
        <v>0</v>
      </c>
      <c r="L3" s="1">
        <v>0</v>
      </c>
      <c r="M3" s="1">
        <f t="shared" ref="M3:M46" si="0">$P$2   *  M2   + (D3^ $P$4) / (D3^$P$4 + $P$6^$P$4)</f>
        <v>1.6240523430686569</v>
      </c>
      <c r="N3" t="str">
        <f t="shared" ref="N3:N46" si="1">TEXT(A3,"mmm")</f>
        <v>Feb</v>
      </c>
      <c r="R3">
        <v>-265.51832113472938</v>
      </c>
      <c r="S3">
        <v>-1516505.6169094299</v>
      </c>
    </row>
    <row r="4" spans="1:19" x14ac:dyDescent="0.3">
      <c r="A4" s="3">
        <v>40969</v>
      </c>
      <c r="B4" s="1">
        <v>0</v>
      </c>
      <c r="C4" s="1">
        <v>7519</v>
      </c>
      <c r="D4" s="1">
        <v>798.01690564132048</v>
      </c>
      <c r="E4" s="1">
        <v>309960</v>
      </c>
      <c r="F4" s="1">
        <v>6317682.25</v>
      </c>
      <c r="G4" s="1">
        <v>1191</v>
      </c>
      <c r="H4" s="1">
        <v>152</v>
      </c>
      <c r="I4" s="1">
        <v>17</v>
      </c>
      <c r="J4" s="1">
        <v>6636000</v>
      </c>
      <c r="K4" s="1">
        <v>0</v>
      </c>
      <c r="L4" s="1">
        <v>13272000</v>
      </c>
      <c r="M4" s="1">
        <f t="shared" si="0"/>
        <v>2.1213955283992219</v>
      </c>
      <c r="N4" t="str">
        <f t="shared" si="1"/>
        <v>Mar</v>
      </c>
      <c r="P4">
        <v>1.5</v>
      </c>
      <c r="R4">
        <v>496.02243252561038</v>
      </c>
      <c r="S4">
        <v>-1719850.2756538575</v>
      </c>
    </row>
    <row r="5" spans="1:19" x14ac:dyDescent="0.3">
      <c r="A5" s="3">
        <v>41000</v>
      </c>
      <c r="B5" s="1">
        <v>34853</v>
      </c>
      <c r="C5" s="1">
        <v>8498</v>
      </c>
      <c r="D5" s="1">
        <v>922.7139525189458</v>
      </c>
      <c r="E5" s="1">
        <v>309960</v>
      </c>
      <c r="F5" s="1">
        <v>6292572.25</v>
      </c>
      <c r="G5" s="1">
        <v>1597</v>
      </c>
      <c r="H5" s="1">
        <v>149</v>
      </c>
      <c r="I5" s="1">
        <v>17</v>
      </c>
      <c r="J5" s="1">
        <v>0</v>
      </c>
      <c r="K5" s="1">
        <v>0</v>
      </c>
      <c r="L5" s="1">
        <v>6636000</v>
      </c>
      <c r="M5" s="1">
        <f t="shared" si="0"/>
        <v>2.4725199569691871</v>
      </c>
      <c r="N5" t="str">
        <f t="shared" si="1"/>
        <v>Apr</v>
      </c>
      <c r="R5">
        <v>922.19080726166248</v>
      </c>
      <c r="S5">
        <v>-1307345.9754599966</v>
      </c>
    </row>
    <row r="6" spans="1:19" x14ac:dyDescent="0.3">
      <c r="A6" s="3">
        <v>41030</v>
      </c>
      <c r="B6" s="1">
        <v>198664</v>
      </c>
      <c r="C6" s="1">
        <v>8721</v>
      </c>
      <c r="D6" s="1">
        <v>445.66510543303235</v>
      </c>
      <c r="E6" s="1">
        <v>309960</v>
      </c>
      <c r="F6" s="1">
        <v>6290064</v>
      </c>
      <c r="G6" s="1">
        <v>1853</v>
      </c>
      <c r="H6" s="1">
        <v>150</v>
      </c>
      <c r="I6" s="1">
        <v>17</v>
      </c>
      <c r="J6" s="1">
        <v>0</v>
      </c>
      <c r="K6" s="1">
        <v>0</v>
      </c>
      <c r="L6" s="1">
        <v>6636000</v>
      </c>
      <c r="M6" s="1">
        <f t="shared" si="0"/>
        <v>2.694546258714289</v>
      </c>
      <c r="N6" t="str">
        <f t="shared" si="1"/>
        <v>May</v>
      </c>
      <c r="P6">
        <v>50</v>
      </c>
      <c r="R6">
        <v>-845.54323068788835</v>
      </c>
      <c r="S6">
        <v>-1270920.2080065007</v>
      </c>
    </row>
    <row r="7" spans="1:19" x14ac:dyDescent="0.3">
      <c r="A7" s="3">
        <v>41061</v>
      </c>
      <c r="B7" s="1">
        <v>0</v>
      </c>
      <c r="C7" s="1">
        <v>6764</v>
      </c>
      <c r="D7" s="1">
        <v>310.34669068936762</v>
      </c>
      <c r="E7" s="1">
        <v>0</v>
      </c>
      <c r="F7" s="1">
        <v>842724</v>
      </c>
      <c r="G7" s="1">
        <v>1904</v>
      </c>
      <c r="H7" s="1">
        <v>152</v>
      </c>
      <c r="I7" s="1">
        <v>21</v>
      </c>
      <c r="J7" s="1">
        <v>0</v>
      </c>
      <c r="K7" s="1">
        <v>1</v>
      </c>
      <c r="L7" s="1">
        <v>0</v>
      </c>
      <c r="M7" s="1">
        <f t="shared" si="0"/>
        <v>2.825442989528367</v>
      </c>
      <c r="N7" t="str">
        <f t="shared" si="1"/>
        <v>Jun</v>
      </c>
      <c r="R7">
        <v>-1429.2456031094052</v>
      </c>
      <c r="S7">
        <v>-1596206.6019159616</v>
      </c>
    </row>
    <row r="8" spans="1:19" x14ac:dyDescent="0.3">
      <c r="A8" s="3">
        <v>41091</v>
      </c>
      <c r="B8" s="1">
        <v>76327</v>
      </c>
      <c r="C8" s="1">
        <v>6538</v>
      </c>
      <c r="D8" s="1">
        <v>658.8007373459028</v>
      </c>
      <c r="E8" s="1">
        <v>309960</v>
      </c>
      <c r="F8" s="1">
        <v>8608356</v>
      </c>
      <c r="G8" s="1">
        <v>1919</v>
      </c>
      <c r="H8" s="1">
        <v>155</v>
      </c>
      <c r="I8" s="1">
        <v>21</v>
      </c>
      <c r="J8" s="1">
        <v>0</v>
      </c>
      <c r="K8" s="1">
        <v>1</v>
      </c>
      <c r="L8" s="1">
        <v>6836000</v>
      </c>
      <c r="M8" s="1">
        <f t="shared" si="0"/>
        <v>2.9573297579077247</v>
      </c>
      <c r="N8" t="str">
        <f t="shared" si="1"/>
        <v>Jul</v>
      </c>
      <c r="O8" t="s">
        <v>62</v>
      </c>
      <c r="P8">
        <f>CORREL(C2:C46,I2:I46)</f>
        <v>-0.23961148867883778</v>
      </c>
      <c r="R8">
        <v>-1285.5891159400608</v>
      </c>
      <c r="S8">
        <v>-788160.35697546089</v>
      </c>
    </row>
    <row r="9" spans="1:19" x14ac:dyDescent="0.3">
      <c r="A9" s="3">
        <v>41122</v>
      </c>
      <c r="B9" s="1">
        <v>973811</v>
      </c>
      <c r="C9" s="1">
        <v>6808</v>
      </c>
      <c r="D9" s="1">
        <v>614.21245932788941</v>
      </c>
      <c r="E9" s="1">
        <v>309960</v>
      </c>
      <c r="F9" s="1">
        <v>9821956</v>
      </c>
      <c r="G9" s="1">
        <v>2266</v>
      </c>
      <c r="H9" s="1">
        <v>153</v>
      </c>
      <c r="I9" s="1">
        <v>20</v>
      </c>
      <c r="J9" s="1">
        <v>0</v>
      </c>
      <c r="K9" s="1">
        <v>0</v>
      </c>
      <c r="L9" s="1">
        <v>0</v>
      </c>
      <c r="M9" s="1">
        <f t="shared" si="0"/>
        <v>3.0474318973489507</v>
      </c>
      <c r="N9" t="str">
        <f t="shared" si="1"/>
        <v>Aug</v>
      </c>
      <c r="P9">
        <f>CORREL(C2:C46,J2:J46)</f>
        <v>-4.8960567991777983E-2</v>
      </c>
      <c r="R9">
        <v>-1622.510033571084</v>
      </c>
      <c r="S9">
        <v>-424341.88159330888</v>
      </c>
    </row>
    <row r="10" spans="1:19" x14ac:dyDescent="0.3">
      <c r="A10" s="3">
        <v>41153</v>
      </c>
      <c r="B10" s="1">
        <v>1032480</v>
      </c>
      <c r="C10" s="1">
        <v>6292</v>
      </c>
      <c r="D10" s="1">
        <v>388.93428086932994</v>
      </c>
      <c r="E10" s="1">
        <v>0</v>
      </c>
      <c r="F10" s="1">
        <v>9815689</v>
      </c>
      <c r="G10" s="1">
        <v>2370</v>
      </c>
      <c r="H10" s="1">
        <v>153</v>
      </c>
      <c r="I10" s="1">
        <v>19</v>
      </c>
      <c r="J10" s="1">
        <v>0</v>
      </c>
      <c r="K10" s="1">
        <v>0</v>
      </c>
      <c r="L10" s="1">
        <v>0</v>
      </c>
      <c r="M10" s="1">
        <f t="shared" si="0"/>
        <v>3.0891397277459332</v>
      </c>
      <c r="N10" t="str">
        <f t="shared" si="1"/>
        <v>Sep</v>
      </c>
      <c r="P10">
        <f>CORREL(C2:C46,K2:K46)</f>
        <v>-0.34047828849548895</v>
      </c>
      <c r="R10">
        <v>-1367.17671022369</v>
      </c>
      <c r="S10">
        <v>1418397.3565438436</v>
      </c>
    </row>
    <row r="11" spans="1:19" x14ac:dyDescent="0.3">
      <c r="A11" s="3">
        <v>41183</v>
      </c>
      <c r="B11" s="1">
        <v>3288544</v>
      </c>
      <c r="C11" s="1">
        <v>6973</v>
      </c>
      <c r="D11" s="1">
        <v>950.53061939867041</v>
      </c>
      <c r="E11" s="1">
        <v>0</v>
      </c>
      <c r="F11" s="1">
        <v>10055241</v>
      </c>
      <c r="G11" s="1">
        <v>2401</v>
      </c>
      <c r="H11" s="1">
        <v>154</v>
      </c>
      <c r="I11" s="1">
        <v>20</v>
      </c>
      <c r="J11" s="1">
        <v>14536000</v>
      </c>
      <c r="K11" s="1">
        <v>0</v>
      </c>
      <c r="L11" s="1">
        <v>13288000</v>
      </c>
      <c r="M11" s="1">
        <f t="shared" si="0"/>
        <v>3.1504772211065211</v>
      </c>
      <c r="N11" t="str">
        <f t="shared" si="1"/>
        <v>Oct</v>
      </c>
      <c r="R11">
        <v>-767.26989791419874</v>
      </c>
      <c r="S11">
        <v>15984712.741772113</v>
      </c>
    </row>
    <row r="12" spans="1:19" x14ac:dyDescent="0.3">
      <c r="A12" s="3">
        <v>41214</v>
      </c>
      <c r="B12" s="1">
        <v>18087951</v>
      </c>
      <c r="C12" s="1">
        <v>8132</v>
      </c>
      <c r="D12" s="1">
        <v>972.9614957294616</v>
      </c>
      <c r="E12" s="1">
        <v>336960</v>
      </c>
      <c r="F12" s="1">
        <v>11444689</v>
      </c>
      <c r="G12" s="1">
        <v>2472</v>
      </c>
      <c r="H12" s="1">
        <v>153</v>
      </c>
      <c r="I12" s="1">
        <v>22</v>
      </c>
      <c r="J12" s="1">
        <v>0</v>
      </c>
      <c r="K12" s="1">
        <v>0</v>
      </c>
      <c r="L12" s="1">
        <v>38508000</v>
      </c>
      <c r="M12" s="1">
        <f t="shared" si="0"/>
        <v>3.1938185917307833</v>
      </c>
      <c r="N12" t="str">
        <f t="shared" si="1"/>
        <v>Nov</v>
      </c>
      <c r="P12">
        <f>CORREL(C2:C46,H2:H46)</f>
        <v>-0.44741942410490976</v>
      </c>
      <c r="R12">
        <v>-662.18550336541921</v>
      </c>
      <c r="S12">
        <v>6606838.6493146922</v>
      </c>
    </row>
    <row r="13" spans="1:19" x14ac:dyDescent="0.3">
      <c r="A13" s="3">
        <v>41244</v>
      </c>
      <c r="B13" s="1">
        <v>10646798</v>
      </c>
      <c r="C13" s="1">
        <v>8857</v>
      </c>
      <c r="D13" s="1">
        <v>1070.018608023101</v>
      </c>
      <c r="E13" s="1">
        <v>3432317</v>
      </c>
      <c r="F13" s="1">
        <v>7789681</v>
      </c>
      <c r="G13" s="1">
        <v>2574</v>
      </c>
      <c r="H13" s="1">
        <v>151</v>
      </c>
      <c r="I13" s="1">
        <v>12</v>
      </c>
      <c r="J13" s="1">
        <v>0</v>
      </c>
      <c r="K13" s="1">
        <v>0</v>
      </c>
      <c r="L13" s="1">
        <v>15825000</v>
      </c>
      <c r="M13" s="1">
        <f t="shared" si="0"/>
        <v>3.2256729411363541</v>
      </c>
      <c r="N13" t="str">
        <f t="shared" si="1"/>
        <v>Dec</v>
      </c>
      <c r="R13">
        <v>-748.67898434417475</v>
      </c>
      <c r="S13">
        <v>-1664979.2124919342</v>
      </c>
    </row>
    <row r="14" spans="1:19" x14ac:dyDescent="0.3">
      <c r="A14" s="3">
        <v>41275</v>
      </c>
      <c r="B14" s="1">
        <v>2776414</v>
      </c>
      <c r="C14" s="1">
        <v>8939</v>
      </c>
      <c r="D14" s="1">
        <v>1620.4487480213188</v>
      </c>
      <c r="E14" s="1">
        <v>3412067</v>
      </c>
      <c r="F14" s="1">
        <v>11404129</v>
      </c>
      <c r="G14" s="1">
        <v>2669</v>
      </c>
      <c r="H14" s="1">
        <v>154</v>
      </c>
      <c r="I14" s="1">
        <v>5</v>
      </c>
      <c r="J14" s="1">
        <v>0</v>
      </c>
      <c r="K14" s="1">
        <v>0</v>
      </c>
      <c r="L14" s="1">
        <v>0</v>
      </c>
      <c r="M14" s="1">
        <f t="shared" si="0"/>
        <v>3.25258024262877</v>
      </c>
      <c r="N14" t="str">
        <f t="shared" si="1"/>
        <v>Jan</v>
      </c>
      <c r="P14">
        <f>CORREL(C2:C46,B2:B46)</f>
        <v>0.14575903419229072</v>
      </c>
      <c r="R14">
        <v>-975.72544576448308</v>
      </c>
      <c r="S14">
        <v>-3557828.9751173905</v>
      </c>
    </row>
    <row r="15" spans="1:19" x14ac:dyDescent="0.3">
      <c r="A15" s="3">
        <v>41306</v>
      </c>
      <c r="B15" s="1">
        <v>0</v>
      </c>
      <c r="C15" s="1">
        <v>7863</v>
      </c>
      <c r="D15" s="1">
        <v>495.43507550150218</v>
      </c>
      <c r="E15" s="1">
        <v>3412067</v>
      </c>
      <c r="F15" s="1">
        <v>11400752.25</v>
      </c>
      <c r="G15" s="1">
        <v>2461</v>
      </c>
      <c r="H15" s="1">
        <v>154</v>
      </c>
      <c r="I15" s="1">
        <v>11</v>
      </c>
      <c r="J15" s="1">
        <v>0</v>
      </c>
      <c r="K15" s="1">
        <v>0</v>
      </c>
      <c r="L15" s="1">
        <v>1000</v>
      </c>
      <c r="M15" s="1">
        <f t="shared" si="0"/>
        <v>3.2457412968797041</v>
      </c>
      <c r="N15" t="str">
        <f t="shared" si="1"/>
        <v>Feb</v>
      </c>
      <c r="R15">
        <v>249.05004697444565</v>
      </c>
      <c r="S15">
        <v>1175181.519756862</v>
      </c>
    </row>
    <row r="16" spans="1:19" x14ac:dyDescent="0.3">
      <c r="A16" s="3">
        <v>41334</v>
      </c>
      <c r="B16" s="1">
        <v>4900000</v>
      </c>
      <c r="C16" s="1">
        <v>9506</v>
      </c>
      <c r="D16" s="1">
        <v>1296.654317371904</v>
      </c>
      <c r="E16" s="1">
        <v>2912067</v>
      </c>
      <c r="F16" s="1">
        <v>12425625</v>
      </c>
      <c r="G16" s="1">
        <v>2159</v>
      </c>
      <c r="H16" s="1">
        <v>153</v>
      </c>
      <c r="I16" s="1">
        <v>18</v>
      </c>
      <c r="J16" s="1">
        <v>0</v>
      </c>
      <c r="K16" s="1">
        <v>0</v>
      </c>
      <c r="L16" s="1">
        <v>6840000</v>
      </c>
      <c r="M16" s="1">
        <f t="shared" si="0"/>
        <v>3.2645036732564559</v>
      </c>
      <c r="N16" t="str">
        <f t="shared" si="1"/>
        <v>Mar</v>
      </c>
      <c r="P16">
        <f>CORREL(R2:R45,S2:S45)</f>
        <v>2.9500993532956128E-16</v>
      </c>
      <c r="R16">
        <v>1276.7016065540211</v>
      </c>
      <c r="S16">
        <v>2314370.91213651</v>
      </c>
    </row>
    <row r="17" spans="1:19" x14ac:dyDescent="0.3">
      <c r="A17" s="3">
        <v>41365</v>
      </c>
      <c r="B17" s="1">
        <v>5715857</v>
      </c>
      <c r="C17" s="1">
        <v>10338</v>
      </c>
      <c r="D17" s="1">
        <v>648.81143862317333</v>
      </c>
      <c r="E17" s="1">
        <v>2912067</v>
      </c>
      <c r="F17" s="1">
        <v>16662724</v>
      </c>
      <c r="G17" s="1">
        <v>2599</v>
      </c>
      <c r="H17" s="1">
        <v>151</v>
      </c>
      <c r="I17" s="1">
        <v>18</v>
      </c>
      <c r="J17" s="1">
        <v>0</v>
      </c>
      <c r="K17" s="1">
        <v>0</v>
      </c>
      <c r="L17" s="1">
        <v>0</v>
      </c>
      <c r="M17" s="1">
        <f t="shared" si="0"/>
        <v>3.2642073831362604</v>
      </c>
      <c r="N17" t="str">
        <f t="shared" si="1"/>
        <v>Apr</v>
      </c>
      <c r="R17">
        <v>1194.0826199828807</v>
      </c>
      <c r="S17">
        <v>18111695.891134869</v>
      </c>
    </row>
    <row r="18" spans="1:19" x14ac:dyDescent="0.3">
      <c r="A18" s="3">
        <v>41395</v>
      </c>
      <c r="B18" s="1">
        <v>20145571</v>
      </c>
      <c r="C18" s="1">
        <v>10094</v>
      </c>
      <c r="D18" s="1">
        <v>643.83399474514692</v>
      </c>
      <c r="E18" s="1">
        <v>412067</v>
      </c>
      <c r="F18" s="1">
        <v>12425625</v>
      </c>
      <c r="G18" s="1">
        <v>2820</v>
      </c>
      <c r="H18" s="1">
        <v>152</v>
      </c>
      <c r="I18" s="1">
        <v>17</v>
      </c>
      <c r="J18" s="1">
        <v>0</v>
      </c>
      <c r="K18" s="1">
        <v>0</v>
      </c>
      <c r="L18" s="1">
        <v>0</v>
      </c>
      <c r="M18" s="1">
        <f t="shared" si="0"/>
        <v>3.2637617772790755</v>
      </c>
      <c r="N18" t="str">
        <f t="shared" si="1"/>
        <v>May</v>
      </c>
      <c r="P18">
        <f>CORREL(C2:C46,L2:L46)</f>
        <v>-9.0961216514369406E-2</v>
      </c>
      <c r="R18">
        <v>289.68868683270557</v>
      </c>
      <c r="S18">
        <v>-2012974.8836065298</v>
      </c>
    </row>
    <row r="19" spans="1:19" x14ac:dyDescent="0.3">
      <c r="A19" s="3">
        <v>41426</v>
      </c>
      <c r="B19" s="1">
        <v>0</v>
      </c>
      <c r="C19" s="1">
        <v>8523</v>
      </c>
      <c r="D19" s="1">
        <v>694.1209704282229</v>
      </c>
      <c r="E19" s="1">
        <v>412067</v>
      </c>
      <c r="F19" s="1">
        <v>7043716</v>
      </c>
      <c r="G19" s="1">
        <v>2597</v>
      </c>
      <c r="H19" s="1">
        <v>154</v>
      </c>
      <c r="I19" s="1">
        <v>7</v>
      </c>
      <c r="J19" s="1">
        <v>0</v>
      </c>
      <c r="K19" s="1">
        <v>0</v>
      </c>
      <c r="L19" s="1">
        <v>28600000</v>
      </c>
      <c r="M19" s="1">
        <f t="shared" si="0"/>
        <v>3.265666791180919</v>
      </c>
      <c r="N19" t="str">
        <f t="shared" si="1"/>
        <v>Jun</v>
      </c>
      <c r="R19">
        <v>76.515185687960184</v>
      </c>
      <c r="S19">
        <v>896563.41834360501</v>
      </c>
    </row>
    <row r="20" spans="1:19" x14ac:dyDescent="0.3">
      <c r="A20" s="3">
        <v>41456</v>
      </c>
      <c r="B20" s="1">
        <v>2801332</v>
      </c>
      <c r="C20" s="1">
        <v>8283</v>
      </c>
      <c r="D20" s="1">
        <v>570.57501588428511</v>
      </c>
      <c r="E20" s="1">
        <v>412067</v>
      </c>
      <c r="F20" s="1">
        <v>5953600</v>
      </c>
      <c r="G20" s="1">
        <v>2530</v>
      </c>
      <c r="H20" s="1">
        <v>155</v>
      </c>
      <c r="I20" s="1">
        <v>3</v>
      </c>
      <c r="J20" s="1">
        <v>0</v>
      </c>
      <c r="K20" s="1">
        <v>0</v>
      </c>
      <c r="L20" s="1">
        <v>28350000</v>
      </c>
      <c r="M20" s="1">
        <f t="shared" si="0"/>
        <v>3.2606817213931185</v>
      </c>
      <c r="N20" t="str">
        <f t="shared" si="1"/>
        <v>Jul</v>
      </c>
      <c r="R20">
        <v>87.278007428020828</v>
      </c>
      <c r="S20">
        <v>1729936.7280549686</v>
      </c>
    </row>
    <row r="21" spans="1:19" x14ac:dyDescent="0.3">
      <c r="A21" s="3">
        <v>41487</v>
      </c>
      <c r="B21" s="1">
        <v>3517289</v>
      </c>
      <c r="C21" s="1">
        <v>8210</v>
      </c>
      <c r="D21" s="1">
        <v>463.58008429952673</v>
      </c>
      <c r="E21" s="1">
        <v>412067</v>
      </c>
      <c r="F21" s="1">
        <v>5953600</v>
      </c>
      <c r="G21" s="1">
        <v>2419</v>
      </c>
      <c r="H21" s="1">
        <v>156</v>
      </c>
      <c r="I21" s="1">
        <v>1</v>
      </c>
      <c r="J21" s="1">
        <v>0</v>
      </c>
      <c r="K21" s="1">
        <v>0</v>
      </c>
      <c r="L21" s="1">
        <v>6840000</v>
      </c>
      <c r="M21" s="1">
        <f t="shared" si="0"/>
        <v>3.2482673965778162</v>
      </c>
      <c r="N21" t="str">
        <f t="shared" si="1"/>
        <v>Aug</v>
      </c>
      <c r="R21">
        <v>-136.74038413711332</v>
      </c>
      <c r="S21">
        <v>-1540452.3173910941</v>
      </c>
    </row>
    <row r="22" spans="1:19" x14ac:dyDescent="0.3">
      <c r="A22" s="3">
        <v>41518</v>
      </c>
      <c r="B22" s="1">
        <v>0</v>
      </c>
      <c r="C22" s="1">
        <v>7656</v>
      </c>
      <c r="D22" s="1">
        <v>406.14236140169919</v>
      </c>
      <c r="E22" s="1">
        <v>412067</v>
      </c>
      <c r="F22" s="1">
        <v>5953600</v>
      </c>
      <c r="G22" s="1">
        <v>1857</v>
      </c>
      <c r="H22" s="1">
        <v>156</v>
      </c>
      <c r="I22" s="1">
        <v>6</v>
      </c>
      <c r="J22" s="1">
        <v>0</v>
      </c>
      <c r="K22" s="1">
        <v>0</v>
      </c>
      <c r="L22" s="1">
        <v>6840000</v>
      </c>
      <c r="M22" s="1">
        <f t="shared" si="0"/>
        <v>3.2323803549944574</v>
      </c>
      <c r="N22" t="str">
        <f t="shared" si="1"/>
        <v>Sep</v>
      </c>
      <c r="R22">
        <v>-592.58583668450592</v>
      </c>
      <c r="S22">
        <v>-295131.70403878111</v>
      </c>
    </row>
    <row r="23" spans="1:19" x14ac:dyDescent="0.3">
      <c r="A23" s="3">
        <v>41548</v>
      </c>
      <c r="B23" s="1">
        <v>2972895</v>
      </c>
      <c r="C23" s="1">
        <v>8167</v>
      </c>
      <c r="D23" s="1">
        <v>740.33591247497293</v>
      </c>
      <c r="E23" s="1">
        <v>2912067</v>
      </c>
      <c r="F23" s="1">
        <v>8755681</v>
      </c>
      <c r="G23" s="1">
        <v>1956</v>
      </c>
      <c r="H23" s="1">
        <v>156</v>
      </c>
      <c r="I23" s="1">
        <v>13</v>
      </c>
      <c r="J23" s="1">
        <v>0</v>
      </c>
      <c r="K23" s="1">
        <v>0</v>
      </c>
      <c r="L23" s="1">
        <v>0</v>
      </c>
      <c r="M23" s="1">
        <f t="shared" si="0"/>
        <v>3.2454175859840095</v>
      </c>
      <c r="N23" t="str">
        <f t="shared" si="1"/>
        <v>Oct</v>
      </c>
      <c r="R23">
        <v>-421.13516472547417</v>
      </c>
      <c r="S23">
        <v>-355050.93182605552</v>
      </c>
    </row>
    <row r="24" spans="1:19" x14ac:dyDescent="0.3">
      <c r="A24" s="3">
        <v>41579</v>
      </c>
      <c r="B24" s="1">
        <v>2889982</v>
      </c>
      <c r="C24" s="1">
        <v>8326</v>
      </c>
      <c r="D24" s="1">
        <v>481.70522764985424</v>
      </c>
      <c r="E24" s="1">
        <v>2912067</v>
      </c>
      <c r="F24" s="1">
        <v>8564402.25</v>
      </c>
      <c r="G24" s="1">
        <v>2398</v>
      </c>
      <c r="H24" s="1">
        <v>155</v>
      </c>
      <c r="I24" s="1">
        <v>15</v>
      </c>
      <c r="J24" s="1">
        <v>0</v>
      </c>
      <c r="K24" s="1">
        <v>0</v>
      </c>
      <c r="L24" s="1">
        <v>0</v>
      </c>
      <c r="M24" s="1">
        <f t="shared" si="0"/>
        <v>3.2394331561220389</v>
      </c>
      <c r="N24" t="str">
        <f t="shared" si="1"/>
        <v>Nov</v>
      </c>
      <c r="R24">
        <v>477.21727861751333</v>
      </c>
      <c r="S24">
        <v>-1494499.7603889108</v>
      </c>
    </row>
    <row r="25" spans="1:19" x14ac:dyDescent="0.3">
      <c r="A25" s="3">
        <v>41609</v>
      </c>
      <c r="B25" s="1">
        <v>0</v>
      </c>
      <c r="C25" s="1">
        <v>8275</v>
      </c>
      <c r="D25" s="1">
        <v>532.60736766391972</v>
      </c>
      <c r="E25" s="1">
        <v>412067</v>
      </c>
      <c r="F25" s="1">
        <v>10640644</v>
      </c>
      <c r="G25" s="1">
        <v>1542</v>
      </c>
      <c r="H25" s="1">
        <v>155</v>
      </c>
      <c r="I25" s="1">
        <v>16</v>
      </c>
      <c r="J25" s="1">
        <v>0</v>
      </c>
      <c r="K25" s="1">
        <v>0</v>
      </c>
      <c r="L25" s="1">
        <v>10880000</v>
      </c>
      <c r="M25" s="1">
        <f t="shared" si="0"/>
        <v>3.2396437586436662</v>
      </c>
      <c r="N25" t="str">
        <f t="shared" si="1"/>
        <v>Dec</v>
      </c>
      <c r="R25">
        <v>307.71728728334801</v>
      </c>
      <c r="S25">
        <v>-1269321.5877544763</v>
      </c>
    </row>
    <row r="26" spans="1:19" x14ac:dyDescent="0.3">
      <c r="A26" s="3">
        <v>41640</v>
      </c>
      <c r="B26" s="1">
        <v>0</v>
      </c>
      <c r="C26" s="1">
        <v>8025</v>
      </c>
      <c r="D26" s="1">
        <v>556.24535010357852</v>
      </c>
      <c r="E26" s="1">
        <v>0</v>
      </c>
      <c r="F26" s="1">
        <v>11292960.25</v>
      </c>
      <c r="G26" s="1">
        <v>1548</v>
      </c>
      <c r="H26" s="1">
        <v>154</v>
      </c>
      <c r="I26" s="1">
        <v>6</v>
      </c>
      <c r="J26" s="1">
        <v>0</v>
      </c>
      <c r="K26" s="1">
        <v>0</v>
      </c>
      <c r="L26" s="1">
        <v>0</v>
      </c>
      <c r="M26" s="1">
        <f t="shared" si="0"/>
        <v>3.2415080706813546</v>
      </c>
      <c r="N26" t="str">
        <f t="shared" si="1"/>
        <v>Jan</v>
      </c>
      <c r="R26">
        <v>-726.01681299793654</v>
      </c>
      <c r="S26">
        <v>-1632858.5348054576</v>
      </c>
    </row>
    <row r="27" spans="1:19" x14ac:dyDescent="0.3">
      <c r="A27" s="3">
        <v>41671</v>
      </c>
      <c r="B27" s="1">
        <v>0</v>
      </c>
      <c r="C27" s="1">
        <v>7350</v>
      </c>
      <c r="D27" s="1">
        <v>830.02078631116046</v>
      </c>
      <c r="E27" s="1">
        <v>0</v>
      </c>
      <c r="F27" s="1">
        <v>14058750.25</v>
      </c>
      <c r="G27" s="1">
        <v>2039</v>
      </c>
      <c r="H27" s="1">
        <v>156</v>
      </c>
      <c r="I27" s="1">
        <v>13</v>
      </c>
      <c r="J27" s="1">
        <v>0</v>
      </c>
      <c r="K27" s="1">
        <v>0</v>
      </c>
      <c r="L27" s="1">
        <v>0</v>
      </c>
      <c r="M27" s="1">
        <f t="shared" si="0"/>
        <v>3.2544860534152225</v>
      </c>
      <c r="N27" t="str">
        <f t="shared" si="1"/>
        <v>Feb</v>
      </c>
      <c r="R27">
        <v>310.89702200894681</v>
      </c>
      <c r="S27">
        <v>-1655192.9019930372</v>
      </c>
    </row>
    <row r="28" spans="1:19" x14ac:dyDescent="0.3">
      <c r="A28" s="3">
        <v>41699</v>
      </c>
      <c r="B28" s="1">
        <v>0</v>
      </c>
      <c r="C28" s="1">
        <v>9306</v>
      </c>
      <c r="D28" s="1">
        <v>1087.4312469532304</v>
      </c>
      <c r="E28" s="1">
        <v>0</v>
      </c>
      <c r="F28" s="1">
        <v>91968100</v>
      </c>
      <c r="G28" s="1">
        <v>2569</v>
      </c>
      <c r="H28" s="1">
        <v>154</v>
      </c>
      <c r="I28" s="1">
        <v>16</v>
      </c>
      <c r="J28" s="1">
        <v>201000</v>
      </c>
      <c r="K28" s="1">
        <v>0</v>
      </c>
      <c r="L28" s="1">
        <v>0</v>
      </c>
      <c r="M28" s="1">
        <f t="shared" si="0"/>
        <v>3.2683770558621843</v>
      </c>
      <c r="N28" t="str">
        <f t="shared" si="1"/>
        <v>Mar</v>
      </c>
      <c r="R28">
        <v>1881.2552629958027</v>
      </c>
      <c r="S28">
        <v>-2070206.1994933947</v>
      </c>
    </row>
    <row r="29" spans="1:19" x14ac:dyDescent="0.3">
      <c r="A29" s="3">
        <v>41730</v>
      </c>
      <c r="B29" s="1">
        <v>0</v>
      </c>
      <c r="C29" s="1">
        <v>10390</v>
      </c>
      <c r="D29" s="1">
        <v>1151.9926671345531</v>
      </c>
      <c r="E29" s="1">
        <v>0</v>
      </c>
      <c r="F29" s="1">
        <v>17451506.25</v>
      </c>
      <c r="G29" s="1">
        <v>2645</v>
      </c>
      <c r="H29" s="1">
        <v>151</v>
      </c>
      <c r="I29" s="1">
        <v>16</v>
      </c>
      <c r="J29" s="1">
        <v>603000</v>
      </c>
      <c r="K29" s="1">
        <v>0</v>
      </c>
      <c r="L29" s="1">
        <v>0</v>
      </c>
      <c r="M29" s="1">
        <f t="shared" si="0"/>
        <v>3.2789026384501248</v>
      </c>
      <c r="N29" t="str">
        <f t="shared" si="1"/>
        <v>Apr</v>
      </c>
      <c r="R29">
        <v>1836.6519987896536</v>
      </c>
      <c r="S29">
        <v>-2197875.9804341169</v>
      </c>
    </row>
    <row r="30" spans="1:19" x14ac:dyDescent="0.3">
      <c r="A30" s="3">
        <v>41760</v>
      </c>
      <c r="B30" s="1">
        <v>0</v>
      </c>
      <c r="C30" s="1">
        <v>10455</v>
      </c>
      <c r="D30" s="1">
        <v>1128.3866856656325</v>
      </c>
      <c r="E30" s="1">
        <v>0</v>
      </c>
      <c r="F30" s="1">
        <v>16479540.25</v>
      </c>
      <c r="G30" s="1">
        <v>3028</v>
      </c>
      <c r="H30" s="1">
        <v>151</v>
      </c>
      <c r="I30" s="1">
        <v>7</v>
      </c>
      <c r="J30" s="1">
        <v>0</v>
      </c>
      <c r="K30" s="1">
        <v>0</v>
      </c>
      <c r="L30" s="1">
        <v>12214000</v>
      </c>
      <c r="M30" s="1">
        <f t="shared" si="0"/>
        <v>3.2859904857226221</v>
      </c>
      <c r="N30" t="str">
        <f t="shared" si="1"/>
        <v>May</v>
      </c>
      <c r="R30">
        <v>524.42938518714618</v>
      </c>
      <c r="S30">
        <v>-2309173.8293756121</v>
      </c>
    </row>
    <row r="31" spans="1:19" x14ac:dyDescent="0.3">
      <c r="A31" s="3">
        <v>41791</v>
      </c>
      <c r="B31" s="1">
        <v>0</v>
      </c>
      <c r="C31" s="1">
        <v>9240</v>
      </c>
      <c r="D31" s="1">
        <v>1223.6820081173857</v>
      </c>
      <c r="E31" s="1">
        <v>0</v>
      </c>
      <c r="F31" s="1">
        <v>16301406.25</v>
      </c>
      <c r="G31" s="1">
        <v>3143</v>
      </c>
      <c r="H31" s="1">
        <v>153</v>
      </c>
      <c r="I31" s="1">
        <v>3</v>
      </c>
      <c r="J31" s="1">
        <v>0</v>
      </c>
      <c r="K31" s="1">
        <v>0</v>
      </c>
      <c r="L31" s="1">
        <v>0</v>
      </c>
      <c r="M31" s="1">
        <f t="shared" si="0"/>
        <v>3.2920015306788573</v>
      </c>
      <c r="N31" t="str">
        <f t="shared" si="1"/>
        <v>Jun</v>
      </c>
      <c r="R31">
        <v>184.2614011272417</v>
      </c>
      <c r="S31">
        <v>-2127317.7394492575</v>
      </c>
    </row>
    <row r="32" spans="1:19" x14ac:dyDescent="0.3">
      <c r="A32" s="3">
        <v>41821</v>
      </c>
      <c r="B32" s="1">
        <v>0</v>
      </c>
      <c r="C32" s="1">
        <v>8688</v>
      </c>
      <c r="D32" s="1">
        <v>1110.7787545931426</v>
      </c>
      <c r="E32" s="1">
        <v>0</v>
      </c>
      <c r="F32" s="1">
        <v>12260502.25</v>
      </c>
      <c r="G32" s="1">
        <v>2817</v>
      </c>
      <c r="H32" s="1">
        <v>154</v>
      </c>
      <c r="I32" s="1">
        <v>1</v>
      </c>
      <c r="J32" s="1">
        <v>0</v>
      </c>
      <c r="K32" s="1">
        <v>0</v>
      </c>
      <c r="L32" s="1">
        <v>0</v>
      </c>
      <c r="M32" s="1">
        <f t="shared" si="0"/>
        <v>3.2949411892570422</v>
      </c>
      <c r="N32" t="str">
        <f t="shared" si="1"/>
        <v>Jul</v>
      </c>
      <c r="R32">
        <v>559.99901176403182</v>
      </c>
      <c r="S32">
        <v>-1714971.9908750991</v>
      </c>
    </row>
    <row r="33" spans="1:19" x14ac:dyDescent="0.3">
      <c r="A33" s="3">
        <v>41852</v>
      </c>
      <c r="B33" s="1">
        <v>0</v>
      </c>
      <c r="C33" s="1">
        <v>8677</v>
      </c>
      <c r="D33" s="1">
        <v>570.57501588428511</v>
      </c>
      <c r="E33" s="1">
        <v>0</v>
      </c>
      <c r="F33" s="1">
        <v>9803161</v>
      </c>
      <c r="G33" s="1">
        <v>2719</v>
      </c>
      <c r="H33" s="1">
        <v>153</v>
      </c>
      <c r="I33" s="1">
        <v>0</v>
      </c>
      <c r="J33" s="1">
        <v>0</v>
      </c>
      <c r="K33" s="1">
        <v>0</v>
      </c>
      <c r="L33" s="1">
        <v>6107000</v>
      </c>
      <c r="M33" s="1">
        <f t="shared" si="0"/>
        <v>3.281173800046405</v>
      </c>
      <c r="N33" t="str">
        <f t="shared" si="1"/>
        <v>Aug</v>
      </c>
      <c r="R33">
        <v>249.44018916463938</v>
      </c>
      <c r="S33">
        <v>-1613078.2164212703</v>
      </c>
    </row>
    <row r="34" spans="1:19" x14ac:dyDescent="0.3">
      <c r="A34" s="3">
        <v>41883</v>
      </c>
      <c r="B34" s="1">
        <v>0</v>
      </c>
      <c r="C34" s="1">
        <v>8270</v>
      </c>
      <c r="D34" s="1">
        <v>542.02558784830228</v>
      </c>
      <c r="E34" s="1">
        <v>0</v>
      </c>
      <c r="F34" s="1">
        <v>9597604</v>
      </c>
      <c r="G34" s="1">
        <v>2494</v>
      </c>
      <c r="H34" s="1">
        <v>153</v>
      </c>
      <c r="I34" s="1">
        <v>0</v>
      </c>
      <c r="J34" s="1">
        <v>6107000</v>
      </c>
      <c r="K34" s="1">
        <v>0</v>
      </c>
      <c r="L34" s="1">
        <v>0</v>
      </c>
      <c r="M34" s="1">
        <f t="shared" si="0"/>
        <v>3.2695679942560814</v>
      </c>
      <c r="N34" t="str">
        <f t="shared" si="1"/>
        <v>Sep</v>
      </c>
      <c r="R34">
        <v>723.58907767409073</v>
      </c>
      <c r="S34">
        <v>-1490220.1277316469</v>
      </c>
    </row>
    <row r="35" spans="1:19" x14ac:dyDescent="0.3">
      <c r="A35" s="3">
        <v>41913</v>
      </c>
      <c r="B35" s="1">
        <v>0</v>
      </c>
      <c r="C35" s="1">
        <v>8599</v>
      </c>
      <c r="D35" s="1">
        <v>384.66733319663706</v>
      </c>
      <c r="E35" s="1">
        <v>0</v>
      </c>
      <c r="F35" s="1">
        <v>6325225</v>
      </c>
      <c r="G35" s="1">
        <v>2426</v>
      </c>
      <c r="H35" s="1">
        <v>153</v>
      </c>
      <c r="I35" s="1">
        <v>13</v>
      </c>
      <c r="J35" s="1">
        <v>0</v>
      </c>
      <c r="K35" s="1">
        <v>0</v>
      </c>
      <c r="L35" s="1">
        <v>12314000</v>
      </c>
      <c r="M35" s="1">
        <f t="shared" si="0"/>
        <v>3.2439327255090107</v>
      </c>
      <c r="N35" t="str">
        <f t="shared" si="1"/>
        <v>Oct</v>
      </c>
      <c r="R35">
        <v>173.52590495757795</v>
      </c>
      <c r="S35">
        <v>-1827922.8597125853</v>
      </c>
    </row>
    <row r="36" spans="1:19" x14ac:dyDescent="0.3">
      <c r="A36" s="3">
        <v>41944</v>
      </c>
      <c r="B36" s="1">
        <v>0</v>
      </c>
      <c r="C36" s="1">
        <v>8428</v>
      </c>
      <c r="D36" s="1">
        <v>995.5485988209773</v>
      </c>
      <c r="E36" s="1">
        <v>0</v>
      </c>
      <c r="F36" s="1">
        <v>14428602.25</v>
      </c>
      <c r="G36" s="1">
        <v>2252</v>
      </c>
      <c r="H36" s="1">
        <v>153</v>
      </c>
      <c r="I36" s="1">
        <v>17</v>
      </c>
      <c r="J36" s="1">
        <v>6107000</v>
      </c>
      <c r="K36" s="1">
        <v>0</v>
      </c>
      <c r="L36" s="1">
        <v>0</v>
      </c>
      <c r="M36" s="1">
        <f t="shared" si="0"/>
        <v>3.2596227723843434</v>
      </c>
      <c r="N36" t="str">
        <f t="shared" si="1"/>
        <v>Nov</v>
      </c>
      <c r="R36">
        <v>607.28700701721573</v>
      </c>
      <c r="S36">
        <v>-2070999.9576163467</v>
      </c>
    </row>
    <row r="37" spans="1:19" x14ac:dyDescent="0.3">
      <c r="A37" s="3">
        <v>41974</v>
      </c>
      <c r="B37" s="1">
        <v>0</v>
      </c>
      <c r="C37" s="1">
        <v>9133</v>
      </c>
      <c r="D37" s="1">
        <v>1395.8959099335084</v>
      </c>
      <c r="E37" s="1">
        <v>0</v>
      </c>
      <c r="F37" s="1">
        <v>19945156</v>
      </c>
      <c r="G37" s="1">
        <v>2200</v>
      </c>
      <c r="H37" s="1">
        <v>151</v>
      </c>
      <c r="I37" s="1">
        <v>19</v>
      </c>
      <c r="J37" s="1">
        <v>12214000</v>
      </c>
      <c r="K37" s="1">
        <v>0</v>
      </c>
      <c r="L37" s="1">
        <v>14000</v>
      </c>
      <c r="M37" s="1">
        <f t="shared" si="0"/>
        <v>3.2750024348454119</v>
      </c>
      <c r="N37" t="str">
        <f t="shared" si="1"/>
        <v>Dec</v>
      </c>
      <c r="R37">
        <v>32.0462006930793</v>
      </c>
      <c r="S37">
        <v>-1631812.555862125</v>
      </c>
    </row>
    <row r="38" spans="1:19" x14ac:dyDescent="0.3">
      <c r="A38" s="4">
        <v>42005</v>
      </c>
      <c r="B38" s="2">
        <v>0</v>
      </c>
      <c r="C38" s="2">
        <v>8655</v>
      </c>
      <c r="D38" s="2">
        <v>1358.4233576163178</v>
      </c>
      <c r="E38" s="2">
        <v>0</v>
      </c>
      <c r="F38" s="2">
        <v>63274070.25</v>
      </c>
      <c r="G38" s="2">
        <v>1615</v>
      </c>
      <c r="H38" s="2">
        <v>152</v>
      </c>
      <c r="I38" s="2">
        <v>8</v>
      </c>
      <c r="J38" s="2">
        <v>0</v>
      </c>
      <c r="K38" s="2">
        <v>0</v>
      </c>
      <c r="L38" s="2">
        <v>144000</v>
      </c>
      <c r="M38" s="1">
        <f t="shared" si="0"/>
        <v>3.2854896340325195</v>
      </c>
      <c r="N38" t="str">
        <f t="shared" si="1"/>
        <v>Jan</v>
      </c>
      <c r="R38">
        <v>-2088.9747458853653</v>
      </c>
      <c r="S38">
        <v>-2523742.6915578935</v>
      </c>
    </row>
    <row r="39" spans="1:19" x14ac:dyDescent="0.3">
      <c r="A39" s="4">
        <v>42036</v>
      </c>
      <c r="B39" s="2">
        <v>0</v>
      </c>
      <c r="C39" s="2">
        <v>7713</v>
      </c>
      <c r="D39" s="2">
        <v>1302.7923201431367</v>
      </c>
      <c r="E39" s="2">
        <v>0</v>
      </c>
      <c r="F39" s="2">
        <v>92294449</v>
      </c>
      <c r="G39" s="2">
        <v>4524</v>
      </c>
      <c r="H39" s="2">
        <v>154</v>
      </c>
      <c r="I39" s="2">
        <v>3</v>
      </c>
      <c r="J39" s="2">
        <v>0</v>
      </c>
      <c r="K39" s="2">
        <v>0</v>
      </c>
      <c r="L39" s="2">
        <v>0</v>
      </c>
      <c r="M39" s="1">
        <f t="shared" si="0"/>
        <v>3.2923801619259656</v>
      </c>
      <c r="N39" t="str">
        <f t="shared" si="1"/>
        <v>Feb</v>
      </c>
      <c r="R39">
        <v>635.23710767740522</v>
      </c>
      <c r="S39">
        <v>-2140609.32752572</v>
      </c>
    </row>
    <row r="40" spans="1:19" x14ac:dyDescent="0.3">
      <c r="A40" s="4">
        <v>42064</v>
      </c>
      <c r="B40" s="2">
        <v>0</v>
      </c>
      <c r="C40" s="2">
        <v>10099</v>
      </c>
      <c r="D40" s="2">
        <v>906.143443261107</v>
      </c>
      <c r="E40" s="2">
        <v>0</v>
      </c>
      <c r="F40" s="2">
        <v>92294449</v>
      </c>
      <c r="G40" s="2">
        <v>4255</v>
      </c>
      <c r="H40" s="2">
        <v>152</v>
      </c>
      <c r="I40" s="2">
        <v>13</v>
      </c>
      <c r="J40" s="2">
        <v>0</v>
      </c>
      <c r="K40" s="2">
        <v>0</v>
      </c>
      <c r="L40" s="2">
        <v>144000</v>
      </c>
      <c r="M40" s="1">
        <f t="shared" si="0"/>
        <v>3.2918703386811115</v>
      </c>
      <c r="N40" t="str">
        <f t="shared" si="1"/>
        <v>Mar</v>
      </c>
      <c r="R40">
        <v>1261.8902275704168</v>
      </c>
      <c r="S40">
        <v>-3637541.5125201461</v>
      </c>
    </row>
    <row r="41" spans="1:19" x14ac:dyDescent="0.3">
      <c r="A41" s="4">
        <v>42095</v>
      </c>
      <c r="B41" s="2">
        <v>0</v>
      </c>
      <c r="C41" s="2">
        <v>10914</v>
      </c>
      <c r="D41" s="2">
        <v>410.4791516178156</v>
      </c>
      <c r="E41" s="2">
        <v>4699238</v>
      </c>
      <c r="F41" s="2">
        <v>107298522.25</v>
      </c>
      <c r="G41" s="2">
        <v>1984</v>
      </c>
      <c r="H41" s="2">
        <v>150</v>
      </c>
      <c r="I41" s="2">
        <v>10</v>
      </c>
      <c r="J41" s="2">
        <v>0</v>
      </c>
      <c r="K41" s="2">
        <v>0</v>
      </c>
      <c r="L41" s="2">
        <v>0</v>
      </c>
      <c r="M41" s="1">
        <f t="shared" si="0"/>
        <v>3.2635301959227605</v>
      </c>
      <c r="N41" t="str">
        <f t="shared" si="1"/>
        <v>Apr</v>
      </c>
      <c r="R41">
        <v>96.212565215073482</v>
      </c>
      <c r="S41">
        <v>-1670734.6950802037</v>
      </c>
    </row>
    <row r="42" spans="1:19" x14ac:dyDescent="0.3">
      <c r="A42" s="4">
        <v>42125</v>
      </c>
      <c r="B42" s="2">
        <v>0</v>
      </c>
      <c r="C42" s="2">
        <v>11132</v>
      </c>
      <c r="D42" s="2">
        <v>978.59368162871408</v>
      </c>
      <c r="E42" s="2">
        <v>3432238</v>
      </c>
      <c r="F42" s="2">
        <v>353045310.25</v>
      </c>
      <c r="G42" s="2">
        <v>595</v>
      </c>
      <c r="H42" s="2">
        <v>151</v>
      </c>
      <c r="I42" s="2">
        <v>4</v>
      </c>
      <c r="J42" s="2">
        <v>0</v>
      </c>
      <c r="K42" s="2">
        <v>0</v>
      </c>
      <c r="L42" s="2">
        <v>0</v>
      </c>
      <c r="M42" s="1">
        <f t="shared" si="0"/>
        <v>3.273053811445819</v>
      </c>
      <c r="N42" t="str">
        <f t="shared" si="1"/>
        <v>May</v>
      </c>
      <c r="R42">
        <v>657.86675676875711</v>
      </c>
      <c r="S42">
        <v>-1645.0410651201382</v>
      </c>
    </row>
    <row r="43" spans="1:19" x14ac:dyDescent="0.3">
      <c r="A43" s="4">
        <v>42156</v>
      </c>
      <c r="B43" s="2">
        <v>0</v>
      </c>
      <c r="C43" s="2">
        <v>10187</v>
      </c>
      <c r="D43" s="2">
        <v>803.32462370092014</v>
      </c>
      <c r="E43" s="2">
        <v>500000</v>
      </c>
      <c r="F43" s="2">
        <v>281685872.25</v>
      </c>
      <c r="G43" s="2">
        <v>179</v>
      </c>
      <c r="H43" s="2">
        <v>150</v>
      </c>
      <c r="I43" s="2">
        <v>2</v>
      </c>
      <c r="J43" s="2">
        <v>0</v>
      </c>
      <c r="K43" s="2">
        <v>0</v>
      </c>
      <c r="L43" s="2">
        <v>0</v>
      </c>
      <c r="M43" s="1">
        <f t="shared" si="0"/>
        <v>3.275847000616765</v>
      </c>
      <c r="N43" t="str">
        <f t="shared" si="1"/>
        <v>Jun</v>
      </c>
      <c r="R43">
        <v>1148.0680142950368</v>
      </c>
      <c r="S43">
        <v>2426875.3799353368</v>
      </c>
    </row>
    <row r="44" spans="1:19" x14ac:dyDescent="0.3">
      <c r="A44" s="4">
        <v>42186</v>
      </c>
      <c r="B44" s="2">
        <v>3200000</v>
      </c>
      <c r="C44" s="2">
        <v>9542</v>
      </c>
      <c r="D44" s="2">
        <v>846.16355917552346</v>
      </c>
      <c r="E44" s="2">
        <v>0</v>
      </c>
      <c r="F44" s="2">
        <v>102292996</v>
      </c>
      <c r="G44" s="2">
        <v>761</v>
      </c>
      <c r="H44" s="2">
        <v>152</v>
      </c>
      <c r="I44" s="2">
        <v>1</v>
      </c>
      <c r="J44" s="2">
        <v>0</v>
      </c>
      <c r="K44" s="2">
        <v>0</v>
      </c>
      <c r="L44" s="2">
        <v>0</v>
      </c>
      <c r="M44" s="1">
        <f t="shared" si="0"/>
        <v>3.2789323632660938</v>
      </c>
      <c r="N44" t="str">
        <f t="shared" si="1"/>
        <v>Jul</v>
      </c>
      <c r="R44">
        <v>-1245.3096643457666</v>
      </c>
      <c r="S44">
        <v>3309153.8870781166</v>
      </c>
    </row>
    <row r="45" spans="1:19" ht="15" thickBot="1" x14ac:dyDescent="0.35">
      <c r="A45" s="4">
        <v>42217</v>
      </c>
      <c r="B45" s="2">
        <v>2771002</v>
      </c>
      <c r="C45" s="2">
        <v>9100</v>
      </c>
      <c r="D45" s="2">
        <v>1035.4476756974566</v>
      </c>
      <c r="E45" s="2">
        <v>0</v>
      </c>
      <c r="F45" s="2">
        <v>376010881</v>
      </c>
      <c r="G45" s="2">
        <v>228</v>
      </c>
      <c r="H45" s="2">
        <v>153</v>
      </c>
      <c r="I45" s="2">
        <v>12</v>
      </c>
      <c r="J45" s="2">
        <v>12352000</v>
      </c>
      <c r="K45" s="2">
        <v>0</v>
      </c>
      <c r="L45" s="2">
        <v>8318000</v>
      </c>
      <c r="M45" s="1">
        <f t="shared" si="0"/>
        <v>3.2847529109890603</v>
      </c>
      <c r="N45" t="str">
        <f t="shared" si="1"/>
        <v>Aug</v>
      </c>
      <c r="R45" s="7">
        <v>227.31485843543123</v>
      </c>
      <c r="S45" s="7">
        <v>339319.41230862687</v>
      </c>
    </row>
    <row r="46" spans="1:19" ht="15" thickBot="1" x14ac:dyDescent="0.35">
      <c r="A46" s="4">
        <v>42248</v>
      </c>
      <c r="B46" s="2">
        <v>0</v>
      </c>
      <c r="C46" s="2">
        <v>8883</v>
      </c>
      <c r="D46" s="2">
        <v>397.51038519814864</v>
      </c>
      <c r="E46" s="2">
        <v>0</v>
      </c>
      <c r="F46" s="2">
        <v>219647220.25</v>
      </c>
      <c r="G46" s="2">
        <v>68</v>
      </c>
      <c r="H46" s="2">
        <v>151</v>
      </c>
      <c r="I46" s="2">
        <v>19</v>
      </c>
      <c r="J46" s="2">
        <v>18528000</v>
      </c>
      <c r="K46" s="2">
        <v>0</v>
      </c>
      <c r="L46" s="2">
        <v>6238500</v>
      </c>
      <c r="M46" s="1">
        <f t="shared" si="0"/>
        <v>3.256622098703402</v>
      </c>
      <c r="N46" t="str">
        <f t="shared" si="1"/>
        <v>Sep</v>
      </c>
      <c r="R46" s="7"/>
    </row>
    <row r="47" spans="1:19" x14ac:dyDescent="0.3">
      <c r="M47" s="1"/>
    </row>
    <row r="48" spans="1:19" x14ac:dyDescent="0.3">
      <c r="M48" s="1"/>
    </row>
    <row r="49" spans="2:10" x14ac:dyDescent="0.3">
      <c r="J49" s="1"/>
    </row>
    <row r="61" spans="2:10" x14ac:dyDescent="0.3">
      <c r="B61" s="1"/>
      <c r="C61" s="1"/>
      <c r="D61" s="1"/>
      <c r="E61" s="1"/>
      <c r="G61" s="1"/>
    </row>
    <row r="62" spans="2:10" x14ac:dyDescent="0.3">
      <c r="B62" s="1"/>
      <c r="C62" s="1"/>
      <c r="D62" s="1"/>
      <c r="E62" s="1"/>
    </row>
  </sheetData>
  <autoFilter ref="A1:L4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Sheet6</vt:lpstr>
      <vt:lpstr>Sheet7</vt:lpstr>
      <vt:lpstr>Sheet8</vt:lpstr>
      <vt:lpstr>MMM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Kumar</dc:creator>
  <cp:lastModifiedBy>Lekshmi R</cp:lastModifiedBy>
  <dcterms:created xsi:type="dcterms:W3CDTF">2017-02-18T07:24:38Z</dcterms:created>
  <dcterms:modified xsi:type="dcterms:W3CDTF">2025-06-15T06:33:46Z</dcterms:modified>
</cp:coreProperties>
</file>