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DieseArbeitsmappe"/>
  <xr:revisionPtr revIDLastSave="0" documentId="13_ncr:1_{769E03E2-476C-40CB-AB8D-89FE02EE7F0D}" xr6:coauthVersionLast="44" xr6:coauthVersionMax="44" xr10:uidLastSave="{00000000-0000-0000-0000-000000000000}"/>
  <bookViews>
    <workbookView xWindow="-96" yWindow="-96" windowWidth="23232" windowHeight="12552" tabRatio="636" xr2:uid="{00000000-000D-0000-FFFF-FFFF00000000}"/>
  </bookViews>
  <sheets>
    <sheet name="AVQ - QAVD" sheetId="1" r:id="rId1"/>
    <sheet name="AVQ - QAVDA" sheetId="10" r:id="rId2"/>
    <sheet name="AVQ - QAVW" sheetId="11" r:id="rId3"/>
    <sheet name="AVQ - QAVWA" sheetId="14" r:id="rId4"/>
    <sheet name="AVQ - QAVM" sheetId="12" r:id="rId5"/>
    <sheet name="AVQ - QAVMA" sheetId="13" r:id="rId6"/>
    <sheet name="AVQ - QAVTS" sheetId="15" r:id="rId7"/>
    <sheet name="CBQ" sheetId="2" r:id="rId8"/>
    <sheet name="JEQ" sheetId="4" r:id="rId9"/>
    <sheet name="YFQ" sheetId="9" r:id="rId10"/>
  </sheets>
  <definedNames>
    <definedName name="AVQB_1">#REF!</definedName>
    <definedName name="AVQB_2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5" l="1"/>
  <c r="I19" i="15"/>
  <c r="I15" i="15"/>
  <c r="I14" i="15"/>
  <c r="I13" i="15"/>
  <c r="I9" i="15"/>
  <c r="I8" i="15"/>
  <c r="I7" i="15"/>
  <c r="I6" i="15"/>
  <c r="I5" i="15"/>
  <c r="I4" i="15"/>
  <c r="I2" i="15"/>
  <c r="I3" i="15"/>
  <c r="I12" i="15"/>
  <c r="I11" i="15"/>
  <c r="I10" i="15"/>
  <c r="F16" i="13" l="1"/>
  <c r="F15" i="13"/>
  <c r="F18" i="13"/>
  <c r="F13" i="13"/>
  <c r="F11" i="13"/>
  <c r="F10" i="13"/>
  <c r="F9" i="13"/>
  <c r="F6" i="13"/>
  <c r="F5" i="13"/>
  <c r="F4" i="13"/>
  <c r="F3" i="13"/>
  <c r="F2" i="13"/>
  <c r="F16" i="12"/>
  <c r="F15" i="12"/>
  <c r="F14" i="12"/>
  <c r="F13" i="12"/>
  <c r="F11" i="12"/>
  <c r="F16" i="14"/>
  <c r="F15" i="14"/>
  <c r="F13" i="14"/>
  <c r="F14" i="11"/>
  <c r="F13" i="11"/>
  <c r="D12" i="11"/>
  <c r="F10" i="12"/>
  <c r="F9" i="12"/>
  <c r="F8" i="12"/>
  <c r="F7" i="12"/>
  <c r="F6" i="12"/>
  <c r="F5" i="12"/>
  <c r="F4" i="12"/>
  <c r="F3" i="12"/>
  <c r="F2" i="12"/>
  <c r="F11" i="11"/>
  <c r="F16" i="11" l="1"/>
  <c r="F15" i="11"/>
  <c r="F12" i="11"/>
  <c r="F10" i="11"/>
  <c r="F9" i="11"/>
  <c r="F8" i="11"/>
  <c r="F7" i="11"/>
  <c r="G19" i="10"/>
  <c r="G18" i="10"/>
  <c r="F6" i="11"/>
  <c r="F5" i="11"/>
  <c r="F4" i="11"/>
  <c r="F3" i="11"/>
  <c r="F2" i="11"/>
  <c r="F8" i="14"/>
  <c r="F7" i="14"/>
  <c r="G14" i="10"/>
  <c r="G13" i="10"/>
  <c r="G12" i="10"/>
  <c r="F18" i="14"/>
  <c r="F17" i="14"/>
  <c r="G11" i="10"/>
  <c r="G10" i="10"/>
  <c r="G9" i="10"/>
  <c r="G8" i="10"/>
  <c r="G7" i="10"/>
  <c r="G6" i="10"/>
  <c r="G5" i="10"/>
  <c r="G4" i="10"/>
  <c r="G3" i="10"/>
  <c r="G2" i="10"/>
  <c r="G16" i="1"/>
  <c r="G15" i="1"/>
  <c r="G11" i="1"/>
  <c r="G10" i="1"/>
  <c r="G9" i="1"/>
  <c r="G8" i="1"/>
  <c r="G7" i="1"/>
  <c r="G6" i="1"/>
  <c r="E18" i="15"/>
  <c r="I18" i="15" s="1"/>
  <c r="E17" i="15"/>
  <c r="I17" i="15" s="1"/>
  <c r="E16" i="15"/>
  <c r="I16" i="15" s="1"/>
  <c r="G5" i="1"/>
  <c r="G4" i="1"/>
  <c r="G3" i="1"/>
  <c r="G2" i="1"/>
  <c r="F12" i="14"/>
  <c r="F11" i="14"/>
  <c r="F10" i="14"/>
  <c r="F9" i="14"/>
  <c r="F6" i="14"/>
  <c r="F5" i="14"/>
  <c r="F4" i="14"/>
  <c r="F3" i="14"/>
  <c r="F2" i="14"/>
  <c r="D14" i="14"/>
  <c r="F14" i="14" s="1"/>
  <c r="F17" i="13" l="1"/>
  <c r="F12" i="13"/>
  <c r="F8" i="13"/>
  <c r="F7" i="13"/>
  <c r="D14" i="13"/>
  <c r="F14" i="13" s="1"/>
  <c r="D12" i="12"/>
  <c r="F12" i="12" s="1"/>
  <c r="D15" i="10" l="1"/>
  <c r="G15" i="10" s="1"/>
  <c r="D17" i="10"/>
  <c r="G17" i="10" s="1"/>
  <c r="D16" i="10"/>
  <c r="G16" i="10" s="1"/>
  <c r="B2" i="4" l="1"/>
  <c r="B6" i="9" l="1"/>
  <c r="B5" i="4"/>
  <c r="B3" i="9"/>
  <c r="B4" i="9"/>
  <c r="B5" i="9"/>
  <c r="B7" i="9"/>
  <c r="B3" i="4" l="1"/>
  <c r="B4" i="4"/>
  <c r="B6" i="4"/>
  <c r="B7" i="4"/>
  <c r="B8" i="4"/>
  <c r="B9" i="4"/>
  <c r="B10" i="4"/>
  <c r="B11" i="4"/>
  <c r="B12" i="4"/>
  <c r="B2" i="9" l="1"/>
  <c r="D14" i="1" l="1"/>
  <c r="G14" i="1" s="1"/>
  <c r="D13" i="1"/>
  <c r="G13" i="1" s="1"/>
  <c r="D12" i="1"/>
  <c r="G12" i="1" s="1"/>
  <c r="D2" i="2"/>
  <c r="D3" i="2"/>
  <c r="D4" i="2"/>
  <c r="D7" i="2"/>
  <c r="D6" i="2"/>
  <c r="D5" i="2"/>
  <c r="D10" i="2"/>
  <c r="D8" i="2"/>
  <c r="D9" i="2"/>
  <c r="F9" i="2" l="1"/>
  <c r="F10" i="2"/>
  <c r="F8" i="2"/>
</calcChain>
</file>

<file path=xl/sharedStrings.xml><?xml version="1.0" encoding="utf-8"?>
<sst xmlns="http://schemas.openxmlformats.org/spreadsheetml/2006/main" count="453" uniqueCount="98">
  <si>
    <t>Quote</t>
  </si>
  <si>
    <t>close</t>
  </si>
  <si>
    <t>Symbol</t>
  </si>
  <si>
    <t>Date</t>
  </si>
  <si>
    <t>open</t>
  </si>
  <si>
    <t>high</t>
  </si>
  <si>
    <t>low</t>
  </si>
  <si>
    <t>volume</t>
  </si>
  <si>
    <t>MSFT</t>
  </si>
  <si>
    <t>Test</t>
  </si>
  <si>
    <t>Symbol only</t>
  </si>
  <si>
    <t>Empty day</t>
  </si>
  <si>
    <t>Default day</t>
  </si>
  <si>
    <t>Current date</t>
  </si>
  <si>
    <t>Day and Date</t>
  </si>
  <si>
    <t>Missing day parameter</t>
  </si>
  <si>
    <t>Info</t>
  </si>
  <si>
    <t>3. ISIN</t>
  </si>
  <si>
    <t>2. WRK and Price</t>
  </si>
  <si>
    <t>Price</t>
  </si>
  <si>
    <t>1. WRK</t>
  </si>
  <si>
    <t>US5949181045</t>
  </si>
  <si>
    <t>Stock Exchange</t>
  </si>
  <si>
    <t>GER</t>
  </si>
  <si>
    <t>GAT</t>
  </si>
  <si>
    <t>4. WRK with set stock exchange</t>
  </si>
  <si>
    <t>5. WRK and Price with set stock exchange</t>
  </si>
  <si>
    <t>6. ISIN with set stock exchange</t>
  </si>
  <si>
    <t>7. WRK with set stock exchange (formatted as currency)</t>
  </si>
  <si>
    <t>8. WRK and Price with set stock exchange (formatted as currency)</t>
  </si>
  <si>
    <t>9. ISIN with set stock exchange (formatted as currency)</t>
  </si>
  <si>
    <t>Is Number?</t>
  </si>
  <si>
    <t>FB</t>
  </si>
  <si>
    <t>AAPL</t>
  </si>
  <si>
    <t>INTC</t>
  </si>
  <si>
    <t>CSCO</t>
  </si>
  <si>
    <t>VZ</t>
  </si>
  <si>
    <t>IE00B4L5Y983</t>
  </si>
  <si>
    <t>Ticker</t>
  </si>
  <si>
    <t>ISIN</t>
  </si>
  <si>
    <t>WKN/ISIN</t>
  </si>
  <si>
    <t>IE00B14X4T88</t>
  </si>
  <si>
    <t>IE00BKM4GZ66</t>
  </si>
  <si>
    <t>IE00BQN1K901</t>
  </si>
  <si>
    <t>IE00B2QWDY88</t>
  </si>
  <si>
    <t>IE00B3VWM098</t>
  </si>
  <si>
    <t>DE000A0D8QZ7</t>
  </si>
  <si>
    <t>IE00B78JSG98</t>
  </si>
  <si>
    <t>LU0444606700</t>
  </si>
  <si>
    <t>DE000A1CXBV8</t>
  </si>
  <si>
    <t>IE00B1FZS350</t>
  </si>
  <si>
    <t>BestMatch</t>
  </si>
  <si>
    <t>OutputSize</t>
  </si>
  <si>
    <t>full</t>
  </si>
  <si>
    <t>BestMatch enabled with not available trading date</t>
  </si>
  <si>
    <t>Full OutputSize with Day (Index) &gt; 100</t>
  </si>
  <si>
    <t>Day</t>
  </si>
  <si>
    <t>Week</t>
  </si>
  <si>
    <t>adjusted close</t>
  </si>
  <si>
    <t>dividend amount</t>
  </si>
  <si>
    <t>split coefficient</t>
  </si>
  <si>
    <t>8. Split Coefficient</t>
  </si>
  <si>
    <t>1. Open</t>
  </si>
  <si>
    <t>2. High</t>
  </si>
  <si>
    <t>3. Low</t>
  </si>
  <si>
    <t>4. Close</t>
  </si>
  <si>
    <t>5. Adjusted Close</t>
  </si>
  <si>
    <t>6. Volume</t>
  </si>
  <si>
    <t>7. Divided Amount</t>
  </si>
  <si>
    <t>5. Volume</t>
  </si>
  <si>
    <t>Empty week</t>
  </si>
  <si>
    <t>Default week</t>
  </si>
  <si>
    <t>Week and Date</t>
  </si>
  <si>
    <t>Missing week parameter</t>
  </si>
  <si>
    <t>Month</t>
  </si>
  <si>
    <t>Empty month</t>
  </si>
  <si>
    <t>Default month</t>
  </si>
  <si>
    <t>Month and Date</t>
  </si>
  <si>
    <t>Missing month parameter</t>
  </si>
  <si>
    <t>Month (Index) &gt; 100</t>
  </si>
  <si>
    <t>Week (Index) &gt; 100</t>
  </si>
  <si>
    <t>Negative day</t>
  </si>
  <si>
    <t>Positive day</t>
  </si>
  <si>
    <t>Missing day argument</t>
  </si>
  <si>
    <t>Positive week</t>
  </si>
  <si>
    <t>Negative week</t>
  </si>
  <si>
    <t>Positive month</t>
  </si>
  <si>
    <t>Negative month</t>
  </si>
  <si>
    <t>Interval</t>
  </si>
  <si>
    <t>Adjusted</t>
  </si>
  <si>
    <t>Daily</t>
  </si>
  <si>
    <t>Weekly</t>
  </si>
  <si>
    <t>Monthly</t>
  </si>
  <si>
    <t>1min</t>
  </si>
  <si>
    <t>5min</t>
  </si>
  <si>
    <t>15min</t>
  </si>
  <si>
    <t>30min</t>
  </si>
  <si>
    <t>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</si>
</sst>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[$EUR]"/>
    <numFmt numFmtId="165" formatCode="_-* #,##0_-;\-* #,##0_-;_-* &quot;-&quot;??_-;_-@_-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quotePrefix="1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1" quotePrefix="1" applyNumberFormat="1" applyFont="1"/>
    <xf numFmtId="166" fontId="0" fillId="0" borderId="0" xfId="0" quotePrefix="1" applyNumberFormat="1"/>
    <xf numFmtId="2" fontId="0" fillId="0" borderId="0" xfId="0" quotePrefix="1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16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baseColWidth="10" defaultColWidth="11.41796875" defaultRowHeight="14.4" x14ac:dyDescent="0.55000000000000004"/>
  <cols>
    <col min="1" max="2" width="11.41796875" customWidth="1"/>
    <col min="3" max="3" width="11.3671875" customWidth="1"/>
    <col min="4" max="6" width="11.41796875" customWidth="1"/>
    <col min="7" max="7" width="13.9453125" bestFit="1" customWidth="1"/>
    <col min="8" max="8" width="41.89453125" bestFit="1" customWidth="1"/>
  </cols>
  <sheetData>
    <row r="1" spans="1:8" x14ac:dyDescent="0.55000000000000004">
      <c r="A1" s="2" t="s">
        <v>2</v>
      </c>
      <c r="B1" s="2" t="s">
        <v>16</v>
      </c>
      <c r="C1" s="10" t="s">
        <v>56</v>
      </c>
      <c r="D1" s="10" t="s">
        <v>3</v>
      </c>
      <c r="E1" s="10" t="s">
        <v>51</v>
      </c>
      <c r="F1" s="10" t="s">
        <v>52</v>
      </c>
      <c r="G1" s="10" t="s">
        <v>0</v>
      </c>
      <c r="H1" s="5" t="s">
        <v>9</v>
      </c>
    </row>
    <row r="2" spans="1:8" x14ac:dyDescent="0.55000000000000004">
      <c r="A2" t="s">
        <v>8</v>
      </c>
      <c r="B2" t="s">
        <v>4</v>
      </c>
      <c r="E2" s="11"/>
      <c r="F2" s="11"/>
      <c r="G2" s="1" t="str">
        <f>_xll.QAVD(A2,B2)</f>
        <v>#AV_CALL_LIMIT_REACHED</v>
      </c>
      <c r="H2" s="6" t="s">
        <v>62</v>
      </c>
    </row>
    <row r="3" spans="1:8" x14ac:dyDescent="0.55000000000000004">
      <c r="A3" t="s">
        <v>8</v>
      </c>
      <c r="B3" t="s">
        <v>5</v>
      </c>
      <c r="E3" s="11"/>
      <c r="F3" s="11"/>
      <c r="G3" s="1" t="str">
        <f>_xll.QAVD(A3,B3)</f>
        <v>#AV_CALL_LIMIT_REACHED</v>
      </c>
      <c r="H3" s="6" t="s">
        <v>63</v>
      </c>
    </row>
    <row r="4" spans="1:8" x14ac:dyDescent="0.55000000000000004">
      <c r="A4" t="s">
        <v>8</v>
      </c>
      <c r="B4" t="s">
        <v>6</v>
      </c>
      <c r="E4" s="11"/>
      <c r="F4" s="11"/>
      <c r="G4" s="1" t="str">
        <f>_xll.QAVD(A4,B4)</f>
        <v>#AV_CALL_LIMIT_REACHED</v>
      </c>
      <c r="H4" s="6" t="s">
        <v>64</v>
      </c>
    </row>
    <row r="5" spans="1:8" x14ac:dyDescent="0.55000000000000004">
      <c r="A5" t="s">
        <v>8</v>
      </c>
      <c r="B5" t="s">
        <v>1</v>
      </c>
      <c r="E5" s="11"/>
      <c r="F5" s="11"/>
      <c r="G5" s="1" t="str">
        <f>_xll.QAVD(A5,B5)</f>
        <v>#AV_CALL_LIMIT_REACHED</v>
      </c>
      <c r="H5" s="6" t="s">
        <v>65</v>
      </c>
    </row>
    <row r="6" spans="1:8" x14ac:dyDescent="0.55000000000000004">
      <c r="A6" t="s">
        <v>8</v>
      </c>
      <c r="B6" t="s">
        <v>7</v>
      </c>
      <c r="E6" s="11"/>
      <c r="F6" s="11"/>
      <c r="G6" s="13" t="str">
        <f>_xll.QAVD(A6,B6)</f>
        <v>#AV_CALL_LIMIT_REACHED</v>
      </c>
      <c r="H6" s="6" t="s">
        <v>69</v>
      </c>
    </row>
    <row r="7" spans="1:8" x14ac:dyDescent="0.55000000000000004">
      <c r="A7" t="s">
        <v>8</v>
      </c>
      <c r="B7" t="s">
        <v>1</v>
      </c>
      <c r="E7" s="11"/>
      <c r="F7" s="11"/>
      <c r="G7" s="1" t="str">
        <f>_xll.QAVD(A7)</f>
        <v>#AV_CALL_LIMIT_REACHED</v>
      </c>
      <c r="H7" s="6" t="s">
        <v>10</v>
      </c>
    </row>
    <row r="8" spans="1:8" x14ac:dyDescent="0.55000000000000004">
      <c r="A8" t="s">
        <v>8</v>
      </c>
      <c r="B8" t="s">
        <v>1</v>
      </c>
      <c r="E8" s="11"/>
      <c r="F8" s="11"/>
      <c r="G8" s="1" t="str">
        <f>_xll.QAVD(A8,B8,C8)</f>
        <v>#AV_CALL_LIMIT_REACHED</v>
      </c>
      <c r="H8" s="6" t="s">
        <v>11</v>
      </c>
    </row>
    <row r="9" spans="1:8" x14ac:dyDescent="0.55000000000000004">
      <c r="A9" t="s">
        <v>8</v>
      </c>
      <c r="B9" t="s">
        <v>1</v>
      </c>
      <c r="C9">
        <v>0</v>
      </c>
      <c r="E9" s="11"/>
      <c r="F9" s="11"/>
      <c r="G9" s="1" t="str">
        <f>_xll.QAVD(A9,B9,C9)</f>
        <v>#AV_CALL_LIMIT_REACHED</v>
      </c>
      <c r="H9" s="6" t="s">
        <v>12</v>
      </c>
    </row>
    <row r="10" spans="1:8" x14ac:dyDescent="0.55000000000000004">
      <c r="A10" t="s">
        <v>8</v>
      </c>
      <c r="B10" t="s">
        <v>1</v>
      </c>
      <c r="C10">
        <v>5</v>
      </c>
      <c r="E10" s="11"/>
      <c r="F10" s="11"/>
      <c r="G10" s="1" t="str">
        <f>_xll.QAVD(A10,B10,C10)</f>
        <v>#AV_CALL_LIMIT_REACHED</v>
      </c>
      <c r="H10" s="6" t="s">
        <v>82</v>
      </c>
    </row>
    <row r="11" spans="1:8" x14ac:dyDescent="0.55000000000000004">
      <c r="A11" t="s">
        <v>8</v>
      </c>
      <c r="B11" t="s">
        <v>1</v>
      </c>
      <c r="C11">
        <v>-3</v>
      </c>
      <c r="E11" s="11"/>
      <c r="F11" s="11"/>
      <c r="G11" s="1" t="str">
        <f>_xll.QAVD(A11,B11,C11)</f>
        <v>#AV_CALL_LIMIT_REACHED</v>
      </c>
      <c r="H11" s="6" t="s">
        <v>81</v>
      </c>
    </row>
    <row r="12" spans="1:8" x14ac:dyDescent="0.55000000000000004">
      <c r="A12" t="s">
        <v>8</v>
      </c>
      <c r="B12" t="s">
        <v>1</v>
      </c>
      <c r="D12" s="4">
        <f ca="1">TODAY()</f>
        <v>43970</v>
      </c>
      <c r="E12" s="12"/>
      <c r="F12" s="12"/>
      <c r="G12" s="1" t="e">
        <f ca="1">_xll.QAVD(A12,B12,,D12)</f>
        <v>#NAME?</v>
      </c>
      <c r="H12" s="6" t="s">
        <v>13</v>
      </c>
    </row>
    <row r="13" spans="1:8" x14ac:dyDescent="0.55000000000000004">
      <c r="A13" t="s">
        <v>8</v>
      </c>
      <c r="B13" t="s">
        <v>1</v>
      </c>
      <c r="D13" s="4">
        <f ca="1">TODAY()-1</f>
        <v>43969</v>
      </c>
      <c r="E13" s="12"/>
      <c r="F13" s="12"/>
      <c r="G13" s="1" t="e">
        <f ca="1">_xll.QAVD(A13,B13,C13,D13)</f>
        <v>#NAME?</v>
      </c>
      <c r="H13" s="6" t="s">
        <v>83</v>
      </c>
    </row>
    <row r="14" spans="1:8" x14ac:dyDescent="0.55000000000000004">
      <c r="A14" t="s">
        <v>8</v>
      </c>
      <c r="B14" t="s">
        <v>1</v>
      </c>
      <c r="C14">
        <v>2</v>
      </c>
      <c r="D14" s="4">
        <f ca="1">TODAY()-2</f>
        <v>43968</v>
      </c>
      <c r="E14" s="12"/>
      <c r="F14" s="12"/>
      <c r="G14" s="1" t="e">
        <f ca="1">_xll.QAVD(A14,B14,C14,D14)</f>
        <v>#NAME?</v>
      </c>
      <c r="H14" s="6" t="s">
        <v>14</v>
      </c>
    </row>
    <row r="15" spans="1:8" x14ac:dyDescent="0.55000000000000004">
      <c r="A15" t="s">
        <v>8</v>
      </c>
      <c r="B15" t="s">
        <v>1</v>
      </c>
      <c r="D15" s="4">
        <v>43824</v>
      </c>
      <c r="E15" s="11" t="b">
        <v>1</v>
      </c>
      <c r="F15" s="11"/>
      <c r="G15" s="1" t="str">
        <f>_xll.QAVD(A15,B15,C15,D15,E15)</f>
        <v>#AV_CALL_LIMIT_REACHED</v>
      </c>
      <c r="H15" s="6" t="s">
        <v>54</v>
      </c>
    </row>
    <row r="16" spans="1:8" x14ac:dyDescent="0.55000000000000004">
      <c r="A16" t="s">
        <v>8</v>
      </c>
      <c r="B16" t="s">
        <v>1</v>
      </c>
      <c r="C16">
        <v>101</v>
      </c>
      <c r="E16" s="11"/>
      <c r="F16" s="11" t="s">
        <v>53</v>
      </c>
      <c r="G16" s="1" t="str">
        <f>_xll.QAVD(A16,B16,C16,D16,E16,F16)</f>
        <v>#AV_CALL_LIMIT_REACHED</v>
      </c>
      <c r="H16" s="6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DF7B-D02B-426E-A88D-D90515604158}">
  <dimension ref="A1:H19"/>
  <sheetViews>
    <sheetView zoomScale="85" zoomScaleNormal="85" workbookViewId="0">
      <pane ySplit="1" topLeftCell="A2" activePane="bottomLeft" state="frozen"/>
      <selection pane="bottomLeft" activeCell="G2" sqref="G2"/>
    </sheetView>
  </sheetViews>
  <sheetFormatPr baseColWidth="10" defaultColWidth="11.41796875" defaultRowHeight="14.4" x14ac:dyDescent="0.55000000000000004"/>
  <cols>
    <col min="1" max="1" width="11.41796875" customWidth="1"/>
    <col min="2" max="2" width="14" bestFit="1" customWidth="1"/>
    <col min="3" max="3" width="11.3671875" customWidth="1"/>
    <col min="4" max="6" width="11.41796875" customWidth="1"/>
    <col min="7" max="7" width="13.9453125" bestFit="1" customWidth="1"/>
    <col min="8" max="8" width="41.89453125" bestFit="1" customWidth="1"/>
  </cols>
  <sheetData>
    <row r="1" spans="1:8" x14ac:dyDescent="0.55000000000000004">
      <c r="A1" s="2" t="s">
        <v>2</v>
      </c>
      <c r="B1" s="2" t="s">
        <v>16</v>
      </c>
      <c r="C1" s="10" t="s">
        <v>56</v>
      </c>
      <c r="D1" s="10" t="s">
        <v>3</v>
      </c>
      <c r="E1" s="10" t="s">
        <v>51</v>
      </c>
      <c r="F1" s="10" t="s">
        <v>52</v>
      </c>
      <c r="G1" s="10" t="s">
        <v>0</v>
      </c>
      <c r="H1" s="5" t="s">
        <v>9</v>
      </c>
    </row>
    <row r="2" spans="1:8" x14ac:dyDescent="0.55000000000000004">
      <c r="A2" t="s">
        <v>8</v>
      </c>
      <c r="B2" t="s">
        <v>4</v>
      </c>
      <c r="E2" s="11"/>
      <c r="F2" s="11"/>
      <c r="G2" s="1" t="str">
        <f>_xll.QAVDA(A2,B2)</f>
        <v>#AV_CALL_LIMIT_REACHED</v>
      </c>
      <c r="H2" s="6" t="s">
        <v>62</v>
      </c>
    </row>
    <row r="3" spans="1:8" x14ac:dyDescent="0.55000000000000004">
      <c r="A3" t="s">
        <v>8</v>
      </c>
      <c r="B3" t="s">
        <v>5</v>
      </c>
      <c r="E3" s="11"/>
      <c r="F3" s="11"/>
      <c r="G3" s="1" t="str">
        <f>_xll.QAVDA(A3,B3)</f>
        <v>#AV_CALL_LIMIT_REACHED</v>
      </c>
      <c r="H3" s="6" t="s">
        <v>63</v>
      </c>
    </row>
    <row r="4" spans="1:8" x14ac:dyDescent="0.55000000000000004">
      <c r="A4" t="s">
        <v>8</v>
      </c>
      <c r="B4" t="s">
        <v>6</v>
      </c>
      <c r="E4" s="11"/>
      <c r="F4" s="11"/>
      <c r="G4" s="1" t="str">
        <f>_xll.QAVDA(A4,B4)</f>
        <v>#AV_CALL_LIMIT_REACHED</v>
      </c>
      <c r="H4" s="6" t="s">
        <v>64</v>
      </c>
    </row>
    <row r="5" spans="1:8" x14ac:dyDescent="0.55000000000000004">
      <c r="A5" t="s">
        <v>8</v>
      </c>
      <c r="B5" t="s">
        <v>1</v>
      </c>
      <c r="E5" s="11"/>
      <c r="F5" s="11"/>
      <c r="G5" s="1" t="str">
        <f>_xll.QAVDA(A5,B5)</f>
        <v>#AV_CALL_LIMIT_REACHED</v>
      </c>
      <c r="H5" s="6" t="s">
        <v>65</v>
      </c>
    </row>
    <row r="6" spans="1:8" x14ac:dyDescent="0.55000000000000004">
      <c r="A6" t="s">
        <v>8</v>
      </c>
      <c r="B6" t="s">
        <v>58</v>
      </c>
      <c r="E6" s="11"/>
      <c r="F6" s="11"/>
      <c r="G6" s="1" t="str">
        <f>_xll.QAVDA(A6,B6)</f>
        <v>#AV_CALL_LIMIT_REACHED</v>
      </c>
      <c r="H6" s="6" t="s">
        <v>66</v>
      </c>
    </row>
    <row r="7" spans="1:8" x14ac:dyDescent="0.55000000000000004">
      <c r="A7" t="s">
        <v>8</v>
      </c>
      <c r="B7" t="s">
        <v>7</v>
      </c>
      <c r="E7" s="11"/>
      <c r="F7" s="11"/>
      <c r="G7" s="13" t="str">
        <f>_xll.QAVDA(A7,B7)</f>
        <v>#AV_CALL_LIMIT_REACHED</v>
      </c>
      <c r="H7" s="6" t="s">
        <v>67</v>
      </c>
    </row>
    <row r="8" spans="1:8" x14ac:dyDescent="0.55000000000000004">
      <c r="A8" t="s">
        <v>8</v>
      </c>
      <c r="B8" t="s">
        <v>59</v>
      </c>
      <c r="E8" s="11"/>
      <c r="F8" s="11"/>
      <c r="G8" s="14" t="str">
        <f>_xll.QAVDA(A8,B8)</f>
        <v>#AV_CALL_LIMIT_REACHED</v>
      </c>
      <c r="H8" s="6" t="s">
        <v>68</v>
      </c>
    </row>
    <row r="9" spans="1:8" x14ac:dyDescent="0.55000000000000004">
      <c r="A9" t="s">
        <v>8</v>
      </c>
      <c r="B9" t="s">
        <v>60</v>
      </c>
      <c r="E9" s="11"/>
      <c r="F9" s="11"/>
      <c r="G9" s="14" t="str">
        <f>_xll.QAVDA(A9,B9)</f>
        <v>#AV_CALL_LIMIT_REACHED</v>
      </c>
      <c r="H9" s="6" t="s">
        <v>61</v>
      </c>
    </row>
    <row r="10" spans="1:8" x14ac:dyDescent="0.55000000000000004">
      <c r="A10" t="s">
        <v>8</v>
      </c>
      <c r="B10" t="s">
        <v>1</v>
      </c>
      <c r="E10" s="11"/>
      <c r="F10" s="11"/>
      <c r="G10" s="1" t="str">
        <f>_xll.QAVDA(A10)</f>
        <v>#AV_CALL_LIMIT_REACHED</v>
      </c>
      <c r="H10" s="6" t="s">
        <v>10</v>
      </c>
    </row>
    <row r="11" spans="1:8" x14ac:dyDescent="0.55000000000000004">
      <c r="A11" t="s">
        <v>8</v>
      </c>
      <c r="B11" t="s">
        <v>1</v>
      </c>
      <c r="E11" s="11"/>
      <c r="F11" s="11"/>
      <c r="G11" s="1" t="str">
        <f>_xll.QAVDA(A11,B11,C11)</f>
        <v>#AV_CALL_LIMIT_REACHED</v>
      </c>
      <c r="H11" s="6" t="s">
        <v>11</v>
      </c>
    </row>
    <row r="12" spans="1:8" x14ac:dyDescent="0.55000000000000004">
      <c r="A12" t="s">
        <v>8</v>
      </c>
      <c r="B12" t="s">
        <v>1</v>
      </c>
      <c r="C12">
        <v>0</v>
      </c>
      <c r="E12" s="11"/>
      <c r="F12" s="11"/>
      <c r="G12" s="1" t="str">
        <f>_xll.QAVDA(A12,B12,C12)</f>
        <v>#AV_CALL_LIMIT_REACHED</v>
      </c>
      <c r="H12" s="6" t="s">
        <v>12</v>
      </c>
    </row>
    <row r="13" spans="1:8" x14ac:dyDescent="0.55000000000000004">
      <c r="A13" t="s">
        <v>8</v>
      </c>
      <c r="B13" t="s">
        <v>1</v>
      </c>
      <c r="C13">
        <v>5</v>
      </c>
      <c r="E13" s="11"/>
      <c r="F13" s="11"/>
      <c r="G13" s="1" t="str">
        <f>_xll.QAVDA(A13,B13,C13)</f>
        <v>#AV_CALL_LIMIT_REACHED</v>
      </c>
      <c r="H13" s="6" t="s">
        <v>82</v>
      </c>
    </row>
    <row r="14" spans="1:8" x14ac:dyDescent="0.55000000000000004">
      <c r="A14" t="s">
        <v>8</v>
      </c>
      <c r="B14" t="s">
        <v>1</v>
      </c>
      <c r="C14">
        <v>-3</v>
      </c>
      <c r="E14" s="11"/>
      <c r="F14" s="11"/>
      <c r="G14" s="1" t="str">
        <f>_xll.QAVDA(A14,B14,C14)</f>
        <v>#AV_CALL_LIMIT_REACHED</v>
      </c>
      <c r="H14" s="6" t="s">
        <v>81</v>
      </c>
    </row>
    <row r="15" spans="1:8" x14ac:dyDescent="0.55000000000000004">
      <c r="A15" t="s">
        <v>8</v>
      </c>
      <c r="B15" t="s">
        <v>1</v>
      </c>
      <c r="D15" s="4">
        <f ca="1">TODAY()</f>
        <v>43970</v>
      </c>
      <c r="E15" s="12"/>
      <c r="F15" s="12"/>
      <c r="G15" s="1" t="e">
        <f ca="1">_xll.QAVDA(A15,B15,,D15)</f>
        <v>#NAME?</v>
      </c>
      <c r="H15" s="6" t="s">
        <v>13</v>
      </c>
    </row>
    <row r="16" spans="1:8" x14ac:dyDescent="0.55000000000000004">
      <c r="A16" t="s">
        <v>8</v>
      </c>
      <c r="B16" t="s">
        <v>1</v>
      </c>
      <c r="D16" s="4">
        <f ca="1">TODAY()-1</f>
        <v>43969</v>
      </c>
      <c r="E16" s="12"/>
      <c r="F16" s="12"/>
      <c r="G16" s="1" t="e">
        <f ca="1">_xll.QAVDA(A16,B16,C16,D16)</f>
        <v>#NAME?</v>
      </c>
      <c r="H16" s="6" t="s">
        <v>15</v>
      </c>
    </row>
    <row r="17" spans="1:8" x14ac:dyDescent="0.55000000000000004">
      <c r="A17" t="s">
        <v>8</v>
      </c>
      <c r="B17" t="s">
        <v>1</v>
      </c>
      <c r="C17">
        <v>2</v>
      </c>
      <c r="D17" s="4">
        <f ca="1">TODAY()-2</f>
        <v>43968</v>
      </c>
      <c r="E17" s="12"/>
      <c r="F17" s="12"/>
      <c r="G17" s="1" t="e">
        <f ca="1">_xll.QAVDA(A17,B17,C17,D17)</f>
        <v>#NAME?</v>
      </c>
      <c r="H17" s="6" t="s">
        <v>14</v>
      </c>
    </row>
    <row r="18" spans="1:8" x14ac:dyDescent="0.55000000000000004">
      <c r="A18" t="s">
        <v>8</v>
      </c>
      <c r="B18" t="s">
        <v>1</v>
      </c>
      <c r="D18" s="4">
        <v>43824</v>
      </c>
      <c r="E18" s="11" t="b">
        <v>1</v>
      </c>
      <c r="F18" s="11"/>
      <c r="G18" s="1" t="str">
        <f>_xll.QAVDA(A18,B18,C18,D18,E18)</f>
        <v>#AV_CALL_LIMIT_REACHED</v>
      </c>
      <c r="H18" s="6" t="s">
        <v>54</v>
      </c>
    </row>
    <row r="19" spans="1:8" x14ac:dyDescent="0.55000000000000004">
      <c r="A19" t="s">
        <v>8</v>
      </c>
      <c r="B19" t="s">
        <v>1</v>
      </c>
      <c r="C19">
        <v>101</v>
      </c>
      <c r="E19" s="11"/>
      <c r="F19" s="11" t="s">
        <v>53</v>
      </c>
      <c r="G19" s="1" t="str">
        <f>_xll.QAVDA(A19,B19,C19,D19,E19,F19)</f>
        <v>#AV_CALL_LIMIT_REACHED</v>
      </c>
      <c r="H19" s="6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695B-0322-4293-B304-671B000F9496}">
  <dimension ref="A1:G16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1796875" defaultRowHeight="14.4" x14ac:dyDescent="0.55000000000000004"/>
  <cols>
    <col min="1" max="2" width="11.41796875" customWidth="1"/>
    <col min="3" max="3" width="11.3671875" customWidth="1"/>
    <col min="4" max="5" width="11.41796875" customWidth="1"/>
    <col min="6" max="6" width="13.9453125" bestFit="1" customWidth="1"/>
    <col min="7" max="7" width="41.89453125" bestFit="1" customWidth="1"/>
  </cols>
  <sheetData>
    <row r="1" spans="1:7" x14ac:dyDescent="0.55000000000000004">
      <c r="A1" s="2" t="s">
        <v>2</v>
      </c>
      <c r="B1" s="2" t="s">
        <v>16</v>
      </c>
      <c r="C1" s="10" t="s">
        <v>57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55000000000000004">
      <c r="A2" t="s">
        <v>8</v>
      </c>
      <c r="B2" t="s">
        <v>4</v>
      </c>
      <c r="E2" s="11"/>
      <c r="F2" s="1" t="str">
        <f>_xll.QAVW(A2,B2)</f>
        <v>#AV_CALL_LIMIT_REACHED</v>
      </c>
      <c r="G2" s="6" t="s">
        <v>62</v>
      </c>
    </row>
    <row r="3" spans="1:7" x14ac:dyDescent="0.55000000000000004">
      <c r="A3" t="s">
        <v>8</v>
      </c>
      <c r="B3" t="s">
        <v>5</v>
      </c>
      <c r="E3" s="11"/>
      <c r="F3" s="1" t="str">
        <f>_xll.QAVW(A3,B3)</f>
        <v>#AV_CALL_LIMIT_REACHED</v>
      </c>
      <c r="G3" s="6" t="s">
        <v>63</v>
      </c>
    </row>
    <row r="4" spans="1:7" x14ac:dyDescent="0.55000000000000004">
      <c r="A4" t="s">
        <v>8</v>
      </c>
      <c r="B4" t="s">
        <v>6</v>
      </c>
      <c r="E4" s="11"/>
      <c r="F4" s="1" t="str">
        <f>_xll.QAVW(A4,B4)</f>
        <v>#AV_CALL_LIMIT_REACHED</v>
      </c>
      <c r="G4" s="6" t="s">
        <v>64</v>
      </c>
    </row>
    <row r="5" spans="1:7" x14ac:dyDescent="0.55000000000000004">
      <c r="A5" t="s">
        <v>8</v>
      </c>
      <c r="B5" t="s">
        <v>1</v>
      </c>
      <c r="E5" s="11"/>
      <c r="F5" s="1" t="str">
        <f>_xll.QAVW(A5,B5)</f>
        <v>#AV_CALL_LIMIT_REACHED</v>
      </c>
      <c r="G5" s="6" t="s">
        <v>65</v>
      </c>
    </row>
    <row r="6" spans="1:7" x14ac:dyDescent="0.55000000000000004">
      <c r="A6" t="s">
        <v>8</v>
      </c>
      <c r="B6" t="s">
        <v>7</v>
      </c>
      <c r="E6" s="11"/>
      <c r="F6" s="13" t="str">
        <f>_xll.QAVW(A6,B6)</f>
        <v>#AV_CALL_LIMIT_REACHED</v>
      </c>
      <c r="G6" s="6" t="s">
        <v>69</v>
      </c>
    </row>
    <row r="7" spans="1:7" x14ac:dyDescent="0.55000000000000004">
      <c r="A7" t="s">
        <v>8</v>
      </c>
      <c r="B7" t="s">
        <v>1</v>
      </c>
      <c r="E7" s="11"/>
      <c r="F7" s="1" t="str">
        <f>_xll.QAVW(A7)</f>
        <v>#AV_CALL_LIMIT_REACHED</v>
      </c>
      <c r="G7" s="6" t="s">
        <v>10</v>
      </c>
    </row>
    <row r="8" spans="1:7" x14ac:dyDescent="0.55000000000000004">
      <c r="A8" t="s">
        <v>8</v>
      </c>
      <c r="B8" t="s">
        <v>1</v>
      </c>
      <c r="E8" s="11"/>
      <c r="F8" s="1" t="str">
        <f>_xll.QAVW(A8,B8,C8)</f>
        <v>#AV_CALL_LIMIT_REACHED</v>
      </c>
      <c r="G8" s="6" t="s">
        <v>70</v>
      </c>
    </row>
    <row r="9" spans="1:7" x14ac:dyDescent="0.55000000000000004">
      <c r="A9" t="s">
        <v>8</v>
      </c>
      <c r="B9" t="s">
        <v>1</v>
      </c>
      <c r="C9">
        <v>0</v>
      </c>
      <c r="E9" s="11"/>
      <c r="F9" s="1" t="str">
        <f>_xll.QAVW(A9,B9,C9)</f>
        <v>#AV_CALL_LIMIT_REACHED</v>
      </c>
      <c r="G9" s="6" t="s">
        <v>71</v>
      </c>
    </row>
    <row r="10" spans="1:7" x14ac:dyDescent="0.55000000000000004">
      <c r="A10" t="s">
        <v>8</v>
      </c>
      <c r="B10" t="s">
        <v>1</v>
      </c>
      <c r="C10">
        <v>5</v>
      </c>
      <c r="E10" s="11"/>
      <c r="F10" s="1" t="str">
        <f>_xll.QAVW(A10,B10,C10)</f>
        <v>#AV_CALL_LIMIT_REACHED</v>
      </c>
      <c r="G10" s="6" t="s">
        <v>84</v>
      </c>
    </row>
    <row r="11" spans="1:7" x14ac:dyDescent="0.55000000000000004">
      <c r="A11" t="s">
        <v>8</v>
      </c>
      <c r="B11" t="s">
        <v>1</v>
      </c>
      <c r="C11">
        <v>-3</v>
      </c>
      <c r="E11" s="11" t="b">
        <v>1</v>
      </c>
      <c r="F11" s="1" t="str">
        <f>_xll.QAVW(A11,B11,C11,,E11)</f>
        <v>#AV_CALL_LIMIT_REACHED</v>
      </c>
      <c r="G11" s="6" t="s">
        <v>85</v>
      </c>
    </row>
    <row r="12" spans="1:7" x14ac:dyDescent="0.55000000000000004">
      <c r="A12" t="s">
        <v>8</v>
      </c>
      <c r="B12" t="s">
        <v>1</v>
      </c>
      <c r="D12" s="4">
        <f ca="1">TODAY()</f>
        <v>43970</v>
      </c>
      <c r="E12" s="12"/>
      <c r="F12" s="1" t="e">
        <f ca="1">_xll.QAVW(A12,B12,,D12)</f>
        <v>#NAME?</v>
      </c>
      <c r="G12" s="6" t="s">
        <v>13</v>
      </c>
    </row>
    <row r="13" spans="1:7" x14ac:dyDescent="0.55000000000000004">
      <c r="A13" t="s">
        <v>8</v>
      </c>
      <c r="B13" t="s">
        <v>1</v>
      </c>
      <c r="D13" s="4">
        <v>43889</v>
      </c>
      <c r="E13" s="12"/>
      <c r="F13" s="1" t="str">
        <f>_xll.QAVW(A13,B13,C13,D13)</f>
        <v>#AV_CALL_LIMIT_REACHED</v>
      </c>
      <c r="G13" s="6" t="s">
        <v>73</v>
      </c>
    </row>
    <row r="14" spans="1:7" x14ac:dyDescent="0.55000000000000004">
      <c r="A14" t="s">
        <v>8</v>
      </c>
      <c r="B14" t="s">
        <v>1</v>
      </c>
      <c r="C14">
        <v>2</v>
      </c>
      <c r="D14" s="4">
        <v>43889</v>
      </c>
      <c r="E14" s="12"/>
      <c r="F14" s="1" t="str">
        <f>_xll.QAVW(A14,B14,C14,D14)</f>
        <v>#AV_CALL_LIMIT_REACHED</v>
      </c>
      <c r="G14" s="6" t="s">
        <v>72</v>
      </c>
    </row>
    <row r="15" spans="1:7" x14ac:dyDescent="0.55000000000000004">
      <c r="A15" t="s">
        <v>8</v>
      </c>
      <c r="B15" t="s">
        <v>1</v>
      </c>
      <c r="D15" s="4">
        <v>43824</v>
      </c>
      <c r="E15" s="11" t="b">
        <v>1</v>
      </c>
      <c r="F15" s="1" t="str">
        <f>_xll.QAVW(A15,B15,C15,D15,E15)</f>
        <v>#AV_CALL_LIMIT_REACHED</v>
      </c>
      <c r="G15" s="6" t="s">
        <v>54</v>
      </c>
    </row>
    <row r="16" spans="1:7" x14ac:dyDescent="0.55000000000000004">
      <c r="A16" t="s">
        <v>8</v>
      </c>
      <c r="B16" t="s">
        <v>1</v>
      </c>
      <c r="C16">
        <v>101</v>
      </c>
      <c r="E16" s="11"/>
      <c r="F16" s="1" t="str">
        <f>_xll.QAVW(A16,B16,C16,D16,E16)</f>
        <v>#AV_CALL_LIMIT_REACHED</v>
      </c>
      <c r="G16" s="6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A1E5-7E78-4640-A7F1-4011A0524A60}">
  <dimension ref="A1:G18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1796875" defaultRowHeight="14.4" x14ac:dyDescent="0.55000000000000004"/>
  <cols>
    <col min="1" max="1" width="11.41796875" customWidth="1"/>
    <col min="2" max="2" width="14" bestFit="1" customWidth="1"/>
    <col min="3" max="3" width="11.3671875" customWidth="1"/>
    <col min="4" max="5" width="11.41796875" customWidth="1"/>
    <col min="6" max="6" width="15.62890625" bestFit="1" customWidth="1"/>
    <col min="7" max="7" width="41.89453125" bestFit="1" customWidth="1"/>
  </cols>
  <sheetData>
    <row r="1" spans="1:7" x14ac:dyDescent="0.55000000000000004">
      <c r="A1" s="2" t="s">
        <v>2</v>
      </c>
      <c r="B1" s="2" t="s">
        <v>16</v>
      </c>
      <c r="C1" s="10" t="s">
        <v>57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55000000000000004">
      <c r="A2" t="s">
        <v>8</v>
      </c>
      <c r="B2" t="s">
        <v>4</v>
      </c>
      <c r="E2" s="11"/>
      <c r="F2" s="1" t="str">
        <f>_xll.QAVWA(A2,B2)</f>
        <v>#AV_CALL_LIMIT_REACHED</v>
      </c>
      <c r="G2" s="6" t="s">
        <v>62</v>
      </c>
    </row>
    <row r="3" spans="1:7" x14ac:dyDescent="0.55000000000000004">
      <c r="A3" t="s">
        <v>8</v>
      </c>
      <c r="B3" t="s">
        <v>5</v>
      </c>
      <c r="E3" s="11"/>
      <c r="F3" s="1" t="str">
        <f>_xll.QAVWA(A3,B3)</f>
        <v>#AV_CALL_LIMIT_REACHED</v>
      </c>
      <c r="G3" s="6" t="s">
        <v>63</v>
      </c>
    </row>
    <row r="4" spans="1:7" x14ac:dyDescent="0.55000000000000004">
      <c r="A4" t="s">
        <v>8</v>
      </c>
      <c r="B4" t="s">
        <v>6</v>
      </c>
      <c r="E4" s="11"/>
      <c r="F4" s="1" t="str">
        <f>_xll.QAVWA(A4,B4)</f>
        <v>#AV_CALL_LIMIT_REACHED</v>
      </c>
      <c r="G4" s="6" t="s">
        <v>64</v>
      </c>
    </row>
    <row r="5" spans="1:7" x14ac:dyDescent="0.55000000000000004">
      <c r="A5" t="s">
        <v>8</v>
      </c>
      <c r="B5" t="s">
        <v>1</v>
      </c>
      <c r="E5" s="11"/>
      <c r="F5" s="1" t="str">
        <f>_xll.QAVWA(A5,B5)</f>
        <v>#AV_CALL_LIMIT_REACHED</v>
      </c>
      <c r="G5" s="6" t="s">
        <v>65</v>
      </c>
    </row>
    <row r="6" spans="1:7" x14ac:dyDescent="0.55000000000000004">
      <c r="A6" t="s">
        <v>8</v>
      </c>
      <c r="B6" t="s">
        <v>58</v>
      </c>
      <c r="E6" s="11"/>
      <c r="F6" s="1" t="str">
        <f>_xll.QAVWA(A6,B6)</f>
        <v>#AV_CALL_LIMIT_REACHED</v>
      </c>
      <c r="G6" s="6" t="s">
        <v>66</v>
      </c>
    </row>
    <row r="7" spans="1:7" x14ac:dyDescent="0.55000000000000004">
      <c r="A7" t="s">
        <v>8</v>
      </c>
      <c r="B7" t="s">
        <v>7</v>
      </c>
      <c r="E7" s="11"/>
      <c r="F7" s="13" t="str">
        <f>_xll.QAVWA(A7,B7)</f>
        <v>#AV_CALL_LIMIT_REACHED</v>
      </c>
      <c r="G7" s="6" t="s">
        <v>67</v>
      </c>
    </row>
    <row r="8" spans="1:7" x14ac:dyDescent="0.55000000000000004">
      <c r="A8" t="s">
        <v>8</v>
      </c>
      <c r="B8" t="s">
        <v>59</v>
      </c>
      <c r="E8" s="11"/>
      <c r="F8" s="14" t="str">
        <f>_xll.QAVWA(A8,B8)</f>
        <v>#AV_CALL_LIMIT_REACHED</v>
      </c>
      <c r="G8" s="6" t="s">
        <v>68</v>
      </c>
    </row>
    <row r="9" spans="1:7" x14ac:dyDescent="0.55000000000000004">
      <c r="A9" t="s">
        <v>8</v>
      </c>
      <c r="B9" t="s">
        <v>1</v>
      </c>
      <c r="E9" s="11"/>
      <c r="F9" s="1" t="str">
        <f>_xll.QAVWA(A9)</f>
        <v>#AV_CALL_LIMIT_REACHED</v>
      </c>
      <c r="G9" s="6" t="s">
        <v>10</v>
      </c>
    </row>
    <row r="10" spans="1:7" x14ac:dyDescent="0.55000000000000004">
      <c r="A10" t="s">
        <v>8</v>
      </c>
      <c r="B10" t="s">
        <v>1</v>
      </c>
      <c r="E10" s="11"/>
      <c r="F10" s="1" t="str">
        <f>_xll.QAVWA(A10,B10,C10)</f>
        <v>#AV_CALL_LIMIT_REACHED</v>
      </c>
      <c r="G10" s="6" t="s">
        <v>70</v>
      </c>
    </row>
    <row r="11" spans="1:7" x14ac:dyDescent="0.55000000000000004">
      <c r="A11" t="s">
        <v>8</v>
      </c>
      <c r="B11" t="s">
        <v>1</v>
      </c>
      <c r="C11">
        <v>0</v>
      </c>
      <c r="E11" s="11"/>
      <c r="F11" s="1" t="str">
        <f>_xll.QAVWA(A11,B11,C11)</f>
        <v>#AV_CALL_LIMIT_REACHED</v>
      </c>
      <c r="G11" s="6" t="s">
        <v>71</v>
      </c>
    </row>
    <row r="12" spans="1:7" x14ac:dyDescent="0.55000000000000004">
      <c r="A12" t="s">
        <v>8</v>
      </c>
      <c r="B12" t="s">
        <v>1</v>
      </c>
      <c r="C12">
        <v>5</v>
      </c>
      <c r="E12" s="11"/>
      <c r="F12" s="1" t="str">
        <f>_xll.QAVWA(A12,B12,C12)</f>
        <v>#AV_CALL_LIMIT_REACHED</v>
      </c>
      <c r="G12" s="6" t="s">
        <v>84</v>
      </c>
    </row>
    <row r="13" spans="1:7" x14ac:dyDescent="0.55000000000000004">
      <c r="A13" t="s">
        <v>8</v>
      </c>
      <c r="B13" t="s">
        <v>1</v>
      </c>
      <c r="C13">
        <v>-3</v>
      </c>
      <c r="E13" s="11" t="b">
        <v>1</v>
      </c>
      <c r="F13" s="1" t="str">
        <f>_xll.QAVWA(A13,B13,C13,,E13)</f>
        <v>#AV_CALL_LIMIT_REACHED</v>
      </c>
      <c r="G13" s="6" t="s">
        <v>85</v>
      </c>
    </row>
    <row r="14" spans="1:7" x14ac:dyDescent="0.55000000000000004">
      <c r="A14" t="s">
        <v>8</v>
      </c>
      <c r="B14" t="s">
        <v>1</v>
      </c>
      <c r="D14" s="4">
        <f ca="1">TODAY()</f>
        <v>43970</v>
      </c>
      <c r="E14" s="12"/>
      <c r="F14" s="1" t="e">
        <f ca="1">_xll.QAVWA(A14,B14,,D14)</f>
        <v>#NAME?</v>
      </c>
      <c r="G14" s="6" t="s">
        <v>13</v>
      </c>
    </row>
    <row r="15" spans="1:7" x14ac:dyDescent="0.55000000000000004">
      <c r="A15" t="s">
        <v>8</v>
      </c>
      <c r="B15" t="s">
        <v>1</v>
      </c>
      <c r="D15" s="4">
        <v>43889</v>
      </c>
      <c r="E15" s="12"/>
      <c r="F15" s="1" t="str">
        <f>_xll.QAVWA(A15,B15,C15,D15)</f>
        <v>#AV_CALL_LIMIT_REACHED</v>
      </c>
      <c r="G15" s="6" t="s">
        <v>73</v>
      </c>
    </row>
    <row r="16" spans="1:7" x14ac:dyDescent="0.55000000000000004">
      <c r="A16" t="s">
        <v>8</v>
      </c>
      <c r="B16" t="s">
        <v>1</v>
      </c>
      <c r="C16">
        <v>2</v>
      </c>
      <c r="D16" s="4">
        <v>43889</v>
      </c>
      <c r="E16" s="12"/>
      <c r="F16" s="1" t="str">
        <f>_xll.QAVWA(A16,B16,C16,D16)</f>
        <v>#AV_CALL_LIMIT_REACHED</v>
      </c>
      <c r="G16" s="6" t="s">
        <v>72</v>
      </c>
    </row>
    <row r="17" spans="1:7" x14ac:dyDescent="0.55000000000000004">
      <c r="A17" t="s">
        <v>8</v>
      </c>
      <c r="B17" t="s">
        <v>1</v>
      </c>
      <c r="D17" s="4">
        <v>43824</v>
      </c>
      <c r="E17" s="11" t="b">
        <v>1</v>
      </c>
      <c r="F17" s="1" t="str">
        <f>_xll.QAVWA(A17,B17,C17,D17,E17)</f>
        <v>#AV_CALL_LIMIT_REACHED</v>
      </c>
      <c r="G17" s="6" t="s">
        <v>54</v>
      </c>
    </row>
    <row r="18" spans="1:7" x14ac:dyDescent="0.55000000000000004">
      <c r="A18" t="s">
        <v>8</v>
      </c>
      <c r="B18" t="s">
        <v>1</v>
      </c>
      <c r="C18">
        <v>101</v>
      </c>
      <c r="E18" s="11"/>
      <c r="F18" s="1" t="str">
        <f>_xll.QAVWA(A18,B18,C18,D18,E18)</f>
        <v>#AV_CALL_LIMIT_REACHED</v>
      </c>
      <c r="G18" s="6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38C-0562-43B2-8FC6-18DEC0A62523}">
  <dimension ref="A1:G16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1796875" defaultRowHeight="14.4" x14ac:dyDescent="0.55000000000000004"/>
  <cols>
    <col min="1" max="2" width="11.41796875" customWidth="1"/>
    <col min="3" max="3" width="11.3671875" customWidth="1"/>
    <col min="4" max="5" width="11.41796875" customWidth="1"/>
    <col min="6" max="6" width="14.26171875" bestFit="1" customWidth="1"/>
    <col min="7" max="7" width="41.89453125" bestFit="1" customWidth="1"/>
  </cols>
  <sheetData>
    <row r="1" spans="1:7" x14ac:dyDescent="0.55000000000000004">
      <c r="A1" s="2" t="s">
        <v>2</v>
      </c>
      <c r="B1" s="2" t="s">
        <v>16</v>
      </c>
      <c r="C1" s="10" t="s">
        <v>74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55000000000000004">
      <c r="A2" t="s">
        <v>8</v>
      </c>
      <c r="B2" t="s">
        <v>4</v>
      </c>
      <c r="E2" s="11"/>
      <c r="F2" s="1" t="str">
        <f>_xll.QAVM(A2,B2)</f>
        <v>#AV_CALL_LIMIT_REACHED</v>
      </c>
      <c r="G2" s="6" t="s">
        <v>62</v>
      </c>
    </row>
    <row r="3" spans="1:7" x14ac:dyDescent="0.55000000000000004">
      <c r="A3" t="s">
        <v>8</v>
      </c>
      <c r="B3" t="s">
        <v>5</v>
      </c>
      <c r="E3" s="11"/>
      <c r="F3" s="1" t="str">
        <f>_xll.QAVM(A3,B3)</f>
        <v>#AV_CALL_LIMIT_REACHED</v>
      </c>
      <c r="G3" s="6" t="s">
        <v>63</v>
      </c>
    </row>
    <row r="4" spans="1:7" x14ac:dyDescent="0.55000000000000004">
      <c r="A4" t="s">
        <v>8</v>
      </c>
      <c r="B4" t="s">
        <v>6</v>
      </c>
      <c r="E4" s="11"/>
      <c r="F4" s="1" t="str">
        <f>_xll.QAVM(A4,B4)</f>
        <v>#AV_CALL_LIMIT_REACHED</v>
      </c>
      <c r="G4" s="6" t="s">
        <v>64</v>
      </c>
    </row>
    <row r="5" spans="1:7" x14ac:dyDescent="0.55000000000000004">
      <c r="A5" t="s">
        <v>8</v>
      </c>
      <c r="B5" t="s">
        <v>1</v>
      </c>
      <c r="E5" s="11"/>
      <c r="F5" s="1" t="str">
        <f>_xll.QAVM(A5,B5)</f>
        <v>#AV_CALL_LIMIT_REACHED</v>
      </c>
      <c r="G5" s="6" t="s">
        <v>65</v>
      </c>
    </row>
    <row r="6" spans="1:7" x14ac:dyDescent="0.55000000000000004">
      <c r="A6" t="s">
        <v>8</v>
      </c>
      <c r="B6" t="s">
        <v>7</v>
      </c>
      <c r="E6" s="11"/>
      <c r="F6" s="13" t="str">
        <f>_xll.QAVM(A6,B6)</f>
        <v>#AV_CALL_LIMIT_REACHED</v>
      </c>
      <c r="G6" s="6" t="s">
        <v>69</v>
      </c>
    </row>
    <row r="7" spans="1:7" x14ac:dyDescent="0.55000000000000004">
      <c r="A7" t="s">
        <v>8</v>
      </c>
      <c r="B7" t="s">
        <v>1</v>
      </c>
      <c r="E7" s="11"/>
      <c r="F7" s="1" t="str">
        <f>_xll.QAVM(A7)</f>
        <v>#AV_CALL_LIMIT_REACHED</v>
      </c>
      <c r="G7" s="6" t="s">
        <v>10</v>
      </c>
    </row>
    <row r="8" spans="1:7" x14ac:dyDescent="0.55000000000000004">
      <c r="A8" t="s">
        <v>8</v>
      </c>
      <c r="B8" t="s">
        <v>1</v>
      </c>
      <c r="E8" s="11"/>
      <c r="F8" s="1" t="str">
        <f>_xll.QAVM(A8,B8,C8)</f>
        <v>#AV_CALL_LIMIT_REACHED</v>
      </c>
      <c r="G8" s="6" t="s">
        <v>75</v>
      </c>
    </row>
    <row r="9" spans="1:7" x14ac:dyDescent="0.55000000000000004">
      <c r="A9" t="s">
        <v>8</v>
      </c>
      <c r="B9" t="s">
        <v>1</v>
      </c>
      <c r="C9">
        <v>0</v>
      </c>
      <c r="E9" s="11"/>
      <c r="F9" s="1" t="str">
        <f>_xll.QAVM(A9,B9,C9)</f>
        <v>#AV_CALL_LIMIT_REACHED</v>
      </c>
      <c r="G9" s="6" t="s">
        <v>76</v>
      </c>
    </row>
    <row r="10" spans="1:7" x14ac:dyDescent="0.55000000000000004">
      <c r="A10" t="s">
        <v>8</v>
      </c>
      <c r="B10" t="s">
        <v>1</v>
      </c>
      <c r="C10">
        <v>5</v>
      </c>
      <c r="E10" s="11"/>
      <c r="F10" s="1" t="str">
        <f>_xll.QAVM(A10,B10,C10)</f>
        <v>#AV_CALL_LIMIT_REACHED</v>
      </c>
      <c r="G10" s="6" t="s">
        <v>86</v>
      </c>
    </row>
    <row r="11" spans="1:7" x14ac:dyDescent="0.55000000000000004">
      <c r="A11" t="s">
        <v>8</v>
      </c>
      <c r="B11" t="s">
        <v>1</v>
      </c>
      <c r="C11">
        <v>-3</v>
      </c>
      <c r="E11" s="11" t="b">
        <v>1</v>
      </c>
      <c r="F11" s="1" t="str">
        <f>_xll.QAVM(A11,B11,C11,,E11)</f>
        <v>#AV_CALL_LIMIT_REACHED</v>
      </c>
      <c r="G11" s="6" t="s">
        <v>87</v>
      </c>
    </row>
    <row r="12" spans="1:7" x14ac:dyDescent="0.55000000000000004">
      <c r="A12" t="s">
        <v>8</v>
      </c>
      <c r="B12" t="s">
        <v>1</v>
      </c>
      <c r="D12" s="4">
        <f ca="1">TODAY()</f>
        <v>43970</v>
      </c>
      <c r="E12" s="12"/>
      <c r="F12" s="1" t="e">
        <f ca="1">_xll.QAVM(A12,B12,,D12)</f>
        <v>#NAME?</v>
      </c>
      <c r="G12" s="6" t="s">
        <v>13</v>
      </c>
    </row>
    <row r="13" spans="1:7" x14ac:dyDescent="0.55000000000000004">
      <c r="A13" t="s">
        <v>8</v>
      </c>
      <c r="B13" t="s">
        <v>1</v>
      </c>
      <c r="D13" s="4">
        <v>43889</v>
      </c>
      <c r="E13" s="12"/>
      <c r="F13" s="1" t="str">
        <f>_xll.QAVM(A13,B13,C13,D13)</f>
        <v>#AV_CALL_LIMIT_REACHED</v>
      </c>
      <c r="G13" s="6" t="s">
        <v>78</v>
      </c>
    </row>
    <row r="14" spans="1:7" x14ac:dyDescent="0.55000000000000004">
      <c r="A14" t="s">
        <v>8</v>
      </c>
      <c r="B14" t="s">
        <v>1</v>
      </c>
      <c r="C14">
        <v>2</v>
      </c>
      <c r="D14" s="4">
        <v>43889</v>
      </c>
      <c r="E14" s="12"/>
      <c r="F14" s="1" t="str">
        <f>_xll.QAVM(A14,B14,C14,D14)</f>
        <v>#AV_CALL_LIMIT_REACHED</v>
      </c>
      <c r="G14" s="6" t="s">
        <v>77</v>
      </c>
    </row>
    <row r="15" spans="1:7" x14ac:dyDescent="0.55000000000000004">
      <c r="A15" t="s">
        <v>8</v>
      </c>
      <c r="B15" t="s">
        <v>1</v>
      </c>
      <c r="D15" s="4">
        <v>43824</v>
      </c>
      <c r="E15" s="11" t="b">
        <v>1</v>
      </c>
      <c r="F15" s="1" t="str">
        <f>_xll.QAVM(A15,B15,C15,D15,E15)</f>
        <v>#AV_CALL_LIMIT_REACHED</v>
      </c>
      <c r="G15" s="6" t="s">
        <v>54</v>
      </c>
    </row>
    <row r="16" spans="1:7" x14ac:dyDescent="0.55000000000000004">
      <c r="A16" t="s">
        <v>8</v>
      </c>
      <c r="B16" t="s">
        <v>1</v>
      </c>
      <c r="C16">
        <v>101</v>
      </c>
      <c r="E16" s="11"/>
      <c r="F16" s="1" t="str">
        <f>_xll.QAVM(A16,B16,C16,D16,E16)</f>
        <v>#AV_CALL_LIMIT_REACHED</v>
      </c>
      <c r="G16" s="6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0229-FF80-44DD-895C-A7D4C34DBF2F}">
  <dimension ref="A1:G18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1796875" defaultRowHeight="14.4" x14ac:dyDescent="0.55000000000000004"/>
  <cols>
    <col min="1" max="1" width="11.41796875" customWidth="1"/>
    <col min="2" max="2" width="14" bestFit="1" customWidth="1"/>
    <col min="3" max="3" width="11.3671875" customWidth="1"/>
    <col min="4" max="5" width="11.41796875" customWidth="1"/>
    <col min="6" max="6" width="14.26171875" bestFit="1" customWidth="1"/>
    <col min="7" max="7" width="41.89453125" bestFit="1" customWidth="1"/>
  </cols>
  <sheetData>
    <row r="1" spans="1:7" x14ac:dyDescent="0.55000000000000004">
      <c r="A1" s="2" t="s">
        <v>2</v>
      </c>
      <c r="B1" s="2" t="s">
        <v>16</v>
      </c>
      <c r="C1" s="10" t="s">
        <v>74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55000000000000004">
      <c r="A2" t="s">
        <v>8</v>
      </c>
      <c r="B2" t="s">
        <v>4</v>
      </c>
      <c r="E2" s="11"/>
      <c r="F2" s="1" t="str">
        <f>_xll.QAVMA(A2,B2)</f>
        <v>#AV_CALL_LIMIT_REACHED</v>
      </c>
      <c r="G2" s="6" t="s">
        <v>62</v>
      </c>
    </row>
    <row r="3" spans="1:7" x14ac:dyDescent="0.55000000000000004">
      <c r="A3" t="s">
        <v>8</v>
      </c>
      <c r="B3" t="s">
        <v>5</v>
      </c>
      <c r="E3" s="11"/>
      <c r="F3" s="1" t="str">
        <f>_xll.QAVMA(A3,B3)</f>
        <v>#AV_CALL_LIMIT_REACHED</v>
      </c>
      <c r="G3" s="6" t="s">
        <v>63</v>
      </c>
    </row>
    <row r="4" spans="1:7" x14ac:dyDescent="0.55000000000000004">
      <c r="A4" t="s">
        <v>8</v>
      </c>
      <c r="B4" t="s">
        <v>6</v>
      </c>
      <c r="E4" s="11"/>
      <c r="F4" s="1" t="str">
        <f>_xll.QAVMA(A4,B4)</f>
        <v>#AV_CALL_LIMIT_REACHED</v>
      </c>
      <c r="G4" s="6" t="s">
        <v>64</v>
      </c>
    </row>
    <row r="5" spans="1:7" x14ac:dyDescent="0.55000000000000004">
      <c r="A5" t="s">
        <v>8</v>
      </c>
      <c r="B5" t="s">
        <v>1</v>
      </c>
      <c r="E5" s="11"/>
      <c r="F5" s="1" t="str">
        <f>_xll.QAVMA(A5,B5)</f>
        <v>#AV_CALL_LIMIT_REACHED</v>
      </c>
      <c r="G5" s="6" t="s">
        <v>65</v>
      </c>
    </row>
    <row r="6" spans="1:7" x14ac:dyDescent="0.55000000000000004">
      <c r="A6" t="s">
        <v>8</v>
      </c>
      <c r="B6" t="s">
        <v>58</v>
      </c>
      <c r="E6" s="11"/>
      <c r="F6" s="1" t="str">
        <f>_xll.QAVMA(A6,B6)</f>
        <v>#AV_CALL_LIMIT_REACHED</v>
      </c>
      <c r="G6" s="6" t="s">
        <v>66</v>
      </c>
    </row>
    <row r="7" spans="1:7" x14ac:dyDescent="0.55000000000000004">
      <c r="A7" t="s">
        <v>8</v>
      </c>
      <c r="B7" t="s">
        <v>7</v>
      </c>
      <c r="E7" s="11"/>
      <c r="F7" s="13">
        <f>_xll.QAVMA(A7,B7)</f>
        <v>815647080</v>
      </c>
      <c r="G7" s="6" t="s">
        <v>67</v>
      </c>
    </row>
    <row r="8" spans="1:7" x14ac:dyDescent="0.55000000000000004">
      <c r="A8" t="s">
        <v>8</v>
      </c>
      <c r="B8" t="s">
        <v>59</v>
      </c>
      <c r="E8" s="11"/>
      <c r="F8" s="14">
        <f>_xll.QAVMA(A8,B8)</f>
        <v>0.51</v>
      </c>
      <c r="G8" s="6" t="s">
        <v>68</v>
      </c>
    </row>
    <row r="9" spans="1:7" x14ac:dyDescent="0.55000000000000004">
      <c r="A9" t="s">
        <v>8</v>
      </c>
      <c r="B9" t="s">
        <v>1</v>
      </c>
      <c r="E9" s="11"/>
      <c r="F9" s="1" t="str">
        <f>_xll.QAVMA(A9)</f>
        <v>#AV_CALL_LIMIT_REACHED</v>
      </c>
      <c r="G9" s="6" t="s">
        <v>10</v>
      </c>
    </row>
    <row r="10" spans="1:7" x14ac:dyDescent="0.55000000000000004">
      <c r="A10" t="s">
        <v>8</v>
      </c>
      <c r="B10" t="s">
        <v>1</v>
      </c>
      <c r="E10" s="11"/>
      <c r="F10" s="1" t="str">
        <f>_xll.QAVMA(A10,B10,C10)</f>
        <v>#AV_CALL_LIMIT_REACHED</v>
      </c>
      <c r="G10" s="6" t="s">
        <v>75</v>
      </c>
    </row>
    <row r="11" spans="1:7" x14ac:dyDescent="0.55000000000000004">
      <c r="A11" t="s">
        <v>8</v>
      </c>
      <c r="B11" t="s">
        <v>1</v>
      </c>
      <c r="C11">
        <v>0</v>
      </c>
      <c r="E11" s="11"/>
      <c r="F11" s="1" t="str">
        <f>_xll.QAVMA(A11,B11,C11)</f>
        <v>#AV_CALL_LIMIT_REACHED</v>
      </c>
      <c r="G11" s="6" t="s">
        <v>76</v>
      </c>
    </row>
    <row r="12" spans="1:7" x14ac:dyDescent="0.55000000000000004">
      <c r="A12" t="s">
        <v>8</v>
      </c>
      <c r="B12" t="s">
        <v>1</v>
      </c>
      <c r="C12">
        <v>5</v>
      </c>
      <c r="E12" s="11"/>
      <c r="F12" s="1">
        <f>_xll.QAVMA(A12,B12,C12)</f>
        <v>143.37</v>
      </c>
      <c r="G12" s="6" t="s">
        <v>86</v>
      </c>
    </row>
    <row r="13" spans="1:7" x14ac:dyDescent="0.55000000000000004">
      <c r="A13" t="s">
        <v>8</v>
      </c>
      <c r="B13" t="s">
        <v>1</v>
      </c>
      <c r="C13">
        <v>-3</v>
      </c>
      <c r="E13" s="11" t="b">
        <v>1</v>
      </c>
      <c r="F13" s="1" t="str">
        <f>_xll.QAVMA(A13,B13,C13,,E13)</f>
        <v>#AV_CALL_LIMIT_REACHED</v>
      </c>
      <c r="G13" s="6" t="s">
        <v>87</v>
      </c>
    </row>
    <row r="14" spans="1:7" x14ac:dyDescent="0.55000000000000004">
      <c r="A14" t="s">
        <v>8</v>
      </c>
      <c r="B14" t="s">
        <v>1</v>
      </c>
      <c r="D14" s="4">
        <f ca="1">TODAY()</f>
        <v>43970</v>
      </c>
      <c r="E14" s="12"/>
      <c r="F14" s="1" t="e">
        <f ca="1">_xll.QAVMA(A14,B14,,D14)</f>
        <v>#NAME?</v>
      </c>
      <c r="G14" s="6" t="s">
        <v>13</v>
      </c>
    </row>
    <row r="15" spans="1:7" x14ac:dyDescent="0.55000000000000004">
      <c r="A15" t="s">
        <v>8</v>
      </c>
      <c r="B15" t="s">
        <v>1</v>
      </c>
      <c r="D15" s="4">
        <v>43889</v>
      </c>
      <c r="E15" s="12"/>
      <c r="F15" s="1" t="str">
        <f>_xll.QAVMA(A15,B15,C15,D15)</f>
        <v>#AV_CALL_LIMIT_REACHED</v>
      </c>
      <c r="G15" s="6" t="s">
        <v>78</v>
      </c>
    </row>
    <row r="16" spans="1:7" x14ac:dyDescent="0.55000000000000004">
      <c r="A16" t="s">
        <v>8</v>
      </c>
      <c r="B16" t="s">
        <v>1</v>
      </c>
      <c r="C16">
        <v>2</v>
      </c>
      <c r="D16" s="4">
        <v>43889</v>
      </c>
      <c r="E16" s="12"/>
      <c r="F16" s="1" t="str">
        <f>_xll.QAVMA(A16,B16,C16,D16)</f>
        <v>#AV_CALL_LIMIT_REACHED</v>
      </c>
      <c r="G16" s="6" t="s">
        <v>77</v>
      </c>
    </row>
    <row r="17" spans="1:7" x14ac:dyDescent="0.55000000000000004">
      <c r="A17" t="s">
        <v>8</v>
      </c>
      <c r="B17" t="s">
        <v>1</v>
      </c>
      <c r="D17" s="4">
        <v>43824</v>
      </c>
      <c r="E17" s="11" t="b">
        <v>1</v>
      </c>
      <c r="F17" s="1">
        <f>_xll.QAVMA(A17,B17,C17,D17,E17)</f>
        <v>151.38</v>
      </c>
      <c r="G17" s="6" t="s">
        <v>54</v>
      </c>
    </row>
    <row r="18" spans="1:7" x14ac:dyDescent="0.55000000000000004">
      <c r="A18" t="s">
        <v>8</v>
      </c>
      <c r="B18" t="s">
        <v>1</v>
      </c>
      <c r="C18">
        <v>101</v>
      </c>
      <c r="E18" s="11"/>
      <c r="F18" s="1" t="str">
        <f>_xll.QAVMA(A18,B18,C18,D18,E18)</f>
        <v>#AV_CALL_LIMIT_REACHED</v>
      </c>
      <c r="G18" s="6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7386-C67B-46C9-BB22-2DE9384781C1}">
  <dimension ref="A1:J20"/>
  <sheetViews>
    <sheetView zoomScale="85" zoomScaleNormal="85" workbookViewId="0">
      <pane ySplit="1" topLeftCell="A2" activePane="bottomLeft" state="frozen"/>
      <selection pane="bottomLeft" activeCell="J2" sqref="J2"/>
    </sheetView>
  </sheetViews>
  <sheetFormatPr baseColWidth="10" defaultColWidth="11.41796875" defaultRowHeight="14.4" x14ac:dyDescent="0.55000000000000004"/>
  <cols>
    <col min="1" max="1" width="11.41796875" customWidth="1"/>
    <col min="2" max="2" width="14" bestFit="1" customWidth="1"/>
    <col min="3" max="4" width="11.3671875" customWidth="1"/>
    <col min="5" max="6" width="11.41796875" customWidth="1"/>
    <col min="8" max="8" width="11.41796875" customWidth="1"/>
    <col min="9" max="9" width="15.62890625" bestFit="1" customWidth="1"/>
    <col min="10" max="10" width="41.89453125" bestFit="1" customWidth="1"/>
  </cols>
  <sheetData>
    <row r="1" spans="1:10" x14ac:dyDescent="0.55000000000000004">
      <c r="A1" s="2" t="s">
        <v>2</v>
      </c>
      <c r="B1" s="2" t="s">
        <v>16</v>
      </c>
      <c r="C1" s="2" t="s">
        <v>88</v>
      </c>
      <c r="D1" s="10" t="s">
        <v>56</v>
      </c>
      <c r="E1" s="10" t="s">
        <v>3</v>
      </c>
      <c r="F1" s="10" t="s">
        <v>89</v>
      </c>
      <c r="G1" s="10" t="s">
        <v>52</v>
      </c>
      <c r="H1" s="10" t="s">
        <v>51</v>
      </c>
      <c r="I1" s="10" t="s">
        <v>0</v>
      </c>
      <c r="J1" s="5" t="s">
        <v>9</v>
      </c>
    </row>
    <row r="2" spans="1:10" x14ac:dyDescent="0.55000000000000004">
      <c r="A2" t="s">
        <v>8</v>
      </c>
      <c r="B2" t="s">
        <v>1</v>
      </c>
      <c r="C2" t="s">
        <v>90</v>
      </c>
      <c r="G2" s="11"/>
      <c r="H2" s="11"/>
      <c r="I2" s="15" t="str">
        <f>_xll.QAVTS(A2,B2,C2)</f>
        <v>#AV_CALL_LIMIT_REACHED</v>
      </c>
      <c r="J2" s="6"/>
    </row>
    <row r="3" spans="1:10" x14ac:dyDescent="0.55000000000000004">
      <c r="A3" t="s">
        <v>8</v>
      </c>
      <c r="B3" t="s">
        <v>1</v>
      </c>
      <c r="C3" t="s">
        <v>91</v>
      </c>
      <c r="G3" s="11"/>
      <c r="H3" s="11"/>
      <c r="I3" s="15" t="str">
        <f>_xll.QAVTS(A3,B3,C3)</f>
        <v>#AV_CALL_LIMIT_REACHED</v>
      </c>
      <c r="J3" s="6"/>
    </row>
    <row r="4" spans="1:10" x14ac:dyDescent="0.55000000000000004">
      <c r="A4" t="s">
        <v>8</v>
      </c>
      <c r="B4" t="s">
        <v>1</v>
      </c>
      <c r="C4" t="s">
        <v>92</v>
      </c>
      <c r="G4" s="11"/>
      <c r="H4" s="11"/>
      <c r="I4" s="15" t="str">
        <f>_xll.QAVTS(A4,B4,C4)</f>
        <v>#AV_CALL_LIMIT_REACHED</v>
      </c>
      <c r="J4" s="6"/>
    </row>
    <row r="5" spans="1:10" x14ac:dyDescent="0.55000000000000004">
      <c r="A5" t="s">
        <v>8</v>
      </c>
      <c r="B5" t="s">
        <v>1</v>
      </c>
      <c r="C5" t="s">
        <v>93</v>
      </c>
      <c r="G5" s="11"/>
      <c r="H5" s="11"/>
      <c r="I5" s="15">
        <f>_xll.QAVTS(A5,B5,C5)</f>
        <v>143.63999999999999</v>
      </c>
      <c r="J5" s="6"/>
    </row>
    <row r="6" spans="1:10" x14ac:dyDescent="0.55000000000000004">
      <c r="A6" t="s">
        <v>8</v>
      </c>
      <c r="B6" t="s">
        <v>1</v>
      </c>
      <c r="C6" t="s">
        <v>94</v>
      </c>
      <c r="G6" s="11"/>
      <c r="H6" s="11"/>
      <c r="I6" s="15">
        <f>_xll.QAVTS(A6,B6,C6)</f>
        <v>143.63999999999999</v>
      </c>
      <c r="J6" s="6"/>
    </row>
    <row r="7" spans="1:10" x14ac:dyDescent="0.55000000000000004">
      <c r="A7" t="s">
        <v>8</v>
      </c>
      <c r="B7" t="s">
        <v>1</v>
      </c>
      <c r="C7" t="s">
        <v>95</v>
      </c>
      <c r="G7" s="11"/>
      <c r="H7" s="11"/>
      <c r="I7" s="15" t="e">
        <f>_xll.QAVTS(A7,B7,C7)</f>
        <v>#N/A</v>
      </c>
      <c r="J7" s="6"/>
    </row>
    <row r="8" spans="1:10" x14ac:dyDescent="0.55000000000000004">
      <c r="A8" t="s">
        <v>8</v>
      </c>
      <c r="B8" t="s">
        <v>1</v>
      </c>
      <c r="C8" t="s">
        <v>96</v>
      </c>
      <c r="G8" s="11"/>
      <c r="H8" s="11"/>
      <c r="I8" s="15" t="e">
        <f>_xll.QAVTS(A8,B8,C8)</f>
        <v>#N/A</v>
      </c>
      <c r="J8" s="6"/>
    </row>
    <row r="9" spans="1:10" x14ac:dyDescent="0.55000000000000004">
      <c r="A9" t="s">
        <v>8</v>
      </c>
      <c r="B9" t="s">
        <v>1</v>
      </c>
      <c r="C9" t="s">
        <v>97</v>
      </c>
      <c r="G9" s="11"/>
      <c r="H9" s="11"/>
      <c r="I9" s="15" t="e">
        <f>_xll.QAVTS(A9,B9,C9)</f>
        <v>#N/A</v>
      </c>
      <c r="J9" s="6"/>
    </row>
    <row r="10" spans="1:10" x14ac:dyDescent="0.55000000000000004">
      <c r="A10" t="s">
        <v>8</v>
      </c>
      <c r="B10" t="s">
        <v>1</v>
      </c>
      <c r="C10" t="s">
        <v>90</v>
      </c>
      <c r="F10" t="b">
        <v>1</v>
      </c>
      <c r="G10" s="11"/>
      <c r="H10" s="11"/>
      <c r="I10" s="15" t="str">
        <f>_xll.QAVTS(A10,B10,C10,,,F10)</f>
        <v>#AV_CALL_LIMIT_REACHED</v>
      </c>
      <c r="J10" s="6"/>
    </row>
    <row r="11" spans="1:10" x14ac:dyDescent="0.55000000000000004">
      <c r="A11" t="s">
        <v>8</v>
      </c>
      <c r="B11" t="s">
        <v>1</v>
      </c>
      <c r="C11" t="s">
        <v>91</v>
      </c>
      <c r="F11" t="b">
        <v>1</v>
      </c>
      <c r="G11" s="11"/>
      <c r="H11" s="11"/>
      <c r="I11" s="15" t="str">
        <f>_xll.QAVTS(A11,B11,C11,,,F11)</f>
        <v>#AV_CALL_LIMIT_REACHED</v>
      </c>
      <c r="J11" s="6"/>
    </row>
    <row r="12" spans="1:10" x14ac:dyDescent="0.55000000000000004">
      <c r="A12" t="s">
        <v>8</v>
      </c>
      <c r="B12" t="s">
        <v>1</v>
      </c>
      <c r="C12" t="s">
        <v>92</v>
      </c>
      <c r="F12" t="b">
        <v>1</v>
      </c>
      <c r="G12" s="11"/>
      <c r="H12" s="11"/>
      <c r="I12" s="15" t="str">
        <f>_xll.QAVTS(A12,B12,C12,,,F12)</f>
        <v>#AV_CALL_LIMIT_REACHED</v>
      </c>
      <c r="J12" s="6"/>
    </row>
    <row r="13" spans="1:10" x14ac:dyDescent="0.55000000000000004">
      <c r="A13" t="s">
        <v>8</v>
      </c>
      <c r="B13" t="s">
        <v>1</v>
      </c>
      <c r="C13" t="s">
        <v>90</v>
      </c>
      <c r="D13">
        <v>0</v>
      </c>
      <c r="G13" s="11"/>
      <c r="H13" s="11"/>
      <c r="I13" s="15" t="str">
        <f>_xll.QAVTS(A13,B13,C13,D13)</f>
        <v>#AV_CALL_LIMIT_REACHED</v>
      </c>
      <c r="J13" s="6"/>
    </row>
    <row r="14" spans="1:10" x14ac:dyDescent="0.55000000000000004">
      <c r="A14" t="s">
        <v>8</v>
      </c>
      <c r="B14" t="s">
        <v>1</v>
      </c>
      <c r="C14" t="s">
        <v>90</v>
      </c>
      <c r="D14">
        <v>5</v>
      </c>
      <c r="G14" s="11"/>
      <c r="H14" s="11"/>
      <c r="I14" s="15" t="str">
        <f>_xll.QAVTS(A14,B14,C14,D14)</f>
        <v>#AV_CALL_LIMIT_REACHED</v>
      </c>
      <c r="J14" s="6"/>
    </row>
    <row r="15" spans="1:10" x14ac:dyDescent="0.55000000000000004">
      <c r="A15" t="s">
        <v>8</v>
      </c>
      <c r="B15" t="s">
        <v>1</v>
      </c>
      <c r="C15" t="s">
        <v>90</v>
      </c>
      <c r="D15">
        <v>-3</v>
      </c>
      <c r="G15" s="11"/>
      <c r="H15" s="11"/>
      <c r="I15" s="15">
        <f>_xll.QAVTS(A15,B15,C15,D15)</f>
        <v>135.41999999999999</v>
      </c>
      <c r="J15" s="6"/>
    </row>
    <row r="16" spans="1:10" x14ac:dyDescent="0.55000000000000004">
      <c r="A16" t="s">
        <v>8</v>
      </c>
      <c r="B16" t="s">
        <v>1</v>
      </c>
      <c r="C16" t="s">
        <v>90</v>
      </c>
      <c r="E16" s="4">
        <f ca="1">TODAY()</f>
        <v>43970</v>
      </c>
      <c r="F16" s="4"/>
      <c r="G16" s="12"/>
      <c r="H16" s="12"/>
      <c r="I16" s="15" t="e">
        <f ca="1">_xll.QAVTS(A16,B16,C16,,E16)</f>
        <v>#NAME?</v>
      </c>
      <c r="J16" s="6"/>
    </row>
    <row r="17" spans="1:10" x14ac:dyDescent="0.55000000000000004">
      <c r="A17" t="s">
        <v>8</v>
      </c>
      <c r="B17" t="s">
        <v>1</v>
      </c>
      <c r="C17" t="s">
        <v>90</v>
      </c>
      <c r="E17" s="4">
        <f ca="1">TODAY()-1</f>
        <v>43969</v>
      </c>
      <c r="F17" s="4"/>
      <c r="G17" s="12"/>
      <c r="H17" s="12"/>
      <c r="I17" s="15" t="e">
        <f ca="1">_xll.QAVTS(A17,B17,C17,,E17)</f>
        <v>#NAME?</v>
      </c>
      <c r="J17" s="6"/>
    </row>
    <row r="18" spans="1:10" x14ac:dyDescent="0.55000000000000004">
      <c r="A18" t="s">
        <v>8</v>
      </c>
      <c r="B18" t="s">
        <v>1</v>
      </c>
      <c r="C18" t="s">
        <v>90</v>
      </c>
      <c r="D18">
        <v>2</v>
      </c>
      <c r="E18" s="4">
        <f ca="1">TODAY()-2</f>
        <v>43968</v>
      </c>
      <c r="F18" s="4"/>
      <c r="G18" s="12"/>
      <c r="H18" s="12"/>
      <c r="I18" s="15" t="e">
        <f ca="1">_xll.QAVTS(A18,B18,C18,D18,E18)</f>
        <v>#NAME?</v>
      </c>
      <c r="J18" s="6"/>
    </row>
    <row r="19" spans="1:10" x14ac:dyDescent="0.55000000000000004">
      <c r="A19" t="s">
        <v>8</v>
      </c>
      <c r="B19" t="s">
        <v>1</v>
      </c>
      <c r="C19" t="s">
        <v>92</v>
      </c>
      <c r="E19" s="4">
        <v>43824</v>
      </c>
      <c r="F19" s="4"/>
      <c r="G19" s="11"/>
      <c r="H19" s="11" t="b">
        <v>1</v>
      </c>
      <c r="I19" s="15">
        <f>_xll.QAVTS(A19,B19,C19,,E19,,,H19)</f>
        <v>151.38</v>
      </c>
      <c r="J19" s="6"/>
    </row>
    <row r="20" spans="1:10" x14ac:dyDescent="0.55000000000000004">
      <c r="A20" t="s">
        <v>8</v>
      </c>
      <c r="B20" t="s">
        <v>1</v>
      </c>
      <c r="C20" t="s">
        <v>90</v>
      </c>
      <c r="D20">
        <v>101</v>
      </c>
      <c r="G20" s="11" t="s">
        <v>53</v>
      </c>
      <c r="H20" s="11"/>
      <c r="I20" s="15">
        <f>_xll.QAVTS(A20,B20,C20,D20,,,G20)</f>
        <v>137.24</v>
      </c>
      <c r="J20" s="6"/>
    </row>
  </sheetData>
  <pageMargins left="0.7" right="0.7" top="0.78740157499999996" bottom="0.78740157499999996" header="0.3" footer="0.3"/>
  <pageSetup paperSize="9" orientation="portrait" r:id="rId1"/>
  <ignoredErrors>
    <ignoredError sqref="I1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0B6B-DDE8-4F73-B747-7EBA7D2EC7A2}">
  <sheetPr codeName="Tabelle2"/>
  <dimension ref="A1:F10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baseColWidth="10" defaultColWidth="11.41796875" defaultRowHeight="14.4" x14ac:dyDescent="0.55000000000000004"/>
  <cols>
    <col min="1" max="1" width="14.15625" bestFit="1" customWidth="1"/>
    <col min="2" max="2" width="14.15625" customWidth="1"/>
    <col min="5" max="5" width="53.83984375" bestFit="1" customWidth="1"/>
  </cols>
  <sheetData>
    <row r="1" spans="1:6" x14ac:dyDescent="0.55000000000000004">
      <c r="A1" s="2" t="s">
        <v>40</v>
      </c>
      <c r="B1" s="2" t="s">
        <v>22</v>
      </c>
      <c r="C1" s="2" t="s">
        <v>16</v>
      </c>
      <c r="D1" s="3" t="s">
        <v>0</v>
      </c>
      <c r="E1" s="5" t="s">
        <v>9</v>
      </c>
      <c r="F1" s="2" t="s">
        <v>31</v>
      </c>
    </row>
    <row r="2" spans="1:6" x14ac:dyDescent="0.55000000000000004">
      <c r="A2" s="7">
        <v>870747</v>
      </c>
      <c r="B2" s="8"/>
      <c r="D2" s="1">
        <f>_xll.QCB(A2)</f>
        <v>148.88</v>
      </c>
      <c r="E2" s="6" t="s">
        <v>20</v>
      </c>
    </row>
    <row r="3" spans="1:6" x14ac:dyDescent="0.55000000000000004">
      <c r="A3" s="7">
        <v>870747</v>
      </c>
      <c r="B3" s="8"/>
      <c r="C3" t="s">
        <v>19</v>
      </c>
      <c r="D3" s="1">
        <f>_xll.QCB(A3,,C3)</f>
        <v>148.88</v>
      </c>
      <c r="E3" s="6" t="s">
        <v>18</v>
      </c>
    </row>
    <row r="4" spans="1:6" x14ac:dyDescent="0.55000000000000004">
      <c r="A4" s="7" t="s">
        <v>21</v>
      </c>
      <c r="B4" s="8"/>
      <c r="D4" s="1">
        <f>_xll.QCB(A4)</f>
        <v>148.88</v>
      </c>
      <c r="E4" s="6" t="s">
        <v>17</v>
      </c>
    </row>
    <row r="5" spans="1:6" x14ac:dyDescent="0.55000000000000004">
      <c r="A5" s="7">
        <v>870747</v>
      </c>
      <c r="B5" s="8" t="s">
        <v>23</v>
      </c>
      <c r="D5" s="1">
        <f>_xll.QCB(A5,B5)</f>
        <v>149.02000000000001</v>
      </c>
      <c r="E5" s="6" t="s">
        <v>25</v>
      </c>
    </row>
    <row r="6" spans="1:6" x14ac:dyDescent="0.55000000000000004">
      <c r="A6" s="7">
        <v>870747</v>
      </c>
      <c r="B6" s="8" t="s">
        <v>24</v>
      </c>
      <c r="C6" t="s">
        <v>19</v>
      </c>
      <c r="D6" s="1">
        <f>_xll.QCB(A6,B6,C6)</f>
        <v>148.72</v>
      </c>
      <c r="E6" s="6" t="s">
        <v>26</v>
      </c>
    </row>
    <row r="7" spans="1:6" x14ac:dyDescent="0.55000000000000004">
      <c r="A7" s="7" t="s">
        <v>21</v>
      </c>
      <c r="B7" s="8" t="s">
        <v>24</v>
      </c>
      <c r="D7" s="1">
        <f>_xll.QCB(A7,B7)</f>
        <v>148.72</v>
      </c>
      <c r="E7" s="6" t="s">
        <v>27</v>
      </c>
    </row>
    <row r="8" spans="1:6" x14ac:dyDescent="0.55000000000000004">
      <c r="A8" s="7">
        <v>870747</v>
      </c>
      <c r="B8" s="8" t="s">
        <v>23</v>
      </c>
      <c r="D8" s="9">
        <f>_xll.QCBF(A8,B8)</f>
        <v>149.02000000000001</v>
      </c>
      <c r="E8" s="6" t="s">
        <v>28</v>
      </c>
      <c r="F8" t="b">
        <f>ISNUMBER(D8)</f>
        <v>1</v>
      </c>
    </row>
    <row r="9" spans="1:6" x14ac:dyDescent="0.55000000000000004">
      <c r="A9" s="7">
        <v>870747</v>
      </c>
      <c r="B9" s="8" t="s">
        <v>24</v>
      </c>
      <c r="C9" t="s">
        <v>19</v>
      </c>
      <c r="D9" s="9">
        <f>_xll.QCBF(A9,B9,C9)</f>
        <v>148.72</v>
      </c>
      <c r="E9" s="6" t="s">
        <v>29</v>
      </c>
      <c r="F9" t="b">
        <f t="shared" ref="F9:F10" si="0">ISNUMBER(D9)</f>
        <v>1</v>
      </c>
    </row>
    <row r="10" spans="1:6" x14ac:dyDescent="0.55000000000000004">
      <c r="A10" s="7" t="s">
        <v>21</v>
      </c>
      <c r="B10" s="8" t="s">
        <v>24</v>
      </c>
      <c r="D10" s="9">
        <f>_xll.QCBF(A10,B10)</f>
        <v>148.72</v>
      </c>
      <c r="E10" s="6" t="s">
        <v>30</v>
      </c>
      <c r="F10" t="b">
        <f t="shared" si="0"/>
        <v>1</v>
      </c>
    </row>
  </sheetData>
  <pageMargins left="0.7" right="0.7" top="0.78740157499999996" bottom="0.78740157499999996" header="0.3" footer="0.3"/>
  <pageSetup paperSize="9" orientation="portrait" r:id="rId1"/>
  <ignoredErrors>
    <ignoredError sqref="D3 D6 D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B209-FB44-4821-A66E-2214B4B6EE6B}">
  <dimension ref="A1:B12"/>
  <sheetViews>
    <sheetView workbookViewId="0">
      <selection activeCell="B2" sqref="B2"/>
    </sheetView>
  </sheetViews>
  <sheetFormatPr baseColWidth="10" defaultRowHeight="14.4" x14ac:dyDescent="0.55000000000000004"/>
  <cols>
    <col min="1" max="1" width="13.68359375" bestFit="1" customWidth="1"/>
    <col min="2" max="2" width="13.9453125" bestFit="1" customWidth="1"/>
  </cols>
  <sheetData>
    <row r="1" spans="1:2" x14ac:dyDescent="0.55000000000000004">
      <c r="A1" s="2" t="s">
        <v>39</v>
      </c>
      <c r="B1" s="3" t="s">
        <v>0</v>
      </c>
    </row>
    <row r="2" spans="1:2" x14ac:dyDescent="0.55000000000000004">
      <c r="A2" s="8" t="s">
        <v>37</v>
      </c>
      <c r="B2">
        <f>_xll.QJE(A2)</f>
        <v>57.55</v>
      </c>
    </row>
    <row r="3" spans="1:2" x14ac:dyDescent="0.55000000000000004">
      <c r="A3" t="s">
        <v>41</v>
      </c>
      <c r="B3">
        <f t="shared" ref="B3:B12" si="0">_xll.QJE(A3)</f>
        <v>24.11</v>
      </c>
    </row>
    <row r="4" spans="1:2" x14ac:dyDescent="0.55000000000000004">
      <c r="A4" t="s">
        <v>42</v>
      </c>
      <c r="B4">
        <f t="shared" si="0"/>
        <v>26.58</v>
      </c>
    </row>
    <row r="5" spans="1:2" x14ac:dyDescent="0.55000000000000004">
      <c r="A5" t="s">
        <v>43</v>
      </c>
      <c r="B5">
        <f>_xll.QJE(A5)</f>
        <v>6.22</v>
      </c>
    </row>
    <row r="6" spans="1:2" x14ac:dyDescent="0.55000000000000004">
      <c r="A6" t="s">
        <v>44</v>
      </c>
      <c r="B6">
        <f t="shared" si="0"/>
        <v>37.03</v>
      </c>
    </row>
    <row r="7" spans="1:2" x14ac:dyDescent="0.55000000000000004">
      <c r="A7" t="s">
        <v>45</v>
      </c>
      <c r="B7">
        <f t="shared" si="0"/>
        <v>325.45</v>
      </c>
    </row>
    <row r="8" spans="1:2" x14ac:dyDescent="0.55000000000000004">
      <c r="A8" t="s">
        <v>46</v>
      </c>
      <c r="B8">
        <f t="shared" si="0"/>
        <v>30.75</v>
      </c>
    </row>
    <row r="9" spans="1:2" x14ac:dyDescent="0.55000000000000004">
      <c r="A9" t="s">
        <v>47</v>
      </c>
      <c r="B9">
        <f t="shared" si="0"/>
        <v>75.790000000000006</v>
      </c>
    </row>
    <row r="10" spans="1:2" x14ac:dyDescent="0.55000000000000004">
      <c r="A10" t="s">
        <v>48</v>
      </c>
      <c r="B10">
        <f t="shared" si="0"/>
        <v>98.88</v>
      </c>
    </row>
    <row r="11" spans="1:2" x14ac:dyDescent="0.55000000000000004">
      <c r="A11" t="s">
        <v>49</v>
      </c>
      <c r="B11">
        <f t="shared" si="0"/>
        <v>12.3</v>
      </c>
    </row>
    <row r="12" spans="1:2" x14ac:dyDescent="0.55000000000000004">
      <c r="A12" t="s">
        <v>50</v>
      </c>
      <c r="B12">
        <f t="shared" si="0"/>
        <v>25.97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494F-D2BA-483B-878B-97036609801B}">
  <dimension ref="A1:B7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s="2" t="s">
        <v>38</v>
      </c>
      <c r="B1" s="3" t="s">
        <v>0</v>
      </c>
    </row>
    <row r="2" spans="1:2" x14ac:dyDescent="0.55000000000000004">
      <c r="A2" t="s">
        <v>8</v>
      </c>
      <c r="B2">
        <f>_xll.QYF(A2)</f>
        <v>162.28</v>
      </c>
    </row>
    <row r="3" spans="1:2" x14ac:dyDescent="0.55000000000000004">
      <c r="A3" t="s">
        <v>33</v>
      </c>
      <c r="B3">
        <f>_xll.QYF(A3)</f>
        <v>308.95</v>
      </c>
    </row>
    <row r="4" spans="1:2" x14ac:dyDescent="0.55000000000000004">
      <c r="A4" t="s">
        <v>32</v>
      </c>
      <c r="B4">
        <f>_xll.QYF(A4)</f>
        <v>214.87</v>
      </c>
    </row>
    <row r="5" spans="1:2" x14ac:dyDescent="0.55000000000000004">
      <c r="A5" t="s">
        <v>34</v>
      </c>
      <c r="B5">
        <f>_xll.QYF(A5)</f>
        <v>65.69</v>
      </c>
    </row>
    <row r="6" spans="1:2" x14ac:dyDescent="0.55000000000000004">
      <c r="A6" t="s">
        <v>35</v>
      </c>
      <c r="B6">
        <f>_xll.QYF(A6)</f>
        <v>47.47</v>
      </c>
    </row>
    <row r="7" spans="1:2" x14ac:dyDescent="0.55000000000000004">
      <c r="A7" t="s">
        <v>36</v>
      </c>
      <c r="B7">
        <f>_xll.QYF(A7)</f>
        <v>59.91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AVQ - QAVD</vt:lpstr>
      <vt:lpstr>AVQ - QAVDA</vt:lpstr>
      <vt:lpstr>AVQ - QAVW</vt:lpstr>
      <vt:lpstr>AVQ - QAVWA</vt:lpstr>
      <vt:lpstr>AVQ - QAVM</vt:lpstr>
      <vt:lpstr>AVQ - QAVMA</vt:lpstr>
      <vt:lpstr>AVQ - QAVTS</vt:lpstr>
      <vt:lpstr>CBQ</vt:lpstr>
      <vt:lpstr>JEQ</vt:lpstr>
      <vt:lpstr>YFQ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2017-11-18T20:43:35Z</dcterms:created>
  <dcterms:modified xsi:type="dcterms:W3CDTF">2020-05-19T07:58:56Z</dcterms:modified>
</cp:coreProperties>
</file>