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lan\Desktop\data609_project\"/>
    </mc:Choice>
  </mc:AlternateContent>
  <xr:revisionPtr revIDLastSave="0" documentId="13_ncr:1_{19467B72-2E93-4647-B3ED-FD612B470A21}" xr6:coauthVersionLast="45" xr6:coauthVersionMax="45" xr10:uidLastSave="{00000000-0000-0000-0000-000000000000}"/>
  <bookViews>
    <workbookView xWindow="1140" yWindow="1140" windowWidth="17860" windowHeight="8980" xr2:uid="{2AD8CCB5-E2C3-43FE-888F-CFE7D16FAA34}"/>
  </bookViews>
  <sheets>
    <sheet name="DD" sheetId="1" r:id="rId1"/>
    <sheet name="Constraints" sheetId="2" r:id="rId2"/>
    <sheet name="Sheet1" sheetId="3" r:id="rId3"/>
  </sheets>
  <definedNames>
    <definedName name="_xlnm._FilterDatabase" localSheetId="1" hidden="1">Constraints!$A$1:$L$85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4" i="2" l="1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<sst xmlns="http://schemas.openxmlformats.org/spreadsheetml/2006/main" count="837" uniqueCount="108">
  <si>
    <t>geographic_region</t>
  </si>
  <si>
    <t>geographic_country</t>
  </si>
  <si>
    <t>Description</t>
  </si>
  <si>
    <t>Asia-Pacific</t>
  </si>
  <si>
    <t>Hong Kong</t>
  </si>
  <si>
    <t>Integrated</t>
  </si>
  <si>
    <t>Payment services are integrated into software sold by 3rd party vendor</t>
  </si>
  <si>
    <t>India</t>
  </si>
  <si>
    <t>SMEs (small to medium enterprises) sold directly by internal sales staff</t>
  </si>
  <si>
    <t>Macau</t>
  </si>
  <si>
    <t>Large enterprises sold directly by internal sales staff</t>
  </si>
  <si>
    <t>Malaysia</t>
  </si>
  <si>
    <t>Payment services sold to resellers</t>
  </si>
  <si>
    <t>Maldives</t>
  </si>
  <si>
    <t>Philippines</t>
  </si>
  <si>
    <t>Singapore</t>
  </si>
  <si>
    <t>Sri Lanka</t>
  </si>
  <si>
    <t>Canada</t>
  </si>
  <si>
    <t>Canada (CAD)</t>
  </si>
  <si>
    <t>merchant_hash</t>
  </si>
  <si>
    <t>A hashed version of the merchant id (one id per storefront or virtual location)</t>
  </si>
  <si>
    <t>Canada (USD)</t>
  </si>
  <si>
    <t>perc_rate</t>
  </si>
  <si>
    <t>The percentage rate (price) charged for that merchant on volume for transactions of that card_brand</t>
  </si>
  <si>
    <t>Europe</t>
  </si>
  <si>
    <t>United Kingdom</t>
  </si>
  <si>
    <t>per_item_rate</t>
  </si>
  <si>
    <t>The per-item rate (price) charged for that merchant per transaction for transactions of that card_brand</t>
  </si>
  <si>
    <t>United States</t>
  </si>
  <si>
    <t>vol</t>
  </si>
  <si>
    <t>The average monthly volume for that merchant_hash/card_brand</t>
  </si>
  <si>
    <t>trans</t>
  </si>
  <si>
    <t>The average monthly # of transactions for that merchant_hash/card_brand</t>
  </si>
  <si>
    <t>card_brand</t>
  </si>
  <si>
    <t>Visa</t>
  </si>
  <si>
    <t>MasterCard</t>
  </si>
  <si>
    <t>Amex</t>
  </si>
  <si>
    <t>American Express</t>
  </si>
  <si>
    <t>Discover</t>
  </si>
  <si>
    <t>lob</t>
  </si>
  <si>
    <t>Direct</t>
  </si>
  <si>
    <t>Enterprise</t>
  </si>
  <si>
    <t>Wholesale</t>
  </si>
  <si>
    <t>region_c</t>
  </si>
  <si>
    <t>lob_c</t>
  </si>
  <si>
    <t>card_brand_c</t>
  </si>
  <si>
    <t>country_c</t>
  </si>
  <si>
    <t>max increase 10%</t>
  </si>
  <si>
    <t>max increase 6%</t>
  </si>
  <si>
    <t>max increase 11.16%</t>
  </si>
  <si>
    <t>max increase 18%</t>
  </si>
  <si>
    <t>max increase 15%</t>
  </si>
  <si>
    <t>no increase</t>
  </si>
  <si>
    <t>max increase 6.6%</t>
  </si>
  <si>
    <t>max increase 100 bps</t>
  </si>
  <si>
    <t>max increase 40 bps</t>
  </si>
  <si>
    <t>max 5%</t>
  </si>
  <si>
    <t>perc_rate 0, no limit p.i.</t>
  </si>
  <si>
    <t>all_c</t>
  </si>
  <si>
    <t>2 bps, 1 cent</t>
  </si>
  <si>
    <t>for (i in 1:nrow(proj_df)) {</t>
  </si>
  <si>
    <t>}</t>
  </si>
  <si>
    <t>proj_df$perc_rate[i]_ceiling</t>
  </si>
  <si>
    <t>proj_df$perc_rate_ceiling[i] &lt;- min(5.00, proj_df$perc_rate[i] * 1.1)</t>
  </si>
  <si>
    <t>proj_df$perc_rate_ceiling[i] &lt;- proj_df$perc_rate[i]</t>
  </si>
  <si>
    <t>proj_df$perc_rate_ceiling[i] &lt;- min(proj_df$perc_rate[i] + 1, proj_df$perc_rate[i] * 1.1)</t>
  </si>
  <si>
    <t>proj_df$perc_rate_ceiling[i] &lt;- min(5.00, proj_df$perc_rate[i] + 0.40, proj_df$perc_rate[i] * 1.1)</t>
  </si>
  <si>
    <t>proj_df$perc_rate_ceiling[i] &lt;- min(proj_df$perc_rate[i] + 0.40, proj_df$perc_rate[i] * 1.1)</t>
  </si>
  <si>
    <t>proj_df$perc_rate_ceiling[i] &lt;- proj_df$perc_rate[i] + 0.02</t>
  </si>
  <si>
    <t>proj_df$perc_rate_ceiling[i] &lt;- min(proj_df$perc_rate[i] + 1, proj_df$perc_rate[i] * 1.18)</t>
  </si>
  <si>
    <t>proj_df$perc_rate_ceiling[i] &lt;- min(proj_df$perc_rate[i] + 0.40, proj_df$perc_rate[i] * 1.18)</t>
  </si>
  <si>
    <t>proj_df$perc_rate_ceiling[i] &lt;- min(proj_df$perc_rate[i] + 1, proj_df$perc_rate[i] * 1.1116)</t>
  </si>
  <si>
    <t>proj_df$perc_rate_ceiling[i] &lt;- min(proj_df$perc_rate[i] + 0.40, proj_df$perc_rate[i] * 1.1116)</t>
  </si>
  <si>
    <t>proj_df$perc_rate_ceiling[i] &lt;- min(proj_df$perc_rate[i] + 1, proj_df$perc_rate[i] * 1.15)</t>
  </si>
  <si>
    <t>proj_df$perc_rate_ceiling[i] &lt;- min(proj_df$perc_rate[i] + 0.40, proj_df$perc_rate[i] * 1.15)</t>
  </si>
  <si>
    <t>proj_df$perc_rate_ceiling[i] &lt;- min(proj_df$perc_rate[i] + 1, proj_df$perc_rate[i] * 1.066)</t>
  </si>
  <si>
    <t>proj_df$perc_rate_ceiling[i] &lt;- min(proj_df$perc_rate[i] + 0.40, proj_df$perc_rate[i] * 1.066)</t>
  </si>
  <si>
    <t>proj_df$perc_rate_ceiling[i] &lt;- min(5.00, proj_df$perc_rate[i] * 1.06)</t>
  </si>
  <si>
    <t>proj_df$perc_rate_ceiling[i] &lt;- min(proj_df$perc_rate[i] + 1, proj_df$perc_rate[i] * 1.06)</t>
  </si>
  <si>
    <t>proj_df$perc_rate_ceiling[i] &lt;- min(5.00, proj_df$perc_rate[i] * 1.06, proj_df$perc_rate[i] + 0.40)</t>
  </si>
  <si>
    <t>proj_df$perc_rate_ceiling[i] &lt;- min(proj_df$perc_rate[i] + 0.40, proj_df$perc_rate[i] * 1.06)</t>
  </si>
  <si>
    <t>proj_df$perc_rate_ceiling[i] &lt;- min(5.00, proj_df$perc_rate[i] * 1.18)</t>
  </si>
  <si>
    <t>proj_df$per_item_rate_usd[i]_ceiling</t>
  </si>
  <si>
    <t>proj_df$per_item_rate_ceiling[i] &lt;- proj_df$per_item_rate_usd[i] * 1.1</t>
  </si>
  <si>
    <t>proj_df$per_item_rate_ceiling[i] &lt;- proj_df$per_item_rate_usd[i] + 0.01</t>
  </si>
  <si>
    <t>proj_df$per_item_rate_ceiling[i] &lt;- proj_df$per_item_rate_usd[i] * 1.18</t>
  </si>
  <si>
    <t>proj_df$per_item_rate_ceiling[i] &lt;- proj_df$per_item_rate_usd[i] * 1.1116</t>
  </si>
  <si>
    <t>proj_df$per_item_rate_ceiling[i] &lt;- proj_df$per_item_rate_usd[i]</t>
  </si>
  <si>
    <t>proj_df$per_item_rate_ceiling[i] &lt;- proj_df$per_item_rate_usd[i] * 1.15</t>
  </si>
  <si>
    <t>proj_df$per_item_rate_ceiling[i] &lt;- proj_df$per_item_rate_usd[i] * 1.066</t>
  </si>
  <si>
    <t>proj_df$per_item_rate_ceiling[i] &lt;- proj_df$per_item_rate_usd[i] * 1.06</t>
  </si>
  <si>
    <t>Lines of Business</t>
  </si>
  <si>
    <t>Low / 10.0%</t>
  </si>
  <si>
    <t>Price Sensitivity / Churn Threshold</t>
  </si>
  <si>
    <t>n/a</t>
  </si>
  <si>
    <t>High / 4.5%</t>
  </si>
  <si>
    <t>Low / 11.5%</t>
  </si>
  <si>
    <t>Repricing Restrictions</t>
  </si>
  <si>
    <t>Region</t>
  </si>
  <si>
    <t>Country</t>
  </si>
  <si>
    <t>The max price increase by percentage is 10%</t>
  </si>
  <si>
    <t>No restrictions</t>
  </si>
  <si>
    <t>The max price increase by percentage is 6%</t>
  </si>
  <si>
    <t>The max price increase by percentage is 20%</t>
  </si>
  <si>
    <t>The max price increase by percentage is 15%</t>
  </si>
  <si>
    <t>The max price increase by percentage is 1% + inflation rate (2019 rate was 4.54%, so 5.54%)</t>
  </si>
  <si>
    <t>No price increases for competitive reasons</t>
  </si>
  <si>
    <t>The max price increase by percentage is 1% + inflation rate (2019 rate was 5.6%, so 6.6%)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</si>
</sst>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3" xfId="0" applyFont="1" applyBorder="1"/>
    <xf numFmtId="0" fontId="0" fillId="0" borderId="3" xfId="0" applyBorder="1"/>
    <xf numFmtId="0" fontId="1" fillId="0" borderId="2" xfId="0" applyFont="1" applyBorder="1" applyAlignment="1">
      <alignment wrapText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7411-C5AB-4B8A-B5D5-859F649C5569}">
  <dimension ref="A1:F20"/>
  <sheetViews>
    <sheetView tabSelected="1" workbookViewId="0">
      <selection activeCell="D2" sqref="D2:F6"/>
    </sheetView>
  </sheetViews>
  <sheetFormatPr defaultRowHeight="14.5" x14ac:dyDescent="0.35"/>
  <cols>
    <col min="1" max="1" width="16.26953125" bestFit="1" customWidth="1"/>
    <col min="2" max="2" width="17.453125" bestFit="1" customWidth="1"/>
    <col min="3" max="3" width="5.6328125" customWidth="1"/>
    <col min="4" max="4" width="10.26953125" customWidth="1"/>
    <col min="5" max="5" width="15.1796875" bestFit="1" customWidth="1"/>
    <col min="6" max="6" width="60.26953125" customWidth="1"/>
  </cols>
  <sheetData>
    <row r="1" spans="1:6" ht="15" thickBot="1" x14ac:dyDescent="0.4"/>
    <row r="2" spans="1:6" ht="29.5" thickBot="1" x14ac:dyDescent="0.4">
      <c r="A2" s="1" t="s">
        <v>0</v>
      </c>
      <c r="B2" s="1" t="s">
        <v>1</v>
      </c>
      <c r="D2" s="10" t="s">
        <v>91</v>
      </c>
      <c r="E2" s="10" t="s">
        <v>93</v>
      </c>
      <c r="F2" s="10" t="s">
        <v>2</v>
      </c>
    </row>
    <row r="3" spans="1:6" x14ac:dyDescent="0.35">
      <c r="A3" t="s">
        <v>3</v>
      </c>
      <c r="B3" t="s">
        <v>4</v>
      </c>
      <c r="D3" s="8" t="s">
        <v>40</v>
      </c>
      <c r="E3" s="8" t="s">
        <v>92</v>
      </c>
      <c r="F3" s="9" t="s">
        <v>8</v>
      </c>
    </row>
    <row r="4" spans="1:6" x14ac:dyDescent="0.35">
      <c r="A4" t="s">
        <v>3</v>
      </c>
      <c r="B4" t="s">
        <v>7</v>
      </c>
      <c r="D4" s="6" t="s">
        <v>41</v>
      </c>
      <c r="E4" s="6" t="s">
        <v>95</v>
      </c>
      <c r="F4" s="7" t="s">
        <v>10</v>
      </c>
    </row>
    <row r="5" spans="1:6" x14ac:dyDescent="0.35">
      <c r="A5" t="s">
        <v>3</v>
      </c>
      <c r="B5" t="s">
        <v>9</v>
      </c>
      <c r="D5" s="6" t="s">
        <v>5</v>
      </c>
      <c r="E5" s="6" t="s">
        <v>96</v>
      </c>
      <c r="F5" s="7" t="s">
        <v>6</v>
      </c>
    </row>
    <row r="6" spans="1:6" x14ac:dyDescent="0.35">
      <c r="A6" t="s">
        <v>3</v>
      </c>
      <c r="B6" t="s">
        <v>11</v>
      </c>
      <c r="D6" s="6" t="s">
        <v>42</v>
      </c>
      <c r="E6" s="6" t="s">
        <v>94</v>
      </c>
      <c r="F6" s="7" t="s">
        <v>12</v>
      </c>
    </row>
    <row r="7" spans="1:6" x14ac:dyDescent="0.35">
      <c r="A7" t="s">
        <v>3</v>
      </c>
      <c r="B7" t="s">
        <v>13</v>
      </c>
    </row>
    <row r="8" spans="1:6" x14ac:dyDescent="0.35">
      <c r="A8" t="s">
        <v>3</v>
      </c>
      <c r="B8" t="s">
        <v>14</v>
      </c>
      <c r="D8" s="2" t="s">
        <v>19</v>
      </c>
      <c r="E8" s="2"/>
      <c r="F8" s="3" t="s">
        <v>20</v>
      </c>
    </row>
    <row r="9" spans="1:6" ht="29" x14ac:dyDescent="0.35">
      <c r="A9" t="s">
        <v>3</v>
      </c>
      <c r="B9" t="s">
        <v>15</v>
      </c>
      <c r="D9" s="2" t="s">
        <v>22</v>
      </c>
      <c r="E9" s="2"/>
      <c r="F9" s="3" t="s">
        <v>23</v>
      </c>
    </row>
    <row r="10" spans="1:6" ht="29" x14ac:dyDescent="0.35">
      <c r="A10" t="s">
        <v>3</v>
      </c>
      <c r="B10" t="s">
        <v>16</v>
      </c>
      <c r="D10" s="2" t="s">
        <v>26</v>
      </c>
      <c r="E10" s="2"/>
      <c r="F10" s="3" t="s">
        <v>27</v>
      </c>
    </row>
    <row r="11" spans="1:6" x14ac:dyDescent="0.35">
      <c r="A11" t="s">
        <v>17</v>
      </c>
      <c r="B11" t="s">
        <v>18</v>
      </c>
      <c r="D11" s="2" t="s">
        <v>29</v>
      </c>
      <c r="E11" s="2"/>
      <c r="F11" s="3" t="s">
        <v>30</v>
      </c>
    </row>
    <row r="12" spans="1:6" x14ac:dyDescent="0.35">
      <c r="A12" t="s">
        <v>17</v>
      </c>
      <c r="B12" t="s">
        <v>21</v>
      </c>
      <c r="D12" s="2" t="s">
        <v>31</v>
      </c>
      <c r="E12" s="2"/>
      <c r="F12" s="3" t="s">
        <v>32</v>
      </c>
    </row>
    <row r="13" spans="1:6" x14ac:dyDescent="0.35">
      <c r="A13" t="s">
        <v>24</v>
      </c>
      <c r="B13" t="s">
        <v>25</v>
      </c>
    </row>
    <row r="14" spans="1:6" x14ac:dyDescent="0.35">
      <c r="A14" t="s">
        <v>28</v>
      </c>
      <c r="B14" t="s">
        <v>28</v>
      </c>
    </row>
    <row r="16" spans="1:6" x14ac:dyDescent="0.35">
      <c r="A16" s="1" t="s">
        <v>33</v>
      </c>
    </row>
    <row r="17" spans="1:2" x14ac:dyDescent="0.35">
      <c r="A17" t="s">
        <v>34</v>
      </c>
    </row>
    <row r="18" spans="1:2" x14ac:dyDescent="0.35">
      <c r="A18" t="s">
        <v>35</v>
      </c>
    </row>
    <row r="19" spans="1:2" x14ac:dyDescent="0.35">
      <c r="A19" t="s">
        <v>36</v>
      </c>
      <c r="B19" t="s">
        <v>37</v>
      </c>
    </row>
    <row r="20" spans="1:2" x14ac:dyDescent="0.35">
      <c r="A20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FC03-A6D8-44C7-96A7-F1F94CD005D0}">
  <dimension ref="A1:AB85"/>
  <sheetViews>
    <sheetView workbookViewId="0">
      <selection activeCell="A2" sqref="A2:D84"/>
    </sheetView>
  </sheetViews>
  <sheetFormatPr defaultRowHeight="14.5" x14ac:dyDescent="0.35"/>
  <cols>
    <col min="1" max="1" width="19.7265625" bestFit="1" customWidth="1"/>
    <col min="2" max="2" width="18.54296875" bestFit="1" customWidth="1"/>
    <col min="3" max="3" width="9.54296875" bestFit="1" customWidth="1"/>
    <col min="4" max="4" width="12.7265625" bestFit="1" customWidth="1"/>
    <col min="5" max="5" width="18.36328125" bestFit="1" customWidth="1"/>
    <col min="6" max="6" width="15.7265625" bestFit="1" customWidth="1"/>
    <col min="7" max="7" width="17.81640625" bestFit="1" customWidth="1"/>
    <col min="8" max="8" width="20.7265625" bestFit="1" customWidth="1"/>
    <col min="9" max="9" width="15.7265625" bestFit="1" customWidth="1"/>
    <col min="10" max="10" width="82.26953125" bestFit="1" customWidth="1"/>
    <col min="11" max="11" width="33.54296875" bestFit="1" customWidth="1"/>
    <col min="12" max="12" width="100.6328125" customWidth="1"/>
  </cols>
  <sheetData>
    <row r="1" spans="1:28" x14ac:dyDescent="0.35">
      <c r="A1" s="1" t="s">
        <v>1</v>
      </c>
      <c r="B1" s="1" t="s">
        <v>0</v>
      </c>
      <c r="C1" s="1" t="s">
        <v>39</v>
      </c>
      <c r="D1" s="1" t="s">
        <v>33</v>
      </c>
      <c r="E1" s="1" t="s">
        <v>46</v>
      </c>
      <c r="F1" s="1" t="s">
        <v>43</v>
      </c>
      <c r="G1" s="1" t="s">
        <v>44</v>
      </c>
      <c r="H1" s="1" t="s">
        <v>45</v>
      </c>
      <c r="I1" s="1" t="s">
        <v>58</v>
      </c>
      <c r="J1" s="1" t="s">
        <v>62</v>
      </c>
      <c r="K1" s="1" t="s">
        <v>82</v>
      </c>
      <c r="L1" s="5" t="s">
        <v>60</v>
      </c>
      <c r="M1" s="5" t="s">
        <v>60</v>
      </c>
    </row>
    <row r="2" spans="1:28" x14ac:dyDescent="0.35">
      <c r="A2" t="s">
        <v>18</v>
      </c>
      <c r="B2" t="s">
        <v>17</v>
      </c>
      <c r="C2" t="s">
        <v>40</v>
      </c>
      <c r="D2" t="s">
        <v>36</v>
      </c>
      <c r="F2" t="s">
        <v>47</v>
      </c>
      <c r="H2" t="s">
        <v>56</v>
      </c>
      <c r="I2" t="s">
        <v>50</v>
      </c>
      <c r="J2" t="s">
        <v>63</v>
      </c>
      <c r="K2" t="s">
        <v>83</v>
      </c>
      <c r="L2" t="str">
        <f>CONCATENATE("if (proj_df$",$A$1,"[i] == '",A2,"' &amp; proj_df$",$B$1,"[i] == '",B2,"' &amp; proj_df$",$C$1,"[i] == '",C2,"' &amp; proj_df$",$D$1,"[i] == '",D2,"') {",J2,"} ")</f>
        <v xml:space="preserve">if (proj_df$geographic_country[i] == 'Canada (CAD)' &amp; proj_df$geographic_region[i] == 'Canada' &amp; proj_df$lob[i] == 'Direct' &amp; proj_df$card_brand[i] == 'Amex') {proj_df$perc_rate_ceiling[i] &lt;- min(5.00, proj_df$perc_rate[i] * 1.1)} </v>
      </c>
      <c r="M2" t="str">
        <f>CONCATENATE("if (proj_df$",$A$1,"[i] == '",A2,"' &amp; proj_df$",$B$1,"[i] == '",B2,"' &amp; proj_df$",$C$1,"[i] == '",C2,"' &amp; proj_df$",$D$1,"[i] == '",D2,"') {",K2,"} ")</f>
        <v xml:space="preserve">if (proj_df$geographic_country[i] == 'Canada (CAD)' &amp; proj_df$geographic_region[i] == 'Canada' &amp; proj_df$lob[i] == 'Direct' &amp; proj_df$card_brand[i] == 'Amex') {proj_df$per_item_rate_ceiling[i] &lt;- proj_df$per_item_rate_usd[i] * 1.1} </v>
      </c>
      <c r="AB2" t="str">
        <f>CONCATENATE("proj_df$per_item_rate_ceiling[i] &lt;- ",K2)</f>
        <v>proj_df$per_item_rate_ceiling[i] &lt;- proj_df$per_item_rate_ceiling[i] &lt;- proj_df$per_item_rate_usd[i] * 1.1</v>
      </c>
    </row>
    <row r="3" spans="1:28" x14ac:dyDescent="0.35">
      <c r="A3" t="s">
        <v>18</v>
      </c>
      <c r="B3" t="s">
        <v>17</v>
      </c>
      <c r="C3" t="s">
        <v>40</v>
      </c>
      <c r="D3" t="s">
        <v>38</v>
      </c>
      <c r="F3" t="s">
        <v>47</v>
      </c>
      <c r="H3" t="s">
        <v>57</v>
      </c>
      <c r="I3" t="s">
        <v>50</v>
      </c>
      <c r="J3" t="s">
        <v>64</v>
      </c>
      <c r="K3" t="s">
        <v>83</v>
      </c>
      <c r="L3" t="str">
        <f>CONCATENATE("else if (proj_df$",$A$1,"[i] == '",A3,"' &amp; proj_df$",$B$1,"[i] == '",B3,"' &amp; proj_df$",$C$1,"[i] == '",C3,"' &amp; proj_df$",$D$1,"[i] == '",D3,"') {",J3,"} ")</f>
        <v xml:space="preserve">else if (proj_df$geographic_country[i] == 'Canada (CAD)' &amp; proj_df$geographic_region[i] == 'Canada' &amp; proj_df$lob[i] == 'Direct' &amp; proj_df$card_brand[i] == 'Discover') {proj_df$perc_rate_ceiling[i] &lt;- proj_df$perc_rate[i]} </v>
      </c>
      <c r="M3" t="str">
        <f>CONCATENATE("else if (proj_df$",$A$1,"[i] == '",A3,"' &amp; proj_df$",$B$1,"[i] == '",B3,"' &amp; proj_df$",$C$1,"[i] == '",C3,"' &amp; proj_df$",$D$1,"[i] == '",D3,"') {",K3,"} ")</f>
        <v xml:space="preserve">else if (proj_df$geographic_country[i] == 'Canada (CAD)' &amp; proj_df$geographic_region[i] == 'Canada' &amp; proj_df$lob[i] == 'Direct' &amp; proj_df$card_brand[i] == 'Discover') {proj_df$per_item_rate_ceiling[i] &lt;- proj_df$per_item_rate_usd[i] * 1.1} </v>
      </c>
      <c r="AB3" t="str">
        <f t="shared" ref="AB3:AB66" si="0">CONCATENATE("proj_df$per_item_rate_ceiling[i] &lt;- ",K3)</f>
        <v>proj_df$per_item_rate_ceiling[i] &lt;- proj_df$per_item_rate_ceiling[i] &lt;- proj_df$per_item_rate_usd[i] * 1.1</v>
      </c>
    </row>
    <row r="4" spans="1:28" x14ac:dyDescent="0.35">
      <c r="A4" t="s">
        <v>18</v>
      </c>
      <c r="B4" t="s">
        <v>17</v>
      </c>
      <c r="C4" t="s">
        <v>40</v>
      </c>
      <c r="D4" t="s">
        <v>35</v>
      </c>
      <c r="F4" t="s">
        <v>47</v>
      </c>
      <c r="H4" t="s">
        <v>54</v>
      </c>
      <c r="I4" t="s">
        <v>50</v>
      </c>
      <c r="J4" t="s">
        <v>65</v>
      </c>
      <c r="K4" t="s">
        <v>83</v>
      </c>
      <c r="L4" t="str">
        <f t="shared" ref="L4:L67" si="1">CONCATENATE("else if (proj_df$",$A$1,"[i] == '",A4,"' &amp; proj_df$",$B$1,"[i] == '",B4,"' &amp; proj_df$",$C$1,"[i] == '",C4,"' &amp; proj_df$",$D$1,"[i] == '",D4,"') {",J4,"} ")</f>
        <v xml:space="preserve">else if (proj_df$geographic_country[i] == 'Canada (CAD)' &amp; proj_df$geographic_region[i] == 'Canada' &amp; proj_df$lob[i] == 'Direct' &amp; proj_df$card_brand[i] == 'MasterCard') {proj_df$perc_rate_ceiling[i] &lt;- min(proj_df$perc_rate[i] + 1, proj_df$perc_rate[i] * 1.1)} </v>
      </c>
      <c r="M4" t="str">
        <f t="shared" ref="M4:M67" si="2">CONCATENATE("else if (proj_df$",$A$1,"[i] == '",A4,"' &amp; proj_df$",$B$1,"[i] == '",B4,"' &amp; proj_df$",$C$1,"[i] == '",C4,"' &amp; proj_df$",$D$1,"[i] == '",D4,"') {",K4,"} ")</f>
        <v xml:space="preserve">else if (proj_df$geographic_country[i] == 'Canada (CAD)' &amp; proj_df$geographic_region[i] == 'Canada' &amp; proj_df$lob[i] == 'Direct' &amp; proj_df$card_brand[i] == 'MasterCard') {proj_df$per_item_rate_ceiling[i] &lt;- proj_df$per_item_rate_usd[i] * 1.1} </v>
      </c>
      <c r="AB4" t="str">
        <f t="shared" si="0"/>
        <v>proj_df$per_item_rate_ceiling[i] &lt;- proj_df$per_item_rate_ceiling[i] &lt;- proj_df$per_item_rate_usd[i] * 1.1</v>
      </c>
    </row>
    <row r="5" spans="1:28" x14ac:dyDescent="0.35">
      <c r="A5" t="s">
        <v>18</v>
      </c>
      <c r="B5" t="s">
        <v>17</v>
      </c>
      <c r="C5" t="s">
        <v>40</v>
      </c>
      <c r="D5" t="s">
        <v>34</v>
      </c>
      <c r="F5" t="s">
        <v>47</v>
      </c>
      <c r="H5" t="s">
        <v>54</v>
      </c>
      <c r="I5" t="s">
        <v>50</v>
      </c>
      <c r="J5" t="s">
        <v>65</v>
      </c>
      <c r="K5" t="s">
        <v>83</v>
      </c>
      <c r="L5" t="str">
        <f t="shared" si="1"/>
        <v xml:space="preserve">else if (proj_df$geographic_country[i] == 'Canada (CAD)' &amp; proj_df$geographic_region[i] == 'Canada' &amp; proj_df$lob[i] == 'Direct' &amp; proj_df$card_brand[i] == 'Visa') {proj_df$perc_rate_ceiling[i] &lt;- min(proj_df$perc_rate[i] + 1, proj_df$perc_rate[i] * 1.1)} </v>
      </c>
      <c r="M5" t="str">
        <f t="shared" si="2"/>
        <v xml:space="preserve">else if (proj_df$geographic_country[i] == 'Canada (CAD)' &amp; proj_df$geographic_region[i] == 'Canada' &amp; proj_df$lob[i] == 'Direct' &amp; proj_df$card_brand[i] == 'Visa') {proj_df$per_item_rate_ceiling[i] &lt;- proj_df$per_item_rate_usd[i] * 1.1} </v>
      </c>
      <c r="AB5" t="str">
        <f t="shared" si="0"/>
        <v>proj_df$per_item_rate_ceiling[i] &lt;- proj_df$per_item_rate_ceiling[i] &lt;- proj_df$per_item_rate_usd[i] * 1.1</v>
      </c>
    </row>
    <row r="6" spans="1:28" x14ac:dyDescent="0.35">
      <c r="A6" t="s">
        <v>18</v>
      </c>
      <c r="B6" t="s">
        <v>17</v>
      </c>
      <c r="C6" t="s">
        <v>41</v>
      </c>
      <c r="D6" t="s">
        <v>36</v>
      </c>
      <c r="F6" t="s">
        <v>47</v>
      </c>
      <c r="G6" t="s">
        <v>55</v>
      </c>
      <c r="H6" t="s">
        <v>56</v>
      </c>
      <c r="I6" t="s">
        <v>50</v>
      </c>
      <c r="J6" t="s">
        <v>66</v>
      </c>
      <c r="K6" t="s">
        <v>83</v>
      </c>
      <c r="L6" t="str">
        <f t="shared" si="1"/>
        <v xml:space="preserve">else if (proj_df$geographic_country[i] == 'Canada (CAD)' &amp; proj_df$geographic_region[i] == 'Canada' &amp; proj_df$lob[i] == 'Enterprise' &amp; proj_df$card_brand[i] == 'Amex') {proj_df$perc_rate_ceiling[i] &lt;- min(5.00, proj_df$perc_rate[i] + 0.40, proj_df$perc_rate[i] * 1.1)} </v>
      </c>
      <c r="M6" t="str">
        <f t="shared" si="2"/>
        <v xml:space="preserve">else if (proj_df$geographic_country[i] == 'Canada (CAD)' &amp; proj_df$geographic_region[i] == 'Canada' &amp; proj_df$lob[i] == 'Enterprise' &amp; proj_df$card_brand[i] == 'Amex') {proj_df$per_item_rate_ceiling[i] &lt;- proj_df$per_item_rate_usd[i] * 1.1} </v>
      </c>
      <c r="AB6" t="str">
        <f t="shared" si="0"/>
        <v>proj_df$per_item_rate_ceiling[i] &lt;- proj_df$per_item_rate_ceiling[i] &lt;- proj_df$per_item_rate_usd[i] * 1.1</v>
      </c>
    </row>
    <row r="7" spans="1:28" x14ac:dyDescent="0.35">
      <c r="A7" t="s">
        <v>18</v>
      </c>
      <c r="B7" t="s">
        <v>17</v>
      </c>
      <c r="C7" t="s">
        <v>41</v>
      </c>
      <c r="D7" t="s">
        <v>38</v>
      </c>
      <c r="F7" t="s">
        <v>47</v>
      </c>
      <c r="G7" t="s">
        <v>55</v>
      </c>
      <c r="H7" t="s">
        <v>57</v>
      </c>
      <c r="I7" t="s">
        <v>50</v>
      </c>
      <c r="J7" t="s">
        <v>64</v>
      </c>
      <c r="K7" t="s">
        <v>83</v>
      </c>
      <c r="L7" t="str">
        <f t="shared" si="1"/>
        <v xml:space="preserve">else if (proj_df$geographic_country[i] == 'Canada (CAD)' &amp; proj_df$geographic_region[i] == 'Canada' &amp; proj_df$lob[i] == 'Enterprise' &amp; proj_df$card_brand[i] == 'Discover') {proj_df$perc_rate_ceiling[i] &lt;- proj_df$perc_rate[i]} </v>
      </c>
      <c r="M7" t="str">
        <f t="shared" si="2"/>
        <v xml:space="preserve">else if (proj_df$geographic_country[i] == 'Canada (CAD)' &amp; proj_df$geographic_region[i] == 'Canada' &amp; proj_df$lob[i] == 'Enterprise' &amp; proj_df$card_brand[i] == 'Discover') {proj_df$per_item_rate_ceiling[i] &lt;- proj_df$per_item_rate_usd[i] * 1.1} </v>
      </c>
      <c r="AB7" t="str">
        <f t="shared" si="0"/>
        <v>proj_df$per_item_rate_ceiling[i] &lt;- proj_df$per_item_rate_ceiling[i] &lt;- proj_df$per_item_rate_usd[i] * 1.1</v>
      </c>
    </row>
    <row r="8" spans="1:28" x14ac:dyDescent="0.35">
      <c r="A8" t="s">
        <v>18</v>
      </c>
      <c r="B8" t="s">
        <v>17</v>
      </c>
      <c r="C8" t="s">
        <v>41</v>
      </c>
      <c r="D8" t="s">
        <v>35</v>
      </c>
      <c r="F8" t="s">
        <v>47</v>
      </c>
      <c r="G8" t="s">
        <v>55</v>
      </c>
      <c r="H8" t="s">
        <v>54</v>
      </c>
      <c r="I8" t="s">
        <v>50</v>
      </c>
      <c r="J8" t="s">
        <v>67</v>
      </c>
      <c r="K8" t="s">
        <v>83</v>
      </c>
      <c r="L8" t="str">
        <f t="shared" si="1"/>
        <v xml:space="preserve">else if (proj_df$geographic_country[i] == 'Canada (CAD)' &amp; proj_df$geographic_region[i] == 'Canada' &amp; proj_df$lob[i] == 'Enterprise' &amp; proj_df$card_brand[i] == 'MasterCard') {proj_df$perc_rate_ceiling[i] &lt;- min(proj_df$perc_rate[i] + 0.40, proj_df$perc_rate[i] * 1.1)} </v>
      </c>
      <c r="M8" t="str">
        <f t="shared" si="2"/>
        <v xml:space="preserve">else if (proj_df$geographic_country[i] == 'Canada (CAD)' &amp; proj_df$geographic_region[i] == 'Canada' &amp; proj_df$lob[i] == 'Enterprise' &amp; proj_df$card_brand[i] == 'MasterCard') {proj_df$per_item_rate_ceiling[i] &lt;- proj_df$per_item_rate_usd[i] * 1.1} </v>
      </c>
      <c r="AB8" t="str">
        <f t="shared" si="0"/>
        <v>proj_df$per_item_rate_ceiling[i] &lt;- proj_df$per_item_rate_ceiling[i] &lt;- proj_df$per_item_rate_usd[i] * 1.1</v>
      </c>
    </row>
    <row r="9" spans="1:28" x14ac:dyDescent="0.35">
      <c r="A9" t="s">
        <v>18</v>
      </c>
      <c r="B9" t="s">
        <v>17</v>
      </c>
      <c r="C9" t="s">
        <v>41</v>
      </c>
      <c r="D9" t="s">
        <v>34</v>
      </c>
      <c r="F9" t="s">
        <v>47</v>
      </c>
      <c r="G9" t="s">
        <v>55</v>
      </c>
      <c r="H9" t="s">
        <v>54</v>
      </c>
      <c r="I9" t="s">
        <v>50</v>
      </c>
      <c r="J9" t="s">
        <v>67</v>
      </c>
      <c r="K9" t="s">
        <v>83</v>
      </c>
      <c r="L9" t="str">
        <f t="shared" si="1"/>
        <v xml:space="preserve">else if (proj_df$geographic_country[i] == 'Canada (CAD)' &amp; proj_df$geographic_region[i] == 'Canada' &amp; proj_df$lob[i] == 'Enterprise' &amp; proj_df$card_brand[i] == 'Visa') {proj_df$perc_rate_ceiling[i] &lt;- min(proj_df$perc_rate[i] + 0.40, proj_df$perc_rate[i] * 1.1)} </v>
      </c>
      <c r="M9" t="str">
        <f t="shared" si="2"/>
        <v xml:space="preserve">else if (proj_df$geographic_country[i] == 'Canada (CAD)' &amp; proj_df$geographic_region[i] == 'Canada' &amp; proj_df$lob[i] == 'Enterprise' &amp; proj_df$card_brand[i] == 'Visa') {proj_df$per_item_rate_ceiling[i] &lt;- proj_df$per_item_rate_usd[i] * 1.1} </v>
      </c>
      <c r="AB9" t="str">
        <f t="shared" si="0"/>
        <v>proj_df$per_item_rate_ceiling[i] &lt;- proj_df$per_item_rate_ceiling[i] &lt;- proj_df$per_item_rate_usd[i] * 1.1</v>
      </c>
    </row>
    <row r="10" spans="1:28" x14ac:dyDescent="0.35">
      <c r="A10" t="s">
        <v>18</v>
      </c>
      <c r="B10" t="s">
        <v>17</v>
      </c>
      <c r="C10" t="s">
        <v>5</v>
      </c>
      <c r="D10" t="s">
        <v>36</v>
      </c>
      <c r="F10" t="s">
        <v>47</v>
      </c>
      <c r="G10" t="s">
        <v>47</v>
      </c>
      <c r="H10" t="s">
        <v>56</v>
      </c>
      <c r="I10" t="s">
        <v>50</v>
      </c>
      <c r="J10" t="s">
        <v>63</v>
      </c>
      <c r="K10" t="s">
        <v>83</v>
      </c>
      <c r="L10" t="str">
        <f t="shared" si="1"/>
        <v xml:space="preserve">else if (proj_df$geographic_country[i] == 'Canada (CAD)' &amp; proj_df$geographic_region[i] == 'Canada' &amp; proj_df$lob[i] == 'Integrated' &amp; proj_df$card_brand[i] == 'Amex') {proj_df$perc_rate_ceiling[i] &lt;- min(5.00, proj_df$perc_rate[i] * 1.1)} </v>
      </c>
      <c r="M10" t="str">
        <f t="shared" si="2"/>
        <v xml:space="preserve">else if (proj_df$geographic_country[i] == 'Canada (CAD)' &amp; proj_df$geographic_region[i] == 'Canada' &amp; proj_df$lob[i] == 'Integrated' &amp; proj_df$card_brand[i] == 'Amex') {proj_df$per_item_rate_ceiling[i] &lt;- proj_df$per_item_rate_usd[i] * 1.1} </v>
      </c>
      <c r="AB10" t="str">
        <f t="shared" si="0"/>
        <v>proj_df$per_item_rate_ceiling[i] &lt;- proj_df$per_item_rate_ceiling[i] &lt;- proj_df$per_item_rate_usd[i] * 1.1</v>
      </c>
    </row>
    <row r="11" spans="1:28" x14ac:dyDescent="0.35">
      <c r="A11" t="s">
        <v>18</v>
      </c>
      <c r="B11" t="s">
        <v>17</v>
      </c>
      <c r="C11" t="s">
        <v>5</v>
      </c>
      <c r="D11" t="s">
        <v>38</v>
      </c>
      <c r="F11" t="s">
        <v>47</v>
      </c>
      <c r="G11" t="s">
        <v>47</v>
      </c>
      <c r="H11" t="s">
        <v>57</v>
      </c>
      <c r="I11" t="s">
        <v>50</v>
      </c>
      <c r="J11" t="s">
        <v>64</v>
      </c>
      <c r="K11" t="s">
        <v>83</v>
      </c>
      <c r="L11" t="str">
        <f t="shared" si="1"/>
        <v xml:space="preserve">else if (proj_df$geographic_country[i] == 'Canada (CAD)' &amp; proj_df$geographic_region[i] == 'Canada' &amp; proj_df$lob[i] == 'Integrated' &amp; proj_df$card_brand[i] == 'Discover') {proj_df$perc_rate_ceiling[i] &lt;- proj_df$perc_rate[i]} </v>
      </c>
      <c r="M11" t="str">
        <f t="shared" si="2"/>
        <v xml:space="preserve">else if (proj_df$geographic_country[i] == 'Canada (CAD)' &amp; proj_df$geographic_region[i] == 'Canada' &amp; proj_df$lob[i] == 'Integrated' &amp; proj_df$card_brand[i] == 'Discover') {proj_df$per_item_rate_ceiling[i] &lt;- proj_df$per_item_rate_usd[i] * 1.1} </v>
      </c>
      <c r="AB11" t="str">
        <f t="shared" si="0"/>
        <v>proj_df$per_item_rate_ceiling[i] &lt;- proj_df$per_item_rate_ceiling[i] &lt;- proj_df$per_item_rate_usd[i] * 1.1</v>
      </c>
    </row>
    <row r="12" spans="1:28" x14ac:dyDescent="0.35">
      <c r="A12" t="s">
        <v>18</v>
      </c>
      <c r="B12" t="s">
        <v>17</v>
      </c>
      <c r="C12" t="s">
        <v>5</v>
      </c>
      <c r="D12" t="s">
        <v>35</v>
      </c>
      <c r="F12" t="s">
        <v>47</v>
      </c>
      <c r="G12" t="s">
        <v>47</v>
      </c>
      <c r="H12" t="s">
        <v>54</v>
      </c>
      <c r="I12" t="s">
        <v>50</v>
      </c>
      <c r="J12" t="s">
        <v>65</v>
      </c>
      <c r="K12" t="s">
        <v>83</v>
      </c>
      <c r="L12" t="str">
        <f t="shared" si="1"/>
        <v xml:space="preserve">else if (proj_df$geographic_country[i] == 'Canada (CAD)' &amp; proj_df$geographic_region[i] == 'Canada' &amp; proj_df$lob[i] == 'Integrated' &amp; proj_df$card_brand[i] == 'MasterCard') {proj_df$perc_rate_ceiling[i] &lt;- min(proj_df$perc_rate[i] + 1, proj_df$perc_rate[i] * 1.1)} </v>
      </c>
      <c r="M12" t="str">
        <f t="shared" si="2"/>
        <v xml:space="preserve">else if (proj_df$geographic_country[i] == 'Canada (CAD)' &amp; proj_df$geographic_region[i] == 'Canada' &amp; proj_df$lob[i] == 'Integrated' &amp; proj_df$card_brand[i] == 'MasterCard') {proj_df$per_item_rate_ceiling[i] &lt;- proj_df$per_item_rate_usd[i] * 1.1} </v>
      </c>
      <c r="AB12" t="str">
        <f t="shared" si="0"/>
        <v>proj_df$per_item_rate_ceiling[i] &lt;- proj_df$per_item_rate_ceiling[i] &lt;- proj_df$per_item_rate_usd[i] * 1.1</v>
      </c>
    </row>
    <row r="13" spans="1:28" x14ac:dyDescent="0.35">
      <c r="A13" t="s">
        <v>18</v>
      </c>
      <c r="B13" t="s">
        <v>17</v>
      </c>
      <c r="C13" t="s">
        <v>5</v>
      </c>
      <c r="D13" t="s">
        <v>34</v>
      </c>
      <c r="F13" t="s">
        <v>47</v>
      </c>
      <c r="G13" t="s">
        <v>47</v>
      </c>
      <c r="H13" t="s">
        <v>54</v>
      </c>
      <c r="I13" t="s">
        <v>50</v>
      </c>
      <c r="J13" t="s">
        <v>65</v>
      </c>
      <c r="K13" t="s">
        <v>83</v>
      </c>
      <c r="L13" t="str">
        <f t="shared" si="1"/>
        <v xml:space="preserve">else if (proj_df$geographic_country[i] == 'Canada (CAD)' &amp; proj_df$geographic_region[i] == 'Canada' &amp; proj_df$lob[i] == 'Integrated' &amp; proj_df$card_brand[i] == 'Visa') {proj_df$perc_rate_ceiling[i] &lt;- min(proj_df$perc_rate[i] + 1, proj_df$perc_rate[i] * 1.1)} </v>
      </c>
      <c r="M13" t="str">
        <f t="shared" si="2"/>
        <v xml:space="preserve">else if (proj_df$geographic_country[i] == 'Canada (CAD)' &amp; proj_df$geographic_region[i] == 'Canada' &amp; proj_df$lob[i] == 'Integrated' &amp; proj_df$card_brand[i] == 'Visa') {proj_df$per_item_rate_ceiling[i] &lt;- proj_df$per_item_rate_usd[i] * 1.1} </v>
      </c>
      <c r="AB13" t="str">
        <f t="shared" si="0"/>
        <v>proj_df$per_item_rate_ceiling[i] &lt;- proj_df$per_item_rate_ceiling[i] &lt;- proj_df$per_item_rate_usd[i] * 1.1</v>
      </c>
    </row>
    <row r="14" spans="1:28" x14ac:dyDescent="0.35">
      <c r="A14" t="s">
        <v>18</v>
      </c>
      <c r="B14" t="s">
        <v>17</v>
      </c>
      <c r="C14" t="s">
        <v>42</v>
      </c>
      <c r="D14" t="s">
        <v>36</v>
      </c>
      <c r="G14" s="4" t="s">
        <v>59</v>
      </c>
      <c r="J14" t="s">
        <v>68</v>
      </c>
      <c r="K14" t="s">
        <v>84</v>
      </c>
      <c r="L14" t="str">
        <f t="shared" si="1"/>
        <v xml:space="preserve">else if (proj_df$geographic_country[i] == 'Canada (CAD)' &amp; proj_df$geographic_region[i] == 'Canada' &amp; proj_df$lob[i] == 'Wholesale' &amp; proj_df$card_brand[i] == 'Amex') {proj_df$perc_rate_ceiling[i] &lt;- proj_df$perc_rate[i] + 0.02} </v>
      </c>
      <c r="M14" t="str">
        <f t="shared" si="2"/>
        <v xml:space="preserve">else if (proj_df$geographic_country[i] == 'Canada (CAD)' &amp; proj_df$geographic_region[i] == 'Canada' &amp; proj_df$lob[i] == 'Wholesale' &amp; proj_df$card_brand[i] == 'Amex') {proj_df$per_item_rate_ceiling[i] &lt;- proj_df$per_item_rate_usd[i] + 0.01} </v>
      </c>
      <c r="AB14" t="str">
        <f t="shared" si="0"/>
        <v>proj_df$per_item_rate_ceiling[i] &lt;- proj_df$per_item_rate_ceiling[i] &lt;- proj_df$per_item_rate_usd[i] + 0.01</v>
      </c>
    </row>
    <row r="15" spans="1:28" x14ac:dyDescent="0.35">
      <c r="A15" t="s">
        <v>18</v>
      </c>
      <c r="B15" t="s">
        <v>17</v>
      </c>
      <c r="C15" t="s">
        <v>42</v>
      </c>
      <c r="D15" t="s">
        <v>38</v>
      </c>
      <c r="G15" s="4" t="s">
        <v>59</v>
      </c>
      <c r="J15" t="s">
        <v>68</v>
      </c>
      <c r="K15" t="s">
        <v>84</v>
      </c>
      <c r="L15" t="str">
        <f t="shared" si="1"/>
        <v xml:space="preserve">else if (proj_df$geographic_country[i] == 'Canada (CAD)' &amp; proj_df$geographic_region[i] == 'Canada' &amp; proj_df$lob[i] == 'Wholesale' &amp; proj_df$card_brand[i] == 'Discover') {proj_df$perc_rate_ceiling[i] &lt;- proj_df$perc_rate[i] + 0.02} </v>
      </c>
      <c r="M15" t="str">
        <f t="shared" si="2"/>
        <v xml:space="preserve">else if (proj_df$geographic_country[i] == 'Canada (CAD)' &amp; proj_df$geographic_region[i] == 'Canada' &amp; proj_df$lob[i] == 'Wholesale' &amp; proj_df$card_brand[i] == 'Discover') {proj_df$per_item_rate_ceiling[i] &lt;- proj_df$per_item_rate_usd[i] + 0.01} </v>
      </c>
      <c r="AB15" t="str">
        <f t="shared" si="0"/>
        <v>proj_df$per_item_rate_ceiling[i] &lt;- proj_df$per_item_rate_ceiling[i] &lt;- proj_df$per_item_rate_usd[i] + 0.01</v>
      </c>
    </row>
    <row r="16" spans="1:28" x14ac:dyDescent="0.35">
      <c r="A16" t="s">
        <v>18</v>
      </c>
      <c r="B16" t="s">
        <v>17</v>
      </c>
      <c r="C16" t="s">
        <v>42</v>
      </c>
      <c r="D16" t="s">
        <v>35</v>
      </c>
      <c r="G16" s="4" t="s">
        <v>59</v>
      </c>
      <c r="J16" t="s">
        <v>68</v>
      </c>
      <c r="K16" t="s">
        <v>84</v>
      </c>
      <c r="L16" t="str">
        <f t="shared" si="1"/>
        <v xml:space="preserve">else if (proj_df$geographic_country[i] == 'Canada (CAD)' &amp; proj_df$geographic_region[i] == 'Canada' &amp; proj_df$lob[i] == 'Wholesale' &amp; proj_df$card_brand[i] == 'MasterCard') {proj_df$perc_rate_ceiling[i] &lt;- proj_df$perc_rate[i] + 0.02} </v>
      </c>
      <c r="M16" t="str">
        <f t="shared" si="2"/>
        <v xml:space="preserve">else if (proj_df$geographic_country[i] == 'Canada (CAD)' &amp; proj_df$geographic_region[i] == 'Canada' &amp; proj_df$lob[i] == 'Wholesale' &amp; proj_df$card_brand[i] == 'MasterCard') {proj_df$per_item_rate_ceiling[i] &lt;- proj_df$per_item_rate_usd[i] + 0.01} </v>
      </c>
      <c r="AB16" t="str">
        <f t="shared" si="0"/>
        <v>proj_df$per_item_rate_ceiling[i] &lt;- proj_df$per_item_rate_ceiling[i] &lt;- proj_df$per_item_rate_usd[i] + 0.01</v>
      </c>
    </row>
    <row r="17" spans="1:28" x14ac:dyDescent="0.35">
      <c r="A17" t="s">
        <v>18</v>
      </c>
      <c r="B17" t="s">
        <v>17</v>
      </c>
      <c r="C17" t="s">
        <v>42</v>
      </c>
      <c r="D17" t="s">
        <v>34</v>
      </c>
      <c r="G17" s="4" t="s">
        <v>59</v>
      </c>
      <c r="J17" t="s">
        <v>68</v>
      </c>
      <c r="K17" t="s">
        <v>84</v>
      </c>
      <c r="L17" t="str">
        <f t="shared" si="1"/>
        <v xml:space="preserve">else if (proj_df$geographic_country[i] == 'Canada (CAD)' &amp; proj_df$geographic_region[i] == 'Canada' &amp; proj_df$lob[i] == 'Wholesale' &amp; proj_df$card_brand[i] == 'Visa') {proj_df$perc_rate_ceiling[i] &lt;- proj_df$perc_rate[i] + 0.02} </v>
      </c>
      <c r="M17" t="str">
        <f t="shared" si="2"/>
        <v xml:space="preserve">else if (proj_df$geographic_country[i] == 'Canada (CAD)' &amp; proj_df$geographic_region[i] == 'Canada' &amp; proj_df$lob[i] == 'Wholesale' &amp; proj_df$card_brand[i] == 'Visa') {proj_df$per_item_rate_ceiling[i] &lt;- proj_df$per_item_rate_usd[i] + 0.01} </v>
      </c>
      <c r="AB17" t="str">
        <f t="shared" si="0"/>
        <v>proj_df$per_item_rate_ceiling[i] &lt;- proj_df$per_item_rate_ceiling[i] &lt;- proj_df$per_item_rate_usd[i] + 0.01</v>
      </c>
    </row>
    <row r="18" spans="1:28" x14ac:dyDescent="0.35">
      <c r="A18" t="s">
        <v>21</v>
      </c>
      <c r="B18" t="s">
        <v>17</v>
      </c>
      <c r="C18" t="s">
        <v>40</v>
      </c>
      <c r="D18" t="s">
        <v>38</v>
      </c>
      <c r="F18" t="s">
        <v>47</v>
      </c>
      <c r="H18" t="s">
        <v>57</v>
      </c>
      <c r="I18" t="s">
        <v>50</v>
      </c>
      <c r="J18" t="s">
        <v>64</v>
      </c>
      <c r="K18" t="s">
        <v>83</v>
      </c>
      <c r="L18" t="str">
        <f t="shared" si="1"/>
        <v xml:space="preserve">else if (proj_df$geographic_country[i] == 'Canada (USD)' &amp; proj_df$geographic_region[i] == 'Canada' &amp; proj_df$lob[i] == 'Direct' &amp; proj_df$card_brand[i] == 'Discover') {proj_df$perc_rate_ceiling[i] &lt;- proj_df$perc_rate[i]} </v>
      </c>
      <c r="M18" t="str">
        <f t="shared" si="2"/>
        <v xml:space="preserve">else if (proj_df$geographic_country[i] == 'Canada (USD)' &amp; proj_df$geographic_region[i] == 'Canada' &amp; proj_df$lob[i] == 'Direct' &amp; proj_df$card_brand[i] == 'Discover') {proj_df$per_item_rate_ceiling[i] &lt;- proj_df$per_item_rate_usd[i] * 1.1} </v>
      </c>
      <c r="AB18" t="str">
        <f t="shared" si="0"/>
        <v>proj_df$per_item_rate_ceiling[i] &lt;- proj_df$per_item_rate_ceiling[i] &lt;- proj_df$per_item_rate_usd[i] * 1.1</v>
      </c>
    </row>
    <row r="19" spans="1:28" x14ac:dyDescent="0.35">
      <c r="A19" t="s">
        <v>21</v>
      </c>
      <c r="B19" t="s">
        <v>17</v>
      </c>
      <c r="C19" t="s">
        <v>40</v>
      </c>
      <c r="D19" t="s">
        <v>35</v>
      </c>
      <c r="F19" t="s">
        <v>47</v>
      </c>
      <c r="H19" t="s">
        <v>54</v>
      </c>
      <c r="I19" t="s">
        <v>50</v>
      </c>
      <c r="J19" t="s">
        <v>65</v>
      </c>
      <c r="K19" t="s">
        <v>83</v>
      </c>
      <c r="L19" t="str">
        <f t="shared" si="1"/>
        <v xml:space="preserve">else if (proj_df$geographic_country[i] == 'Canada (USD)' &amp; proj_df$geographic_region[i] == 'Canada' &amp; proj_df$lob[i] == 'Direct' &amp; proj_df$card_brand[i] == 'MasterCard') {proj_df$perc_rate_ceiling[i] &lt;- min(proj_df$perc_rate[i] + 1, proj_df$perc_rate[i] * 1.1)} </v>
      </c>
      <c r="M19" t="str">
        <f t="shared" si="2"/>
        <v xml:space="preserve">else if (proj_df$geographic_country[i] == 'Canada (USD)' &amp; proj_df$geographic_region[i] == 'Canada' &amp; proj_df$lob[i] == 'Direct' &amp; proj_df$card_brand[i] == 'MasterCard') {proj_df$per_item_rate_ceiling[i] &lt;- proj_df$per_item_rate_usd[i] * 1.1} </v>
      </c>
      <c r="AB19" t="str">
        <f t="shared" si="0"/>
        <v>proj_df$per_item_rate_ceiling[i] &lt;- proj_df$per_item_rate_ceiling[i] &lt;- proj_df$per_item_rate_usd[i] * 1.1</v>
      </c>
    </row>
    <row r="20" spans="1:28" x14ac:dyDescent="0.35">
      <c r="A20" t="s">
        <v>21</v>
      </c>
      <c r="B20" t="s">
        <v>17</v>
      </c>
      <c r="C20" t="s">
        <v>40</v>
      </c>
      <c r="D20" t="s">
        <v>34</v>
      </c>
      <c r="F20" t="s">
        <v>47</v>
      </c>
      <c r="H20" t="s">
        <v>54</v>
      </c>
      <c r="I20" t="s">
        <v>50</v>
      </c>
      <c r="J20" t="s">
        <v>65</v>
      </c>
      <c r="K20" t="s">
        <v>83</v>
      </c>
      <c r="L20" t="str">
        <f t="shared" si="1"/>
        <v xml:space="preserve">else if (proj_df$geographic_country[i] == 'Canada (USD)' &amp; proj_df$geographic_region[i] == 'Canada' &amp; proj_df$lob[i] == 'Direct' &amp; proj_df$card_brand[i] == 'Visa') {proj_df$perc_rate_ceiling[i] &lt;- min(proj_df$perc_rate[i] + 1, proj_df$perc_rate[i] * 1.1)} </v>
      </c>
      <c r="M20" t="str">
        <f t="shared" si="2"/>
        <v xml:space="preserve">else if (proj_df$geographic_country[i] == 'Canada (USD)' &amp; proj_df$geographic_region[i] == 'Canada' &amp; proj_df$lob[i] == 'Direct' &amp; proj_df$card_brand[i] == 'Visa') {proj_df$per_item_rate_ceiling[i] &lt;- proj_df$per_item_rate_usd[i] * 1.1} </v>
      </c>
      <c r="AB20" t="str">
        <f t="shared" si="0"/>
        <v>proj_df$per_item_rate_ceiling[i] &lt;- proj_df$per_item_rate_ceiling[i] &lt;- proj_df$per_item_rate_usd[i] * 1.1</v>
      </c>
    </row>
    <row r="21" spans="1:28" x14ac:dyDescent="0.35">
      <c r="A21" t="s">
        <v>21</v>
      </c>
      <c r="B21" t="s">
        <v>17</v>
      </c>
      <c r="C21" t="s">
        <v>41</v>
      </c>
      <c r="D21" t="s">
        <v>35</v>
      </c>
      <c r="F21" t="s">
        <v>47</v>
      </c>
      <c r="G21" t="s">
        <v>55</v>
      </c>
      <c r="H21" t="s">
        <v>54</v>
      </c>
      <c r="I21" t="s">
        <v>50</v>
      </c>
      <c r="J21" t="s">
        <v>67</v>
      </c>
      <c r="K21" t="s">
        <v>83</v>
      </c>
      <c r="L21" t="str">
        <f t="shared" si="1"/>
        <v xml:space="preserve">else if (proj_df$geographic_country[i] == 'Canada (USD)' &amp; proj_df$geographic_region[i] == 'Canada' &amp; proj_df$lob[i] == 'Enterprise' &amp; proj_df$card_brand[i] == 'MasterCard') {proj_df$perc_rate_ceiling[i] &lt;- min(proj_df$perc_rate[i] + 0.40, proj_df$perc_rate[i] * 1.1)} </v>
      </c>
      <c r="M21" t="str">
        <f t="shared" si="2"/>
        <v xml:space="preserve">else if (proj_df$geographic_country[i] == 'Canada (USD)' &amp; proj_df$geographic_region[i] == 'Canada' &amp; proj_df$lob[i] == 'Enterprise' &amp; proj_df$card_brand[i] == 'MasterCard') {proj_df$per_item_rate_ceiling[i] &lt;- proj_df$per_item_rate_usd[i] * 1.1} </v>
      </c>
      <c r="AB21" t="str">
        <f t="shared" si="0"/>
        <v>proj_df$per_item_rate_ceiling[i] &lt;- proj_df$per_item_rate_ceiling[i] &lt;- proj_df$per_item_rate_usd[i] * 1.1</v>
      </c>
    </row>
    <row r="22" spans="1:28" x14ac:dyDescent="0.35">
      <c r="A22" t="s">
        <v>21</v>
      </c>
      <c r="B22" t="s">
        <v>17</v>
      </c>
      <c r="C22" t="s">
        <v>41</v>
      </c>
      <c r="D22" t="s">
        <v>34</v>
      </c>
      <c r="F22" t="s">
        <v>47</v>
      </c>
      <c r="G22" t="s">
        <v>55</v>
      </c>
      <c r="H22" t="s">
        <v>54</v>
      </c>
      <c r="I22" t="s">
        <v>50</v>
      </c>
      <c r="J22" t="s">
        <v>67</v>
      </c>
      <c r="K22" t="s">
        <v>83</v>
      </c>
      <c r="L22" t="str">
        <f t="shared" si="1"/>
        <v xml:space="preserve">else if (proj_df$geographic_country[i] == 'Canada (USD)' &amp; proj_df$geographic_region[i] == 'Canada' &amp; proj_df$lob[i] == 'Enterprise' &amp; proj_df$card_brand[i] == 'Visa') {proj_df$perc_rate_ceiling[i] &lt;- min(proj_df$perc_rate[i] + 0.40, proj_df$perc_rate[i] * 1.1)} </v>
      </c>
      <c r="M22" t="str">
        <f t="shared" si="2"/>
        <v xml:space="preserve">else if (proj_df$geographic_country[i] == 'Canada (USD)' &amp; proj_df$geographic_region[i] == 'Canada' &amp; proj_df$lob[i] == 'Enterprise' &amp; proj_df$card_brand[i] == 'Visa') {proj_df$per_item_rate_ceiling[i] &lt;- proj_df$per_item_rate_usd[i] * 1.1} </v>
      </c>
      <c r="AB22" t="str">
        <f t="shared" si="0"/>
        <v>proj_df$per_item_rate_ceiling[i] &lt;- proj_df$per_item_rate_ceiling[i] &lt;- proj_df$per_item_rate_usd[i] * 1.1</v>
      </c>
    </row>
    <row r="23" spans="1:28" x14ac:dyDescent="0.35">
      <c r="A23" t="s">
        <v>21</v>
      </c>
      <c r="B23" t="s">
        <v>17</v>
      </c>
      <c r="C23" t="s">
        <v>5</v>
      </c>
      <c r="D23" t="s">
        <v>35</v>
      </c>
      <c r="F23" t="s">
        <v>47</v>
      </c>
      <c r="G23" t="s">
        <v>47</v>
      </c>
      <c r="H23" t="s">
        <v>54</v>
      </c>
      <c r="I23" t="s">
        <v>50</v>
      </c>
      <c r="J23" t="s">
        <v>65</v>
      </c>
      <c r="K23" t="s">
        <v>83</v>
      </c>
      <c r="L23" t="str">
        <f t="shared" si="1"/>
        <v xml:space="preserve">else if (proj_df$geographic_country[i] == 'Canada (USD)' &amp; proj_df$geographic_region[i] == 'Canada' &amp; proj_df$lob[i] == 'Integrated' &amp; proj_df$card_brand[i] == 'MasterCard') {proj_df$perc_rate_ceiling[i] &lt;- min(proj_df$perc_rate[i] + 1, proj_df$perc_rate[i] * 1.1)} </v>
      </c>
      <c r="M23" t="str">
        <f t="shared" si="2"/>
        <v xml:space="preserve">else if (proj_df$geographic_country[i] == 'Canada (USD)' &amp; proj_df$geographic_region[i] == 'Canada' &amp; proj_df$lob[i] == 'Integrated' &amp; proj_df$card_brand[i] == 'MasterCard') {proj_df$per_item_rate_ceiling[i] &lt;- proj_df$per_item_rate_usd[i] * 1.1} </v>
      </c>
      <c r="AB23" t="str">
        <f t="shared" si="0"/>
        <v>proj_df$per_item_rate_ceiling[i] &lt;- proj_df$per_item_rate_ceiling[i] &lt;- proj_df$per_item_rate_usd[i] * 1.1</v>
      </c>
    </row>
    <row r="24" spans="1:28" x14ac:dyDescent="0.35">
      <c r="A24" t="s">
        <v>21</v>
      </c>
      <c r="B24" t="s">
        <v>17</v>
      </c>
      <c r="C24" t="s">
        <v>5</v>
      </c>
      <c r="D24" t="s">
        <v>34</v>
      </c>
      <c r="F24" t="s">
        <v>47</v>
      </c>
      <c r="G24" t="s">
        <v>47</v>
      </c>
      <c r="H24" t="s">
        <v>54</v>
      </c>
      <c r="I24" t="s">
        <v>50</v>
      </c>
      <c r="J24" t="s">
        <v>65</v>
      </c>
      <c r="K24" t="s">
        <v>83</v>
      </c>
      <c r="L24" t="str">
        <f t="shared" si="1"/>
        <v xml:space="preserve">else if (proj_df$geographic_country[i] == 'Canada (USD)' &amp; proj_df$geographic_region[i] == 'Canada' &amp; proj_df$lob[i] == 'Integrated' &amp; proj_df$card_brand[i] == 'Visa') {proj_df$perc_rate_ceiling[i] &lt;- min(proj_df$perc_rate[i] + 1, proj_df$perc_rate[i] * 1.1)} </v>
      </c>
      <c r="M24" t="str">
        <f t="shared" si="2"/>
        <v xml:space="preserve">else if (proj_df$geographic_country[i] == 'Canada (USD)' &amp; proj_df$geographic_region[i] == 'Canada' &amp; proj_df$lob[i] == 'Integrated' &amp; proj_df$card_brand[i] == 'Visa') {proj_df$per_item_rate_ceiling[i] &lt;- proj_df$per_item_rate_usd[i] * 1.1} </v>
      </c>
      <c r="AB24" t="str">
        <f t="shared" si="0"/>
        <v>proj_df$per_item_rate_ceiling[i] &lt;- proj_df$per_item_rate_ceiling[i] &lt;- proj_df$per_item_rate_usd[i] * 1.1</v>
      </c>
    </row>
    <row r="25" spans="1:28" x14ac:dyDescent="0.35">
      <c r="A25" t="s">
        <v>21</v>
      </c>
      <c r="B25" t="s">
        <v>17</v>
      </c>
      <c r="C25" t="s">
        <v>42</v>
      </c>
      <c r="D25" t="s">
        <v>35</v>
      </c>
      <c r="G25" s="4" t="s">
        <v>59</v>
      </c>
      <c r="J25" t="s">
        <v>68</v>
      </c>
      <c r="K25" t="s">
        <v>84</v>
      </c>
      <c r="L25" t="str">
        <f t="shared" si="1"/>
        <v xml:space="preserve">else if (proj_df$geographic_country[i] == 'Canada (USD)' &amp; proj_df$geographic_region[i] == 'Canada' &amp; proj_df$lob[i] == 'Wholesale' &amp; proj_df$card_brand[i] == 'MasterCard') {proj_df$perc_rate_ceiling[i] &lt;- proj_df$perc_rate[i] + 0.02} </v>
      </c>
      <c r="M25" t="str">
        <f t="shared" si="2"/>
        <v xml:space="preserve">else if (proj_df$geographic_country[i] == 'Canada (USD)' &amp; proj_df$geographic_region[i] == 'Canada' &amp; proj_df$lob[i] == 'Wholesale' &amp; proj_df$card_brand[i] == 'MasterCard') {proj_df$per_item_rate_ceiling[i] &lt;- proj_df$per_item_rate_usd[i] + 0.01} </v>
      </c>
      <c r="AB25" t="str">
        <f t="shared" si="0"/>
        <v>proj_df$per_item_rate_ceiling[i] &lt;- proj_df$per_item_rate_ceiling[i] &lt;- proj_df$per_item_rate_usd[i] + 0.01</v>
      </c>
    </row>
    <row r="26" spans="1:28" x14ac:dyDescent="0.35">
      <c r="A26" t="s">
        <v>21</v>
      </c>
      <c r="B26" t="s">
        <v>17</v>
      </c>
      <c r="C26" t="s">
        <v>42</v>
      </c>
      <c r="D26" t="s">
        <v>34</v>
      </c>
      <c r="G26" s="4" t="s">
        <v>59</v>
      </c>
      <c r="J26" t="s">
        <v>68</v>
      </c>
      <c r="K26" t="s">
        <v>84</v>
      </c>
      <c r="L26" t="str">
        <f t="shared" si="1"/>
        <v xml:space="preserve">else if (proj_df$geographic_country[i] == 'Canada (USD)' &amp; proj_df$geographic_region[i] == 'Canada' &amp; proj_df$lob[i] == 'Wholesale' &amp; proj_df$card_brand[i] == 'Visa') {proj_df$perc_rate_ceiling[i] &lt;- proj_df$perc_rate[i] + 0.02} </v>
      </c>
      <c r="M26" t="str">
        <f t="shared" si="2"/>
        <v xml:space="preserve">else if (proj_df$geographic_country[i] == 'Canada (USD)' &amp; proj_df$geographic_region[i] == 'Canada' &amp; proj_df$lob[i] == 'Wholesale' &amp; proj_df$card_brand[i] == 'Visa') {proj_df$per_item_rate_ceiling[i] &lt;- proj_df$per_item_rate_usd[i] + 0.01} </v>
      </c>
      <c r="AB26" t="str">
        <f t="shared" si="0"/>
        <v>proj_df$per_item_rate_ceiling[i] &lt;- proj_df$per_item_rate_ceiling[i] &lt;- proj_df$per_item_rate_usd[i] + 0.01</v>
      </c>
    </row>
    <row r="27" spans="1:28" x14ac:dyDescent="0.35">
      <c r="A27" t="s">
        <v>4</v>
      </c>
      <c r="B27" t="s">
        <v>3</v>
      </c>
      <c r="C27" t="s">
        <v>40</v>
      </c>
      <c r="D27" t="s">
        <v>35</v>
      </c>
      <c r="H27" t="s">
        <v>54</v>
      </c>
      <c r="I27" t="s">
        <v>50</v>
      </c>
      <c r="J27" t="s">
        <v>69</v>
      </c>
      <c r="K27" t="s">
        <v>85</v>
      </c>
      <c r="L27" t="str">
        <f t="shared" si="1"/>
        <v xml:space="preserve">else if (proj_df$geographic_country[i] == 'Hong Kong' &amp; proj_df$geographic_region[i] == 'Asia-Pacific' &amp; proj_df$lob[i] == 'Direct' &amp; proj_df$card_brand[i] == 'MasterCard') {proj_df$perc_rate_ceiling[i] &lt;- min(proj_df$perc_rate[i] + 1, proj_df$perc_rate[i] * 1.18)} </v>
      </c>
      <c r="M27" t="str">
        <f t="shared" si="2"/>
        <v xml:space="preserve">else if (proj_df$geographic_country[i] == 'Hong Kong' &amp; proj_df$geographic_region[i] == 'Asia-Pacific' &amp; proj_df$lob[i] == 'Direct' &amp; proj_df$card_brand[i] == 'MasterCard') {proj_df$per_item_rate_ceiling[i] &lt;- proj_df$per_item_rate_usd[i] * 1.18} </v>
      </c>
      <c r="AB27" t="str">
        <f t="shared" si="0"/>
        <v>proj_df$per_item_rate_ceiling[i] &lt;- proj_df$per_item_rate_ceiling[i] &lt;- proj_df$per_item_rate_usd[i] * 1.18</v>
      </c>
    </row>
    <row r="28" spans="1:28" x14ac:dyDescent="0.35">
      <c r="A28" t="s">
        <v>4</v>
      </c>
      <c r="B28" t="s">
        <v>3</v>
      </c>
      <c r="C28" t="s">
        <v>40</v>
      </c>
      <c r="D28" t="s">
        <v>34</v>
      </c>
      <c r="H28" t="s">
        <v>54</v>
      </c>
      <c r="I28" t="s">
        <v>50</v>
      </c>
      <c r="J28" t="s">
        <v>69</v>
      </c>
      <c r="K28" t="s">
        <v>85</v>
      </c>
      <c r="L28" t="str">
        <f t="shared" si="1"/>
        <v xml:space="preserve">else if (proj_df$geographic_country[i] == 'Hong Kong' &amp; proj_df$geographic_region[i] == 'Asia-Pacific' &amp; proj_df$lob[i] == 'Direct' &amp; proj_df$card_brand[i] == 'Visa') {proj_df$perc_rate_ceiling[i] &lt;- min(proj_df$perc_rate[i] + 1, proj_df$perc_rate[i] * 1.18)} </v>
      </c>
      <c r="M28" t="str">
        <f t="shared" si="2"/>
        <v xml:space="preserve">else if (proj_df$geographic_country[i] == 'Hong Kong' &amp; proj_df$geographic_region[i] == 'Asia-Pacific' &amp; proj_df$lob[i] == 'Direct' &amp; proj_df$card_brand[i] == 'Visa') {proj_df$per_item_rate_ceiling[i] &lt;- proj_df$per_item_rate_usd[i] * 1.18} </v>
      </c>
      <c r="AB28" t="str">
        <f t="shared" si="0"/>
        <v>proj_df$per_item_rate_ceiling[i] &lt;- proj_df$per_item_rate_ceiling[i] &lt;- proj_df$per_item_rate_usd[i] * 1.18</v>
      </c>
    </row>
    <row r="29" spans="1:28" x14ac:dyDescent="0.35">
      <c r="A29" t="s">
        <v>4</v>
      </c>
      <c r="B29" t="s">
        <v>3</v>
      </c>
      <c r="C29" t="s">
        <v>41</v>
      </c>
      <c r="D29" t="s">
        <v>38</v>
      </c>
      <c r="G29" t="s">
        <v>55</v>
      </c>
      <c r="H29" t="s">
        <v>57</v>
      </c>
      <c r="I29" t="s">
        <v>50</v>
      </c>
      <c r="J29" t="s">
        <v>64</v>
      </c>
      <c r="K29" t="s">
        <v>85</v>
      </c>
      <c r="L29" t="str">
        <f t="shared" si="1"/>
        <v xml:space="preserve">else if (proj_df$geographic_country[i] == 'Hong Kong' &amp; proj_df$geographic_region[i] == 'Asia-Pacific' &amp; proj_df$lob[i] == 'Enterprise' &amp; proj_df$card_brand[i] == 'Discover') {proj_df$perc_rate_ceiling[i] &lt;- proj_df$perc_rate[i]} </v>
      </c>
      <c r="M29" t="str">
        <f t="shared" si="2"/>
        <v xml:space="preserve">else if (proj_df$geographic_country[i] == 'Hong Kong' &amp; proj_df$geographic_region[i] == 'Asia-Pacific' &amp; proj_df$lob[i] == 'Enterprise' &amp; proj_df$card_brand[i] == 'Discover') {proj_df$per_item_rate_ceiling[i] &lt;- proj_df$per_item_rate_usd[i] * 1.18} </v>
      </c>
      <c r="AB29" t="str">
        <f t="shared" si="0"/>
        <v>proj_df$per_item_rate_ceiling[i] &lt;- proj_df$per_item_rate_ceiling[i] &lt;- proj_df$per_item_rate_usd[i] * 1.18</v>
      </c>
    </row>
    <row r="30" spans="1:28" x14ac:dyDescent="0.35">
      <c r="A30" t="s">
        <v>4</v>
      </c>
      <c r="B30" t="s">
        <v>3</v>
      </c>
      <c r="C30" t="s">
        <v>41</v>
      </c>
      <c r="D30" t="s">
        <v>35</v>
      </c>
      <c r="G30" t="s">
        <v>55</v>
      </c>
      <c r="H30" t="s">
        <v>54</v>
      </c>
      <c r="I30" t="s">
        <v>50</v>
      </c>
      <c r="J30" t="s">
        <v>70</v>
      </c>
      <c r="K30" t="s">
        <v>85</v>
      </c>
      <c r="L30" t="str">
        <f t="shared" si="1"/>
        <v xml:space="preserve">else if (proj_df$geographic_country[i] == 'Hong Kong' &amp; proj_df$geographic_region[i] == 'Asia-Pacific' &amp; proj_df$lob[i] == 'Enterprise' &amp; proj_df$card_brand[i] == 'MasterCard') {proj_df$perc_rate_ceiling[i] &lt;- min(proj_df$perc_rate[i] + 0.40, proj_df$perc_rate[i] * 1.18)} </v>
      </c>
      <c r="M30" t="str">
        <f t="shared" si="2"/>
        <v xml:space="preserve">else if (proj_df$geographic_country[i] == 'Hong Kong' &amp; proj_df$geographic_region[i] == 'Asia-Pacific' &amp; proj_df$lob[i] == 'Enterprise' &amp; proj_df$card_brand[i] == 'MasterCard') {proj_df$per_item_rate_ceiling[i] &lt;- proj_df$per_item_rate_usd[i] * 1.18} </v>
      </c>
      <c r="AB30" t="str">
        <f t="shared" si="0"/>
        <v>proj_df$per_item_rate_ceiling[i] &lt;- proj_df$per_item_rate_ceiling[i] &lt;- proj_df$per_item_rate_usd[i] * 1.18</v>
      </c>
    </row>
    <row r="31" spans="1:28" x14ac:dyDescent="0.35">
      <c r="A31" t="s">
        <v>4</v>
      </c>
      <c r="B31" t="s">
        <v>3</v>
      </c>
      <c r="C31" t="s">
        <v>41</v>
      </c>
      <c r="D31" t="s">
        <v>34</v>
      </c>
      <c r="G31" t="s">
        <v>55</v>
      </c>
      <c r="H31" t="s">
        <v>54</v>
      </c>
      <c r="I31" t="s">
        <v>50</v>
      </c>
      <c r="J31" t="s">
        <v>70</v>
      </c>
      <c r="K31" t="s">
        <v>85</v>
      </c>
      <c r="L31" t="str">
        <f t="shared" si="1"/>
        <v xml:space="preserve">else if (proj_df$geographic_country[i] == 'Hong Kong' &amp; proj_df$geographic_region[i] == 'Asia-Pacific' &amp; proj_df$lob[i] == 'Enterprise' &amp; proj_df$card_brand[i] == 'Visa') {proj_df$perc_rate_ceiling[i] &lt;- min(proj_df$perc_rate[i] + 0.40, proj_df$perc_rate[i] * 1.18)} </v>
      </c>
      <c r="M31" t="str">
        <f t="shared" si="2"/>
        <v xml:space="preserve">else if (proj_df$geographic_country[i] == 'Hong Kong' &amp; proj_df$geographic_region[i] == 'Asia-Pacific' &amp; proj_df$lob[i] == 'Enterprise' &amp; proj_df$card_brand[i] == 'Visa') {proj_df$per_item_rate_ceiling[i] &lt;- proj_df$per_item_rate_usd[i] * 1.18} </v>
      </c>
      <c r="AB31" t="str">
        <f t="shared" si="0"/>
        <v>proj_df$per_item_rate_ceiling[i] &lt;- proj_df$per_item_rate_ceiling[i] &lt;- proj_df$per_item_rate_usd[i] * 1.18</v>
      </c>
    </row>
    <row r="32" spans="1:28" x14ac:dyDescent="0.35">
      <c r="A32" t="s">
        <v>7</v>
      </c>
      <c r="B32" t="s">
        <v>3</v>
      </c>
      <c r="C32" t="s">
        <v>40</v>
      </c>
      <c r="D32" t="s">
        <v>35</v>
      </c>
      <c r="E32" t="s">
        <v>49</v>
      </c>
      <c r="H32" t="s">
        <v>54</v>
      </c>
      <c r="I32" t="s">
        <v>50</v>
      </c>
      <c r="J32" t="s">
        <v>71</v>
      </c>
      <c r="K32" t="s">
        <v>86</v>
      </c>
      <c r="L32" t="str">
        <f t="shared" si="1"/>
        <v xml:space="preserve">else if (proj_df$geographic_country[i] == 'India' &amp; proj_df$geographic_region[i] == 'Asia-Pacific' &amp; proj_df$lob[i] == 'Direct' &amp; proj_df$card_brand[i] == 'MasterCard') {proj_df$perc_rate_ceiling[i] &lt;- min(proj_df$perc_rate[i] + 1, proj_df$perc_rate[i] * 1.1116)} </v>
      </c>
      <c r="M32" t="str">
        <f t="shared" si="2"/>
        <v xml:space="preserve">else if (proj_df$geographic_country[i] == 'India' &amp; proj_df$geographic_region[i] == 'Asia-Pacific' &amp; proj_df$lob[i] == 'Direct' &amp; proj_df$card_brand[i] == 'MasterCard') {proj_df$per_item_rate_ceiling[i] &lt;- proj_df$per_item_rate_usd[i] * 1.1116} </v>
      </c>
      <c r="AB32" t="str">
        <f t="shared" si="0"/>
        <v>proj_df$per_item_rate_ceiling[i] &lt;- proj_df$per_item_rate_ceiling[i] &lt;- proj_df$per_item_rate_usd[i] * 1.1116</v>
      </c>
    </row>
    <row r="33" spans="1:28" x14ac:dyDescent="0.35">
      <c r="A33" t="s">
        <v>7</v>
      </c>
      <c r="B33" t="s">
        <v>3</v>
      </c>
      <c r="C33" t="s">
        <v>40</v>
      </c>
      <c r="D33" t="s">
        <v>34</v>
      </c>
      <c r="E33" t="s">
        <v>49</v>
      </c>
      <c r="H33" t="s">
        <v>54</v>
      </c>
      <c r="I33" t="s">
        <v>50</v>
      </c>
      <c r="J33" t="s">
        <v>71</v>
      </c>
      <c r="K33" t="s">
        <v>86</v>
      </c>
      <c r="L33" t="str">
        <f t="shared" si="1"/>
        <v xml:space="preserve">else if (proj_df$geographic_country[i] == 'India' &amp; proj_df$geographic_region[i] == 'Asia-Pacific' &amp; proj_df$lob[i] == 'Direct' &amp; proj_df$card_brand[i] == 'Visa') {proj_df$perc_rate_ceiling[i] &lt;- min(proj_df$perc_rate[i] + 1, proj_df$perc_rate[i] * 1.1116)} </v>
      </c>
      <c r="M33" t="str">
        <f t="shared" si="2"/>
        <v xml:space="preserve">else if (proj_df$geographic_country[i] == 'India' &amp; proj_df$geographic_region[i] == 'Asia-Pacific' &amp; proj_df$lob[i] == 'Direct' &amp; proj_df$card_brand[i] == 'Visa') {proj_df$per_item_rate_ceiling[i] &lt;- proj_df$per_item_rate_usd[i] * 1.1116} </v>
      </c>
      <c r="AB33" t="str">
        <f t="shared" si="0"/>
        <v>proj_df$per_item_rate_ceiling[i] &lt;- proj_df$per_item_rate_ceiling[i] &lt;- proj_df$per_item_rate_usd[i] * 1.1116</v>
      </c>
    </row>
    <row r="34" spans="1:28" x14ac:dyDescent="0.35">
      <c r="A34" t="s">
        <v>7</v>
      </c>
      <c r="B34" t="s">
        <v>3</v>
      </c>
      <c r="C34" t="s">
        <v>41</v>
      </c>
      <c r="D34" t="s">
        <v>35</v>
      </c>
      <c r="E34" t="s">
        <v>49</v>
      </c>
      <c r="G34" t="s">
        <v>55</v>
      </c>
      <c r="H34" t="s">
        <v>54</v>
      </c>
      <c r="I34" t="s">
        <v>50</v>
      </c>
      <c r="J34" t="s">
        <v>72</v>
      </c>
      <c r="K34" t="s">
        <v>86</v>
      </c>
      <c r="L34" t="str">
        <f t="shared" si="1"/>
        <v xml:space="preserve">else if (proj_df$geographic_country[i] == 'India' &amp; proj_df$geographic_region[i] == 'Asia-Pacific' &amp; proj_df$lob[i] == 'Enterprise' &amp; proj_df$card_brand[i] == 'MasterCard') {proj_df$perc_rate_ceiling[i] &lt;- min(proj_df$perc_rate[i] + 0.40, proj_df$perc_rate[i] * 1.1116)} </v>
      </c>
      <c r="M34" t="str">
        <f t="shared" si="2"/>
        <v xml:space="preserve">else if (proj_df$geographic_country[i] == 'India' &amp; proj_df$geographic_region[i] == 'Asia-Pacific' &amp; proj_df$lob[i] == 'Enterprise' &amp; proj_df$card_brand[i] == 'MasterCard') {proj_df$per_item_rate_ceiling[i] &lt;- proj_df$per_item_rate_usd[i] * 1.1116} </v>
      </c>
      <c r="AB34" t="str">
        <f t="shared" si="0"/>
        <v>proj_df$per_item_rate_ceiling[i] &lt;- proj_df$per_item_rate_ceiling[i] &lt;- proj_df$per_item_rate_usd[i] * 1.1116</v>
      </c>
    </row>
    <row r="35" spans="1:28" x14ac:dyDescent="0.35">
      <c r="A35" t="s">
        <v>7</v>
      </c>
      <c r="B35" t="s">
        <v>3</v>
      </c>
      <c r="C35" t="s">
        <v>41</v>
      </c>
      <c r="D35" t="s">
        <v>34</v>
      </c>
      <c r="E35" t="s">
        <v>49</v>
      </c>
      <c r="G35" t="s">
        <v>55</v>
      </c>
      <c r="H35" t="s">
        <v>54</v>
      </c>
      <c r="I35" t="s">
        <v>50</v>
      </c>
      <c r="J35" t="s">
        <v>72</v>
      </c>
      <c r="K35" t="s">
        <v>86</v>
      </c>
      <c r="L35" t="str">
        <f t="shared" si="1"/>
        <v xml:space="preserve">else if (proj_df$geographic_country[i] == 'India' &amp; proj_df$geographic_region[i] == 'Asia-Pacific' &amp; proj_df$lob[i] == 'Enterprise' &amp; proj_df$card_brand[i] == 'Visa') {proj_df$perc_rate_ceiling[i] &lt;- min(proj_df$perc_rate[i] + 0.40, proj_df$perc_rate[i] * 1.1116)} </v>
      </c>
      <c r="M35" t="str">
        <f t="shared" si="2"/>
        <v xml:space="preserve">else if (proj_df$geographic_country[i] == 'India' &amp; proj_df$geographic_region[i] == 'Asia-Pacific' &amp; proj_df$lob[i] == 'Enterprise' &amp; proj_df$card_brand[i] == 'Visa') {proj_df$per_item_rate_ceiling[i] &lt;- proj_df$per_item_rate_usd[i] * 1.1116} </v>
      </c>
      <c r="AB35" t="str">
        <f t="shared" si="0"/>
        <v>proj_df$per_item_rate_ceiling[i] &lt;- proj_df$per_item_rate_ceiling[i] &lt;- proj_df$per_item_rate_usd[i] * 1.1116</v>
      </c>
    </row>
    <row r="36" spans="1:28" x14ac:dyDescent="0.35">
      <c r="A36" t="s">
        <v>9</v>
      </c>
      <c r="B36" t="s">
        <v>3</v>
      </c>
      <c r="C36" t="s">
        <v>40</v>
      </c>
      <c r="D36" t="s">
        <v>35</v>
      </c>
      <c r="H36" t="s">
        <v>54</v>
      </c>
      <c r="I36" t="s">
        <v>50</v>
      </c>
      <c r="J36" t="s">
        <v>69</v>
      </c>
      <c r="K36" t="s">
        <v>85</v>
      </c>
      <c r="L36" t="str">
        <f t="shared" si="1"/>
        <v xml:space="preserve">else if (proj_df$geographic_country[i] == 'Macau' &amp; proj_df$geographic_region[i] == 'Asia-Pacific' &amp; proj_df$lob[i] == 'Direct' &amp; proj_df$card_brand[i] == 'MasterCard') {proj_df$perc_rate_ceiling[i] &lt;- min(proj_df$perc_rate[i] + 1, proj_df$perc_rate[i] * 1.18)} </v>
      </c>
      <c r="M36" t="str">
        <f t="shared" si="2"/>
        <v xml:space="preserve">else if (proj_df$geographic_country[i] == 'Macau' &amp; proj_df$geographic_region[i] == 'Asia-Pacific' &amp; proj_df$lob[i] == 'Direct' &amp; proj_df$card_brand[i] == 'MasterCard') {proj_df$per_item_rate_ceiling[i] &lt;- proj_df$per_item_rate_usd[i] * 1.18} </v>
      </c>
      <c r="AB36" t="str">
        <f t="shared" si="0"/>
        <v>proj_df$per_item_rate_ceiling[i] &lt;- proj_df$per_item_rate_ceiling[i] &lt;- proj_df$per_item_rate_usd[i] * 1.18</v>
      </c>
    </row>
    <row r="37" spans="1:28" x14ac:dyDescent="0.35">
      <c r="A37" t="s">
        <v>9</v>
      </c>
      <c r="B37" t="s">
        <v>3</v>
      </c>
      <c r="C37" t="s">
        <v>40</v>
      </c>
      <c r="D37" t="s">
        <v>34</v>
      </c>
      <c r="H37" t="s">
        <v>54</v>
      </c>
      <c r="I37" t="s">
        <v>50</v>
      </c>
      <c r="J37" t="s">
        <v>69</v>
      </c>
      <c r="K37" t="s">
        <v>85</v>
      </c>
      <c r="L37" t="str">
        <f t="shared" si="1"/>
        <v xml:space="preserve">else if (proj_df$geographic_country[i] == 'Macau' &amp; proj_df$geographic_region[i] == 'Asia-Pacific' &amp; proj_df$lob[i] == 'Direct' &amp; proj_df$card_brand[i] == 'Visa') {proj_df$perc_rate_ceiling[i] &lt;- min(proj_df$perc_rate[i] + 1, proj_df$perc_rate[i] * 1.18)} </v>
      </c>
      <c r="M37" t="str">
        <f t="shared" si="2"/>
        <v xml:space="preserve">else if (proj_df$geographic_country[i] == 'Macau' &amp; proj_df$geographic_region[i] == 'Asia-Pacific' &amp; proj_df$lob[i] == 'Direct' &amp; proj_df$card_brand[i] == 'Visa') {proj_df$per_item_rate_ceiling[i] &lt;- proj_df$per_item_rate_usd[i] * 1.18} </v>
      </c>
      <c r="AB37" t="str">
        <f t="shared" si="0"/>
        <v>proj_df$per_item_rate_ceiling[i] &lt;- proj_df$per_item_rate_ceiling[i] &lt;- proj_df$per_item_rate_usd[i] * 1.18</v>
      </c>
    </row>
    <row r="38" spans="1:28" x14ac:dyDescent="0.35">
      <c r="A38" t="s">
        <v>9</v>
      </c>
      <c r="B38" t="s">
        <v>3</v>
      </c>
      <c r="C38" t="s">
        <v>41</v>
      </c>
      <c r="D38" t="s">
        <v>35</v>
      </c>
      <c r="G38" t="s">
        <v>55</v>
      </c>
      <c r="H38" t="s">
        <v>54</v>
      </c>
      <c r="I38" t="s">
        <v>50</v>
      </c>
      <c r="J38" t="s">
        <v>70</v>
      </c>
      <c r="K38" t="s">
        <v>85</v>
      </c>
      <c r="L38" t="str">
        <f t="shared" si="1"/>
        <v xml:space="preserve">else if (proj_df$geographic_country[i] == 'Macau' &amp; proj_df$geographic_region[i] == 'Asia-Pacific' &amp; proj_df$lob[i] == 'Enterprise' &amp; proj_df$card_brand[i] == 'MasterCard') {proj_df$perc_rate_ceiling[i] &lt;- min(proj_df$perc_rate[i] + 0.40, proj_df$perc_rate[i] * 1.18)} </v>
      </c>
      <c r="M38" t="str">
        <f t="shared" si="2"/>
        <v xml:space="preserve">else if (proj_df$geographic_country[i] == 'Macau' &amp; proj_df$geographic_region[i] == 'Asia-Pacific' &amp; proj_df$lob[i] == 'Enterprise' &amp; proj_df$card_brand[i] == 'MasterCard') {proj_df$per_item_rate_ceiling[i] &lt;- proj_df$per_item_rate_usd[i] * 1.18} </v>
      </c>
      <c r="AB38" t="str">
        <f t="shared" si="0"/>
        <v>proj_df$per_item_rate_ceiling[i] &lt;- proj_df$per_item_rate_ceiling[i] &lt;- proj_df$per_item_rate_usd[i] * 1.18</v>
      </c>
    </row>
    <row r="39" spans="1:28" x14ac:dyDescent="0.35">
      <c r="A39" t="s">
        <v>9</v>
      </c>
      <c r="B39" t="s">
        <v>3</v>
      </c>
      <c r="C39" t="s">
        <v>41</v>
      </c>
      <c r="D39" t="s">
        <v>34</v>
      </c>
      <c r="G39" t="s">
        <v>55</v>
      </c>
      <c r="H39" t="s">
        <v>54</v>
      </c>
      <c r="I39" t="s">
        <v>50</v>
      </c>
      <c r="J39" t="s">
        <v>70</v>
      </c>
      <c r="K39" t="s">
        <v>85</v>
      </c>
      <c r="L39" t="str">
        <f t="shared" si="1"/>
        <v xml:space="preserve">else if (proj_df$geographic_country[i] == 'Macau' &amp; proj_df$geographic_region[i] == 'Asia-Pacific' &amp; proj_df$lob[i] == 'Enterprise' &amp; proj_df$card_brand[i] == 'Visa') {proj_df$perc_rate_ceiling[i] &lt;- min(proj_df$perc_rate[i] + 0.40, proj_df$perc_rate[i] * 1.18)} </v>
      </c>
      <c r="M39" t="str">
        <f t="shared" si="2"/>
        <v xml:space="preserve">else if (proj_df$geographic_country[i] == 'Macau' &amp; proj_df$geographic_region[i] == 'Asia-Pacific' &amp; proj_df$lob[i] == 'Enterprise' &amp; proj_df$card_brand[i] == 'Visa') {proj_df$per_item_rate_ceiling[i] &lt;- proj_df$per_item_rate_usd[i] * 1.18} </v>
      </c>
      <c r="AB39" t="str">
        <f t="shared" si="0"/>
        <v>proj_df$per_item_rate_ceiling[i] &lt;- proj_df$per_item_rate_ceiling[i] &lt;- proj_df$per_item_rate_usd[i] * 1.18</v>
      </c>
    </row>
    <row r="40" spans="1:28" x14ac:dyDescent="0.35">
      <c r="A40" t="s">
        <v>11</v>
      </c>
      <c r="B40" t="s">
        <v>3</v>
      </c>
      <c r="C40" t="s">
        <v>40</v>
      </c>
      <c r="D40" t="s">
        <v>35</v>
      </c>
      <c r="E40" t="s">
        <v>50</v>
      </c>
      <c r="H40" t="s">
        <v>54</v>
      </c>
      <c r="I40" t="s">
        <v>50</v>
      </c>
      <c r="J40" t="s">
        <v>69</v>
      </c>
      <c r="K40" t="s">
        <v>85</v>
      </c>
      <c r="L40" t="str">
        <f t="shared" si="1"/>
        <v xml:space="preserve">else if (proj_df$geographic_country[i] == 'Malaysia' &amp; proj_df$geographic_region[i] == 'Asia-Pacific' &amp; proj_df$lob[i] == 'Direct' &amp; proj_df$card_brand[i] == 'MasterCard') {proj_df$perc_rate_ceiling[i] &lt;- min(proj_df$perc_rate[i] + 1, proj_df$perc_rate[i] * 1.18)} </v>
      </c>
      <c r="M40" t="str">
        <f t="shared" si="2"/>
        <v xml:space="preserve">else if (proj_df$geographic_country[i] == 'Malaysia' &amp; proj_df$geographic_region[i] == 'Asia-Pacific' &amp; proj_df$lob[i] == 'Direct' &amp; proj_df$card_brand[i] == 'MasterCard') {proj_df$per_item_rate_ceiling[i] &lt;- proj_df$per_item_rate_usd[i] * 1.18} </v>
      </c>
      <c r="AB40" t="str">
        <f t="shared" si="0"/>
        <v>proj_df$per_item_rate_ceiling[i] &lt;- proj_df$per_item_rate_ceiling[i] &lt;- proj_df$per_item_rate_usd[i] * 1.18</v>
      </c>
    </row>
    <row r="41" spans="1:28" x14ac:dyDescent="0.35">
      <c r="A41" t="s">
        <v>11</v>
      </c>
      <c r="B41" t="s">
        <v>3</v>
      </c>
      <c r="C41" t="s">
        <v>40</v>
      </c>
      <c r="D41" t="s">
        <v>34</v>
      </c>
      <c r="E41" t="s">
        <v>50</v>
      </c>
      <c r="H41" t="s">
        <v>54</v>
      </c>
      <c r="I41" t="s">
        <v>50</v>
      </c>
      <c r="J41" t="s">
        <v>69</v>
      </c>
      <c r="K41" t="s">
        <v>85</v>
      </c>
      <c r="L41" t="str">
        <f t="shared" si="1"/>
        <v xml:space="preserve">else if (proj_df$geographic_country[i] == 'Malaysia' &amp; proj_df$geographic_region[i] == 'Asia-Pacific' &amp; proj_df$lob[i] == 'Direct' &amp; proj_df$card_brand[i] == 'Visa') {proj_df$perc_rate_ceiling[i] &lt;- min(proj_df$perc_rate[i] + 1, proj_df$perc_rate[i] * 1.18)} </v>
      </c>
      <c r="M41" t="str">
        <f t="shared" si="2"/>
        <v xml:space="preserve">else if (proj_df$geographic_country[i] == 'Malaysia' &amp; proj_df$geographic_region[i] == 'Asia-Pacific' &amp; proj_df$lob[i] == 'Direct' &amp; proj_df$card_brand[i] == 'Visa') {proj_df$per_item_rate_ceiling[i] &lt;- proj_df$per_item_rate_usd[i] * 1.18} </v>
      </c>
      <c r="AB41" t="str">
        <f t="shared" si="0"/>
        <v>proj_df$per_item_rate_ceiling[i] &lt;- proj_df$per_item_rate_ceiling[i] &lt;- proj_df$per_item_rate_usd[i] * 1.18</v>
      </c>
    </row>
    <row r="42" spans="1:28" x14ac:dyDescent="0.35">
      <c r="A42" t="s">
        <v>11</v>
      </c>
      <c r="B42" t="s">
        <v>3</v>
      </c>
      <c r="C42" t="s">
        <v>41</v>
      </c>
      <c r="D42" t="s">
        <v>35</v>
      </c>
      <c r="E42" t="s">
        <v>50</v>
      </c>
      <c r="G42" t="s">
        <v>55</v>
      </c>
      <c r="H42" t="s">
        <v>54</v>
      </c>
      <c r="I42" t="s">
        <v>50</v>
      </c>
      <c r="J42" t="s">
        <v>70</v>
      </c>
      <c r="K42" t="s">
        <v>85</v>
      </c>
      <c r="L42" t="str">
        <f t="shared" si="1"/>
        <v xml:space="preserve">else if (proj_df$geographic_country[i] == 'Malaysia' &amp; proj_df$geographic_region[i] == 'Asia-Pacific' &amp; proj_df$lob[i] == 'Enterprise' &amp; proj_df$card_brand[i] == 'MasterCard') {proj_df$perc_rate_ceiling[i] &lt;- min(proj_df$perc_rate[i] + 0.40, proj_df$perc_rate[i] * 1.18)} </v>
      </c>
      <c r="M42" t="str">
        <f t="shared" si="2"/>
        <v xml:space="preserve">else if (proj_df$geographic_country[i] == 'Malaysia' &amp; proj_df$geographic_region[i] == 'Asia-Pacific' &amp; proj_df$lob[i] == 'Enterprise' &amp; proj_df$card_brand[i] == 'MasterCard') {proj_df$per_item_rate_ceiling[i] &lt;- proj_df$per_item_rate_usd[i] * 1.18} </v>
      </c>
      <c r="AB42" t="str">
        <f t="shared" si="0"/>
        <v>proj_df$per_item_rate_ceiling[i] &lt;- proj_df$per_item_rate_ceiling[i] &lt;- proj_df$per_item_rate_usd[i] * 1.18</v>
      </c>
    </row>
    <row r="43" spans="1:28" x14ac:dyDescent="0.35">
      <c r="A43" t="s">
        <v>11</v>
      </c>
      <c r="B43" t="s">
        <v>3</v>
      </c>
      <c r="C43" t="s">
        <v>41</v>
      </c>
      <c r="D43" t="s">
        <v>34</v>
      </c>
      <c r="E43" t="s">
        <v>50</v>
      </c>
      <c r="G43" t="s">
        <v>55</v>
      </c>
      <c r="H43" t="s">
        <v>54</v>
      </c>
      <c r="I43" t="s">
        <v>50</v>
      </c>
      <c r="J43" t="s">
        <v>70</v>
      </c>
      <c r="K43" t="s">
        <v>85</v>
      </c>
      <c r="L43" t="str">
        <f t="shared" si="1"/>
        <v xml:space="preserve">else if (proj_df$geographic_country[i] == 'Malaysia' &amp; proj_df$geographic_region[i] == 'Asia-Pacific' &amp; proj_df$lob[i] == 'Enterprise' &amp; proj_df$card_brand[i] == 'Visa') {proj_df$perc_rate_ceiling[i] &lt;- min(proj_df$perc_rate[i] + 0.40, proj_df$perc_rate[i] * 1.18)} </v>
      </c>
      <c r="M43" t="str">
        <f t="shared" si="2"/>
        <v xml:space="preserve">else if (proj_df$geographic_country[i] == 'Malaysia' &amp; proj_df$geographic_region[i] == 'Asia-Pacific' &amp; proj_df$lob[i] == 'Enterprise' &amp; proj_df$card_brand[i] == 'Visa') {proj_df$per_item_rate_ceiling[i] &lt;- proj_df$per_item_rate_usd[i] * 1.18} </v>
      </c>
      <c r="AB43" t="str">
        <f t="shared" si="0"/>
        <v>proj_df$per_item_rate_ceiling[i] &lt;- proj_df$per_item_rate_ceiling[i] &lt;- proj_df$per_item_rate_usd[i] * 1.18</v>
      </c>
    </row>
    <row r="44" spans="1:28" x14ac:dyDescent="0.35">
      <c r="A44" t="s">
        <v>13</v>
      </c>
      <c r="B44" t="s">
        <v>3</v>
      </c>
      <c r="C44" t="s">
        <v>40</v>
      </c>
      <c r="D44" t="s">
        <v>35</v>
      </c>
      <c r="H44" t="s">
        <v>54</v>
      </c>
      <c r="I44" t="s">
        <v>50</v>
      </c>
      <c r="J44" t="s">
        <v>69</v>
      </c>
      <c r="K44" t="s">
        <v>85</v>
      </c>
      <c r="L44" t="str">
        <f t="shared" si="1"/>
        <v xml:space="preserve">else if (proj_df$geographic_country[i] == 'Maldives' &amp; proj_df$geographic_region[i] == 'Asia-Pacific' &amp; proj_df$lob[i] == 'Direct' &amp; proj_df$card_brand[i] == 'MasterCard') {proj_df$perc_rate_ceiling[i] &lt;- min(proj_df$perc_rate[i] + 1, proj_df$perc_rate[i] * 1.18)} </v>
      </c>
      <c r="M44" t="str">
        <f t="shared" si="2"/>
        <v xml:space="preserve">else if (proj_df$geographic_country[i] == 'Maldives' &amp; proj_df$geographic_region[i] == 'Asia-Pacific' &amp; proj_df$lob[i] == 'Direct' &amp; proj_df$card_brand[i] == 'MasterCard') {proj_df$per_item_rate_ceiling[i] &lt;- proj_df$per_item_rate_usd[i] * 1.18} </v>
      </c>
      <c r="AB44" t="str">
        <f t="shared" si="0"/>
        <v>proj_df$per_item_rate_ceiling[i] &lt;- proj_df$per_item_rate_ceiling[i] &lt;- proj_df$per_item_rate_usd[i] * 1.18</v>
      </c>
    </row>
    <row r="45" spans="1:28" x14ac:dyDescent="0.35">
      <c r="A45" t="s">
        <v>13</v>
      </c>
      <c r="B45" t="s">
        <v>3</v>
      </c>
      <c r="C45" t="s">
        <v>40</v>
      </c>
      <c r="D45" t="s">
        <v>34</v>
      </c>
      <c r="H45" t="s">
        <v>54</v>
      </c>
      <c r="I45" t="s">
        <v>50</v>
      </c>
      <c r="J45" t="s">
        <v>69</v>
      </c>
      <c r="K45" t="s">
        <v>85</v>
      </c>
      <c r="L45" t="str">
        <f t="shared" si="1"/>
        <v xml:space="preserve">else if (proj_df$geographic_country[i] == 'Maldives' &amp; proj_df$geographic_region[i] == 'Asia-Pacific' &amp; proj_df$lob[i] == 'Direct' &amp; proj_df$card_brand[i] == 'Visa') {proj_df$perc_rate_ceiling[i] &lt;- min(proj_df$perc_rate[i] + 1, proj_df$perc_rate[i] * 1.18)} </v>
      </c>
      <c r="M45" t="str">
        <f t="shared" si="2"/>
        <v xml:space="preserve">else if (proj_df$geographic_country[i] == 'Maldives' &amp; proj_df$geographic_region[i] == 'Asia-Pacific' &amp; proj_df$lob[i] == 'Direct' &amp; proj_df$card_brand[i] == 'Visa') {proj_df$per_item_rate_ceiling[i] &lt;- proj_df$per_item_rate_usd[i] * 1.18} </v>
      </c>
      <c r="AB45" t="str">
        <f t="shared" si="0"/>
        <v>proj_df$per_item_rate_ceiling[i] &lt;- proj_df$per_item_rate_ceiling[i] &lt;- proj_df$per_item_rate_usd[i] * 1.18</v>
      </c>
    </row>
    <row r="46" spans="1:28" x14ac:dyDescent="0.35">
      <c r="A46" t="s">
        <v>13</v>
      </c>
      <c r="B46" t="s">
        <v>3</v>
      </c>
      <c r="C46" t="s">
        <v>41</v>
      </c>
      <c r="D46" t="s">
        <v>35</v>
      </c>
      <c r="G46" t="s">
        <v>55</v>
      </c>
      <c r="H46" t="s">
        <v>54</v>
      </c>
      <c r="I46" t="s">
        <v>50</v>
      </c>
      <c r="J46" t="s">
        <v>70</v>
      </c>
      <c r="K46" t="s">
        <v>85</v>
      </c>
      <c r="L46" t="str">
        <f t="shared" si="1"/>
        <v xml:space="preserve">else if (proj_df$geographic_country[i] == 'Maldives' &amp; proj_df$geographic_region[i] == 'Asia-Pacific' &amp; proj_df$lob[i] == 'Enterprise' &amp; proj_df$card_brand[i] == 'MasterCard') {proj_df$perc_rate_ceiling[i] &lt;- min(proj_df$perc_rate[i] + 0.40, proj_df$perc_rate[i] * 1.18)} </v>
      </c>
      <c r="M46" t="str">
        <f t="shared" si="2"/>
        <v xml:space="preserve">else if (proj_df$geographic_country[i] == 'Maldives' &amp; proj_df$geographic_region[i] == 'Asia-Pacific' &amp; proj_df$lob[i] == 'Enterprise' &amp; proj_df$card_brand[i] == 'MasterCard') {proj_df$per_item_rate_ceiling[i] &lt;- proj_df$per_item_rate_usd[i] * 1.18} </v>
      </c>
      <c r="AB46" t="str">
        <f t="shared" si="0"/>
        <v>proj_df$per_item_rate_ceiling[i] &lt;- proj_df$per_item_rate_ceiling[i] &lt;- proj_df$per_item_rate_usd[i] * 1.18</v>
      </c>
    </row>
    <row r="47" spans="1:28" x14ac:dyDescent="0.35">
      <c r="A47" t="s">
        <v>13</v>
      </c>
      <c r="B47" t="s">
        <v>3</v>
      </c>
      <c r="C47" t="s">
        <v>41</v>
      </c>
      <c r="D47" t="s">
        <v>34</v>
      </c>
      <c r="G47" t="s">
        <v>55</v>
      </c>
      <c r="H47" t="s">
        <v>54</v>
      </c>
      <c r="I47" t="s">
        <v>50</v>
      </c>
      <c r="J47" t="s">
        <v>70</v>
      </c>
      <c r="K47" t="s">
        <v>85</v>
      </c>
      <c r="L47" t="str">
        <f t="shared" si="1"/>
        <v xml:space="preserve">else if (proj_df$geographic_country[i] == 'Maldives' &amp; proj_df$geographic_region[i] == 'Asia-Pacific' &amp; proj_df$lob[i] == 'Enterprise' &amp; proj_df$card_brand[i] == 'Visa') {proj_df$perc_rate_ceiling[i] &lt;- min(proj_df$perc_rate[i] + 0.40, proj_df$perc_rate[i] * 1.18)} </v>
      </c>
      <c r="M47" t="str">
        <f t="shared" si="2"/>
        <v xml:space="preserve">else if (proj_df$geographic_country[i] == 'Maldives' &amp; proj_df$geographic_region[i] == 'Asia-Pacific' &amp; proj_df$lob[i] == 'Enterprise' &amp; proj_df$card_brand[i] == 'Visa') {proj_df$per_item_rate_ceiling[i] &lt;- proj_df$per_item_rate_usd[i] * 1.18} </v>
      </c>
      <c r="AB47" t="str">
        <f t="shared" si="0"/>
        <v>proj_df$per_item_rate_ceiling[i] &lt;- proj_df$per_item_rate_ceiling[i] &lt;- proj_df$per_item_rate_usd[i] * 1.18</v>
      </c>
    </row>
    <row r="48" spans="1:28" x14ac:dyDescent="0.35">
      <c r="A48" t="s">
        <v>14</v>
      </c>
      <c r="B48" t="s">
        <v>3</v>
      </c>
      <c r="C48" t="s">
        <v>40</v>
      </c>
      <c r="D48" t="s">
        <v>35</v>
      </c>
      <c r="E48" s="4" t="s">
        <v>52</v>
      </c>
      <c r="J48" t="s">
        <v>64</v>
      </c>
      <c r="K48" t="s">
        <v>87</v>
      </c>
      <c r="L48" t="str">
        <f t="shared" si="1"/>
        <v xml:space="preserve">else if (proj_df$geographic_country[i] == 'Philippines' &amp; proj_df$geographic_region[i] == 'Asia-Pacific' &amp; proj_df$lob[i] == 'Direct' &amp; proj_df$card_brand[i] == 'MasterCard') {proj_df$perc_rate_ceiling[i] &lt;- proj_df$perc_rate[i]} </v>
      </c>
      <c r="M48" t="str">
        <f t="shared" si="2"/>
        <v xml:space="preserve">else if (proj_df$geographic_country[i] == 'Philippines' &amp; proj_df$geographic_region[i] == 'Asia-Pacific' &amp; proj_df$lob[i] == 'Direct' &amp; proj_df$card_brand[i] == 'MasterCard') {proj_df$per_item_rate_ceiling[i] &lt;- proj_df$per_item_rate_usd[i]} </v>
      </c>
      <c r="AB48" t="str">
        <f t="shared" si="0"/>
        <v>proj_df$per_item_rate_ceiling[i] &lt;- proj_df$per_item_rate_ceiling[i] &lt;- proj_df$per_item_rate_usd[i]</v>
      </c>
    </row>
    <row r="49" spans="1:28" x14ac:dyDescent="0.35">
      <c r="A49" t="s">
        <v>14</v>
      </c>
      <c r="B49" t="s">
        <v>3</v>
      </c>
      <c r="C49" t="s">
        <v>40</v>
      </c>
      <c r="D49" t="s">
        <v>34</v>
      </c>
      <c r="E49" s="4" t="s">
        <v>52</v>
      </c>
      <c r="J49" t="s">
        <v>64</v>
      </c>
      <c r="K49" t="s">
        <v>87</v>
      </c>
      <c r="L49" t="str">
        <f t="shared" si="1"/>
        <v xml:space="preserve">else if (proj_df$geographic_country[i] == 'Philippines' &amp; proj_df$geographic_region[i] == 'Asia-Pacific' &amp; proj_df$lob[i] == 'Direct' &amp; proj_df$card_brand[i] == 'Visa') {proj_df$perc_rate_ceiling[i] &lt;- proj_df$perc_rate[i]} </v>
      </c>
      <c r="M49" t="str">
        <f t="shared" si="2"/>
        <v xml:space="preserve">else if (proj_df$geographic_country[i] == 'Philippines' &amp; proj_df$geographic_region[i] == 'Asia-Pacific' &amp; proj_df$lob[i] == 'Direct' &amp; proj_df$card_brand[i] == 'Visa') {proj_df$per_item_rate_ceiling[i] &lt;- proj_df$per_item_rate_usd[i]} </v>
      </c>
      <c r="AB49" t="str">
        <f t="shared" si="0"/>
        <v>proj_df$per_item_rate_ceiling[i] &lt;- proj_df$per_item_rate_ceiling[i] &lt;- proj_df$per_item_rate_usd[i]</v>
      </c>
    </row>
    <row r="50" spans="1:28" x14ac:dyDescent="0.35">
      <c r="A50" t="s">
        <v>14</v>
      </c>
      <c r="B50" t="s">
        <v>3</v>
      </c>
      <c r="C50" t="s">
        <v>41</v>
      </c>
      <c r="D50" t="s">
        <v>35</v>
      </c>
      <c r="E50" s="4" t="s">
        <v>52</v>
      </c>
      <c r="J50" t="s">
        <v>64</v>
      </c>
      <c r="K50" t="s">
        <v>87</v>
      </c>
      <c r="L50" t="str">
        <f t="shared" si="1"/>
        <v xml:space="preserve">else if (proj_df$geographic_country[i] == 'Philippines' &amp; proj_df$geographic_region[i] == 'Asia-Pacific' &amp; proj_df$lob[i] == 'Enterprise' &amp; proj_df$card_brand[i] == 'MasterCard') {proj_df$perc_rate_ceiling[i] &lt;- proj_df$perc_rate[i]} </v>
      </c>
      <c r="M50" t="str">
        <f t="shared" si="2"/>
        <v xml:space="preserve">else if (proj_df$geographic_country[i] == 'Philippines' &amp; proj_df$geographic_region[i] == 'Asia-Pacific' &amp; proj_df$lob[i] == 'Enterprise' &amp; proj_df$card_brand[i] == 'MasterCard') {proj_df$per_item_rate_ceiling[i] &lt;- proj_df$per_item_rate_usd[i]} </v>
      </c>
      <c r="AB50" t="str">
        <f t="shared" si="0"/>
        <v>proj_df$per_item_rate_ceiling[i] &lt;- proj_df$per_item_rate_ceiling[i] &lt;- proj_df$per_item_rate_usd[i]</v>
      </c>
    </row>
    <row r="51" spans="1:28" x14ac:dyDescent="0.35">
      <c r="A51" t="s">
        <v>14</v>
      </c>
      <c r="B51" t="s">
        <v>3</v>
      </c>
      <c r="C51" t="s">
        <v>41</v>
      </c>
      <c r="D51" t="s">
        <v>34</v>
      </c>
      <c r="E51" s="4" t="s">
        <v>52</v>
      </c>
      <c r="J51" t="s">
        <v>64</v>
      </c>
      <c r="K51" t="s">
        <v>87</v>
      </c>
      <c r="L51" t="str">
        <f t="shared" si="1"/>
        <v xml:space="preserve">else if (proj_df$geographic_country[i] == 'Philippines' &amp; proj_df$geographic_region[i] == 'Asia-Pacific' &amp; proj_df$lob[i] == 'Enterprise' &amp; proj_df$card_brand[i] == 'Visa') {proj_df$perc_rate_ceiling[i] &lt;- proj_df$perc_rate[i]} </v>
      </c>
      <c r="M51" t="str">
        <f t="shared" si="2"/>
        <v xml:space="preserve">else if (proj_df$geographic_country[i] == 'Philippines' &amp; proj_df$geographic_region[i] == 'Asia-Pacific' &amp; proj_df$lob[i] == 'Enterprise' &amp; proj_df$card_brand[i] == 'Visa') {proj_df$per_item_rate_ceiling[i] &lt;- proj_df$per_item_rate_usd[i]} </v>
      </c>
      <c r="AB51" t="str">
        <f t="shared" si="0"/>
        <v>proj_df$per_item_rate_ceiling[i] &lt;- proj_df$per_item_rate_ceiling[i] &lt;- proj_df$per_item_rate_usd[i]</v>
      </c>
    </row>
    <row r="52" spans="1:28" x14ac:dyDescent="0.35">
      <c r="A52" t="s">
        <v>15</v>
      </c>
      <c r="B52" t="s">
        <v>3</v>
      </c>
      <c r="C52" t="s">
        <v>40</v>
      </c>
      <c r="D52" t="s">
        <v>35</v>
      </c>
      <c r="E52" t="s">
        <v>51</v>
      </c>
      <c r="H52" t="s">
        <v>54</v>
      </c>
      <c r="I52" t="s">
        <v>50</v>
      </c>
      <c r="J52" t="s">
        <v>73</v>
      </c>
      <c r="K52" t="s">
        <v>88</v>
      </c>
      <c r="L52" t="str">
        <f t="shared" si="1"/>
        <v xml:space="preserve">else if (proj_df$geographic_country[i] == 'Singapore' &amp; proj_df$geographic_region[i] == 'Asia-Pacific' &amp; proj_df$lob[i] == 'Direct' &amp; proj_df$card_brand[i] == 'MasterCard') {proj_df$perc_rate_ceiling[i] &lt;- min(proj_df$perc_rate[i] + 1, proj_df$perc_rate[i] * 1.15)} </v>
      </c>
      <c r="M52" t="str">
        <f t="shared" si="2"/>
        <v xml:space="preserve">else if (proj_df$geographic_country[i] == 'Singapore' &amp; proj_df$geographic_region[i] == 'Asia-Pacific' &amp; proj_df$lob[i] == 'Direct' &amp; proj_df$card_brand[i] == 'MasterCard') {proj_df$per_item_rate_ceiling[i] &lt;- proj_df$per_item_rate_usd[i] * 1.15} </v>
      </c>
      <c r="AB52" t="str">
        <f t="shared" si="0"/>
        <v>proj_df$per_item_rate_ceiling[i] &lt;- proj_df$per_item_rate_ceiling[i] &lt;- proj_df$per_item_rate_usd[i] * 1.15</v>
      </c>
    </row>
    <row r="53" spans="1:28" x14ac:dyDescent="0.35">
      <c r="A53" t="s">
        <v>15</v>
      </c>
      <c r="B53" t="s">
        <v>3</v>
      </c>
      <c r="C53" t="s">
        <v>40</v>
      </c>
      <c r="D53" t="s">
        <v>34</v>
      </c>
      <c r="E53" t="s">
        <v>51</v>
      </c>
      <c r="H53" t="s">
        <v>54</v>
      </c>
      <c r="I53" t="s">
        <v>50</v>
      </c>
      <c r="J53" t="s">
        <v>73</v>
      </c>
      <c r="K53" t="s">
        <v>88</v>
      </c>
      <c r="L53" t="str">
        <f t="shared" si="1"/>
        <v xml:space="preserve">else if (proj_df$geographic_country[i] == 'Singapore' &amp; proj_df$geographic_region[i] == 'Asia-Pacific' &amp; proj_df$lob[i] == 'Direct' &amp; proj_df$card_brand[i] == 'Visa') {proj_df$perc_rate_ceiling[i] &lt;- min(proj_df$perc_rate[i] + 1, proj_df$perc_rate[i] * 1.15)} </v>
      </c>
      <c r="M53" t="str">
        <f t="shared" si="2"/>
        <v xml:space="preserve">else if (proj_df$geographic_country[i] == 'Singapore' &amp; proj_df$geographic_region[i] == 'Asia-Pacific' &amp; proj_df$lob[i] == 'Direct' &amp; proj_df$card_brand[i] == 'Visa') {proj_df$per_item_rate_ceiling[i] &lt;- proj_df$per_item_rate_usd[i] * 1.15} </v>
      </c>
      <c r="AB53" t="str">
        <f t="shared" si="0"/>
        <v>proj_df$per_item_rate_ceiling[i] &lt;- proj_df$per_item_rate_ceiling[i] &lt;- proj_df$per_item_rate_usd[i] * 1.15</v>
      </c>
    </row>
    <row r="54" spans="1:28" x14ac:dyDescent="0.35">
      <c r="A54" t="s">
        <v>15</v>
      </c>
      <c r="B54" t="s">
        <v>3</v>
      </c>
      <c r="C54" t="s">
        <v>41</v>
      </c>
      <c r="D54" t="s">
        <v>35</v>
      </c>
      <c r="E54" t="s">
        <v>51</v>
      </c>
      <c r="G54" t="s">
        <v>55</v>
      </c>
      <c r="H54" t="s">
        <v>54</v>
      </c>
      <c r="I54" t="s">
        <v>50</v>
      </c>
      <c r="J54" t="s">
        <v>74</v>
      </c>
      <c r="K54" t="s">
        <v>88</v>
      </c>
      <c r="L54" t="str">
        <f t="shared" si="1"/>
        <v xml:space="preserve">else if (proj_df$geographic_country[i] == 'Singapore' &amp; proj_df$geographic_region[i] == 'Asia-Pacific' &amp; proj_df$lob[i] == 'Enterprise' &amp; proj_df$card_brand[i] == 'MasterCard') {proj_df$perc_rate_ceiling[i] &lt;- min(proj_df$perc_rate[i] + 0.40, proj_df$perc_rate[i] * 1.15)} </v>
      </c>
      <c r="M54" t="str">
        <f t="shared" si="2"/>
        <v xml:space="preserve">else if (proj_df$geographic_country[i] == 'Singapore' &amp; proj_df$geographic_region[i] == 'Asia-Pacific' &amp; proj_df$lob[i] == 'Enterprise' &amp; proj_df$card_brand[i] == 'MasterCard') {proj_df$per_item_rate_ceiling[i] &lt;- proj_df$per_item_rate_usd[i] * 1.15} </v>
      </c>
      <c r="AB54" t="str">
        <f t="shared" si="0"/>
        <v>proj_df$per_item_rate_ceiling[i] &lt;- proj_df$per_item_rate_ceiling[i] &lt;- proj_df$per_item_rate_usd[i] * 1.15</v>
      </c>
    </row>
    <row r="55" spans="1:28" x14ac:dyDescent="0.35">
      <c r="A55" t="s">
        <v>15</v>
      </c>
      <c r="B55" t="s">
        <v>3</v>
      </c>
      <c r="C55" t="s">
        <v>41</v>
      </c>
      <c r="D55" t="s">
        <v>34</v>
      </c>
      <c r="E55" t="s">
        <v>51</v>
      </c>
      <c r="G55" t="s">
        <v>55</v>
      </c>
      <c r="H55" t="s">
        <v>54</v>
      </c>
      <c r="I55" t="s">
        <v>50</v>
      </c>
      <c r="J55" t="s">
        <v>74</v>
      </c>
      <c r="K55" t="s">
        <v>88</v>
      </c>
      <c r="L55" t="str">
        <f t="shared" si="1"/>
        <v xml:space="preserve">else if (proj_df$geographic_country[i] == 'Singapore' &amp; proj_df$geographic_region[i] == 'Asia-Pacific' &amp; proj_df$lob[i] == 'Enterprise' &amp; proj_df$card_brand[i] == 'Visa') {proj_df$perc_rate_ceiling[i] &lt;- min(proj_df$perc_rate[i] + 0.40, proj_df$perc_rate[i] * 1.15)} </v>
      </c>
      <c r="M55" t="str">
        <f t="shared" si="2"/>
        <v xml:space="preserve">else if (proj_df$geographic_country[i] == 'Singapore' &amp; proj_df$geographic_region[i] == 'Asia-Pacific' &amp; proj_df$lob[i] == 'Enterprise' &amp; proj_df$card_brand[i] == 'Visa') {proj_df$per_item_rate_ceiling[i] &lt;- proj_df$per_item_rate_usd[i] * 1.15} </v>
      </c>
      <c r="AB55" t="str">
        <f t="shared" si="0"/>
        <v>proj_df$per_item_rate_ceiling[i] &lt;- proj_df$per_item_rate_ceiling[i] &lt;- proj_df$per_item_rate_usd[i] * 1.15</v>
      </c>
    </row>
    <row r="56" spans="1:28" x14ac:dyDescent="0.35">
      <c r="A56" t="s">
        <v>16</v>
      </c>
      <c r="B56" t="s">
        <v>3</v>
      </c>
      <c r="C56" t="s">
        <v>40</v>
      </c>
      <c r="D56" t="s">
        <v>35</v>
      </c>
      <c r="E56" t="s">
        <v>53</v>
      </c>
      <c r="H56" t="s">
        <v>54</v>
      </c>
      <c r="I56" t="s">
        <v>50</v>
      </c>
      <c r="J56" t="s">
        <v>75</v>
      </c>
      <c r="K56" t="s">
        <v>89</v>
      </c>
      <c r="L56" t="str">
        <f t="shared" si="1"/>
        <v xml:space="preserve">else if (proj_df$geographic_country[i] == 'Sri Lanka' &amp; proj_df$geographic_region[i] == 'Asia-Pacific' &amp; proj_df$lob[i] == 'Direct' &amp; proj_df$card_brand[i] == 'MasterCard') {proj_df$perc_rate_ceiling[i] &lt;- min(proj_df$perc_rate[i] + 1, proj_df$perc_rate[i] * 1.066)} </v>
      </c>
      <c r="M56" t="str">
        <f t="shared" si="2"/>
        <v xml:space="preserve">else if (proj_df$geographic_country[i] == 'Sri Lanka' &amp; proj_df$geographic_region[i] == 'Asia-Pacific' &amp; proj_df$lob[i] == 'Direct' &amp; proj_df$card_brand[i] == 'MasterCard') {proj_df$per_item_rate_ceiling[i] &lt;- proj_df$per_item_rate_usd[i] * 1.066} </v>
      </c>
      <c r="AB56" t="str">
        <f t="shared" si="0"/>
        <v>proj_df$per_item_rate_ceiling[i] &lt;- proj_df$per_item_rate_ceiling[i] &lt;- proj_df$per_item_rate_usd[i] * 1.066</v>
      </c>
    </row>
    <row r="57" spans="1:28" x14ac:dyDescent="0.35">
      <c r="A57" t="s">
        <v>16</v>
      </c>
      <c r="B57" t="s">
        <v>3</v>
      </c>
      <c r="C57" t="s">
        <v>40</v>
      </c>
      <c r="D57" t="s">
        <v>34</v>
      </c>
      <c r="E57" t="s">
        <v>53</v>
      </c>
      <c r="H57" t="s">
        <v>54</v>
      </c>
      <c r="I57" t="s">
        <v>50</v>
      </c>
      <c r="J57" t="s">
        <v>75</v>
      </c>
      <c r="K57" t="s">
        <v>89</v>
      </c>
      <c r="L57" t="str">
        <f t="shared" si="1"/>
        <v xml:space="preserve">else if (proj_df$geographic_country[i] == 'Sri Lanka' &amp; proj_df$geographic_region[i] == 'Asia-Pacific' &amp; proj_df$lob[i] == 'Direct' &amp; proj_df$card_brand[i] == 'Visa') {proj_df$perc_rate_ceiling[i] &lt;- min(proj_df$perc_rate[i] + 1, proj_df$perc_rate[i] * 1.066)} </v>
      </c>
      <c r="M57" t="str">
        <f t="shared" si="2"/>
        <v xml:space="preserve">else if (proj_df$geographic_country[i] == 'Sri Lanka' &amp; proj_df$geographic_region[i] == 'Asia-Pacific' &amp; proj_df$lob[i] == 'Direct' &amp; proj_df$card_brand[i] == 'Visa') {proj_df$per_item_rate_ceiling[i] &lt;- proj_df$per_item_rate_usd[i] * 1.066} </v>
      </c>
      <c r="AB57" t="str">
        <f t="shared" si="0"/>
        <v>proj_df$per_item_rate_ceiling[i] &lt;- proj_df$per_item_rate_ceiling[i] &lt;- proj_df$per_item_rate_usd[i] * 1.066</v>
      </c>
    </row>
    <row r="58" spans="1:28" x14ac:dyDescent="0.35">
      <c r="A58" t="s">
        <v>16</v>
      </c>
      <c r="B58" t="s">
        <v>3</v>
      </c>
      <c r="C58" t="s">
        <v>41</v>
      </c>
      <c r="D58" t="s">
        <v>35</v>
      </c>
      <c r="E58" t="s">
        <v>53</v>
      </c>
      <c r="G58" t="s">
        <v>55</v>
      </c>
      <c r="H58" t="s">
        <v>54</v>
      </c>
      <c r="I58" t="s">
        <v>50</v>
      </c>
      <c r="J58" t="s">
        <v>76</v>
      </c>
      <c r="K58" t="s">
        <v>89</v>
      </c>
      <c r="L58" t="str">
        <f t="shared" si="1"/>
        <v xml:space="preserve">else if (proj_df$geographic_country[i] == 'Sri Lanka' &amp; proj_df$geographic_region[i] == 'Asia-Pacific' &amp; proj_df$lob[i] == 'Enterprise' &amp; proj_df$card_brand[i] == 'MasterCard') {proj_df$perc_rate_ceiling[i] &lt;- min(proj_df$perc_rate[i] + 0.40, proj_df$perc_rate[i] * 1.066)} </v>
      </c>
      <c r="M58" t="str">
        <f t="shared" si="2"/>
        <v xml:space="preserve">else if (proj_df$geographic_country[i] == 'Sri Lanka' &amp; proj_df$geographic_region[i] == 'Asia-Pacific' &amp; proj_df$lob[i] == 'Enterprise' &amp; proj_df$card_brand[i] == 'MasterCard') {proj_df$per_item_rate_ceiling[i] &lt;- proj_df$per_item_rate_usd[i] * 1.066} </v>
      </c>
      <c r="AB58" t="str">
        <f t="shared" si="0"/>
        <v>proj_df$per_item_rate_ceiling[i] &lt;- proj_df$per_item_rate_ceiling[i] &lt;- proj_df$per_item_rate_usd[i] * 1.066</v>
      </c>
    </row>
    <row r="59" spans="1:28" x14ac:dyDescent="0.35">
      <c r="A59" t="s">
        <v>16</v>
      </c>
      <c r="B59" t="s">
        <v>3</v>
      </c>
      <c r="C59" t="s">
        <v>41</v>
      </c>
      <c r="D59" t="s">
        <v>34</v>
      </c>
      <c r="E59" t="s">
        <v>53</v>
      </c>
      <c r="G59" t="s">
        <v>55</v>
      </c>
      <c r="H59" t="s">
        <v>54</v>
      </c>
      <c r="I59" t="s">
        <v>50</v>
      </c>
      <c r="J59" t="s">
        <v>76</v>
      </c>
      <c r="K59" t="s">
        <v>89</v>
      </c>
      <c r="L59" t="str">
        <f t="shared" si="1"/>
        <v xml:space="preserve">else if (proj_df$geographic_country[i] == 'Sri Lanka' &amp; proj_df$geographic_region[i] == 'Asia-Pacific' &amp; proj_df$lob[i] == 'Enterprise' &amp; proj_df$card_brand[i] == 'Visa') {proj_df$perc_rate_ceiling[i] &lt;- min(proj_df$perc_rate[i] + 0.40, proj_df$perc_rate[i] * 1.066)} </v>
      </c>
      <c r="M59" t="str">
        <f t="shared" si="2"/>
        <v xml:space="preserve">else if (proj_df$geographic_country[i] == 'Sri Lanka' &amp; proj_df$geographic_region[i] == 'Asia-Pacific' &amp; proj_df$lob[i] == 'Enterprise' &amp; proj_df$card_brand[i] == 'Visa') {proj_df$per_item_rate_ceiling[i] &lt;- proj_df$per_item_rate_usd[i] * 1.066} </v>
      </c>
      <c r="AB59" t="str">
        <f t="shared" si="0"/>
        <v>proj_df$per_item_rate_ceiling[i] &lt;- proj_df$per_item_rate_ceiling[i] &lt;- proj_df$per_item_rate_usd[i] * 1.066</v>
      </c>
    </row>
    <row r="60" spans="1:28" x14ac:dyDescent="0.35">
      <c r="A60" t="s">
        <v>25</v>
      </c>
      <c r="B60" t="s">
        <v>24</v>
      </c>
      <c r="C60" t="s">
        <v>40</v>
      </c>
      <c r="D60" t="s">
        <v>36</v>
      </c>
      <c r="E60" t="s">
        <v>48</v>
      </c>
      <c r="H60" t="s">
        <v>56</v>
      </c>
      <c r="I60" t="s">
        <v>50</v>
      </c>
      <c r="J60" t="s">
        <v>77</v>
      </c>
      <c r="K60" t="s">
        <v>90</v>
      </c>
      <c r="L60" t="str">
        <f t="shared" si="1"/>
        <v xml:space="preserve">else if (proj_df$geographic_country[i] == 'United Kingdom' &amp; proj_df$geographic_region[i] == 'Europe' &amp; proj_df$lob[i] == 'Direct' &amp; proj_df$card_brand[i] == 'Amex') {proj_df$perc_rate_ceiling[i] &lt;- min(5.00, proj_df$perc_rate[i] * 1.06)} </v>
      </c>
      <c r="M60" t="str">
        <f t="shared" si="2"/>
        <v xml:space="preserve">else if (proj_df$geographic_country[i] == 'United Kingdom' &amp; proj_df$geographic_region[i] == 'Europe' &amp; proj_df$lob[i] == 'Direct' &amp; proj_df$card_brand[i] == 'Amex') {proj_df$per_item_rate_ceiling[i] &lt;- proj_df$per_item_rate_usd[i] * 1.06} </v>
      </c>
      <c r="AB60" t="str">
        <f t="shared" si="0"/>
        <v>proj_df$per_item_rate_ceiling[i] &lt;- proj_df$per_item_rate_ceiling[i] &lt;- proj_df$per_item_rate_usd[i] * 1.06</v>
      </c>
    </row>
    <row r="61" spans="1:28" x14ac:dyDescent="0.35">
      <c r="A61" t="s">
        <v>25</v>
      </c>
      <c r="B61" t="s">
        <v>24</v>
      </c>
      <c r="C61" t="s">
        <v>40</v>
      </c>
      <c r="D61" t="s">
        <v>35</v>
      </c>
      <c r="E61" t="s">
        <v>48</v>
      </c>
      <c r="H61" t="s">
        <v>54</v>
      </c>
      <c r="I61" t="s">
        <v>50</v>
      </c>
      <c r="J61" t="s">
        <v>78</v>
      </c>
      <c r="K61" t="s">
        <v>90</v>
      </c>
      <c r="L61" t="str">
        <f t="shared" si="1"/>
        <v xml:space="preserve">else if (proj_df$geographic_country[i] == 'United Kingdom' &amp; proj_df$geographic_region[i] == 'Europe' &amp; proj_df$lob[i] == 'Direct' &amp; proj_df$card_brand[i] == 'MasterCard') {proj_df$perc_rate_ceiling[i] &lt;- min(proj_df$perc_rate[i] + 1, proj_df$perc_rate[i] * 1.06)} </v>
      </c>
      <c r="M61" t="str">
        <f t="shared" si="2"/>
        <v xml:space="preserve">else if (proj_df$geographic_country[i] == 'United Kingdom' &amp; proj_df$geographic_region[i] == 'Europe' &amp; proj_df$lob[i] == 'Direct' &amp; proj_df$card_brand[i] == 'MasterCard') {proj_df$per_item_rate_ceiling[i] &lt;- proj_df$per_item_rate_usd[i] * 1.06} </v>
      </c>
      <c r="AB61" t="str">
        <f t="shared" si="0"/>
        <v>proj_df$per_item_rate_ceiling[i] &lt;- proj_df$per_item_rate_ceiling[i] &lt;- proj_df$per_item_rate_usd[i] * 1.06</v>
      </c>
    </row>
    <row r="62" spans="1:28" x14ac:dyDescent="0.35">
      <c r="A62" t="s">
        <v>25</v>
      </c>
      <c r="B62" t="s">
        <v>24</v>
      </c>
      <c r="C62" t="s">
        <v>40</v>
      </c>
      <c r="D62" t="s">
        <v>34</v>
      </c>
      <c r="E62" t="s">
        <v>48</v>
      </c>
      <c r="H62" t="s">
        <v>54</v>
      </c>
      <c r="I62" t="s">
        <v>50</v>
      </c>
      <c r="J62" t="s">
        <v>78</v>
      </c>
      <c r="K62" t="s">
        <v>90</v>
      </c>
      <c r="L62" t="str">
        <f t="shared" si="1"/>
        <v xml:space="preserve">else if (proj_df$geographic_country[i] == 'United Kingdom' &amp; proj_df$geographic_region[i] == 'Europe' &amp; proj_df$lob[i] == 'Direct' &amp; proj_df$card_brand[i] == 'Visa') {proj_df$perc_rate_ceiling[i] &lt;- min(proj_df$perc_rate[i] + 1, proj_df$perc_rate[i] * 1.06)} </v>
      </c>
      <c r="M62" t="str">
        <f t="shared" si="2"/>
        <v xml:space="preserve">else if (proj_df$geographic_country[i] == 'United Kingdom' &amp; proj_df$geographic_region[i] == 'Europe' &amp; proj_df$lob[i] == 'Direct' &amp; proj_df$card_brand[i] == 'Visa') {proj_df$per_item_rate_ceiling[i] &lt;- proj_df$per_item_rate_usd[i] * 1.06} </v>
      </c>
      <c r="AB62" t="str">
        <f t="shared" si="0"/>
        <v>proj_df$per_item_rate_ceiling[i] &lt;- proj_df$per_item_rate_ceiling[i] &lt;- proj_df$per_item_rate_usd[i] * 1.06</v>
      </c>
    </row>
    <row r="63" spans="1:28" x14ac:dyDescent="0.35">
      <c r="A63" t="s">
        <v>25</v>
      </c>
      <c r="B63" t="s">
        <v>24</v>
      </c>
      <c r="C63" t="s">
        <v>41</v>
      </c>
      <c r="D63" t="s">
        <v>36</v>
      </c>
      <c r="E63" t="s">
        <v>48</v>
      </c>
      <c r="G63" t="s">
        <v>55</v>
      </c>
      <c r="H63" t="s">
        <v>56</v>
      </c>
      <c r="I63" t="s">
        <v>50</v>
      </c>
      <c r="J63" t="s">
        <v>79</v>
      </c>
      <c r="K63" t="s">
        <v>90</v>
      </c>
      <c r="L63" t="str">
        <f t="shared" si="1"/>
        <v xml:space="preserve">else if (proj_df$geographic_country[i] == 'United Kingdom' &amp; proj_df$geographic_region[i] == 'Europe' &amp; proj_df$lob[i] == 'Enterprise' &amp; proj_df$card_brand[i] == 'Amex') {proj_df$perc_rate_ceiling[i] &lt;- min(5.00, proj_df$perc_rate[i] * 1.06, proj_df$perc_rate[i] + 0.40)} </v>
      </c>
      <c r="M63" t="str">
        <f t="shared" si="2"/>
        <v xml:space="preserve">else if (proj_df$geographic_country[i] == 'United Kingdom' &amp; proj_df$geographic_region[i] == 'Europe' &amp; proj_df$lob[i] == 'Enterprise' &amp; proj_df$card_brand[i] == 'Amex') {proj_df$per_item_rate_ceiling[i] &lt;- proj_df$per_item_rate_usd[i] * 1.06} </v>
      </c>
      <c r="AB63" t="str">
        <f t="shared" si="0"/>
        <v>proj_df$per_item_rate_ceiling[i] &lt;- proj_df$per_item_rate_ceiling[i] &lt;- proj_df$per_item_rate_usd[i] * 1.06</v>
      </c>
    </row>
    <row r="64" spans="1:28" x14ac:dyDescent="0.35">
      <c r="A64" t="s">
        <v>25</v>
      </c>
      <c r="B64" t="s">
        <v>24</v>
      </c>
      <c r="C64" t="s">
        <v>41</v>
      </c>
      <c r="D64" t="s">
        <v>35</v>
      </c>
      <c r="E64" t="s">
        <v>48</v>
      </c>
      <c r="G64" t="s">
        <v>55</v>
      </c>
      <c r="H64" t="s">
        <v>54</v>
      </c>
      <c r="I64" t="s">
        <v>50</v>
      </c>
      <c r="J64" t="s">
        <v>80</v>
      </c>
      <c r="K64" t="s">
        <v>90</v>
      </c>
      <c r="L64" t="str">
        <f t="shared" si="1"/>
        <v xml:space="preserve">else if (proj_df$geographic_country[i] == 'United Kingdom' &amp; proj_df$geographic_region[i] == 'Europe' &amp; proj_df$lob[i] == 'Enterprise' &amp; proj_df$card_brand[i] == 'MasterCard') {proj_df$perc_rate_ceiling[i] &lt;- min(proj_df$perc_rate[i] + 0.40, proj_df$perc_rate[i] * 1.06)} </v>
      </c>
      <c r="M64" t="str">
        <f t="shared" si="2"/>
        <v xml:space="preserve">else if (proj_df$geographic_country[i] == 'United Kingdom' &amp; proj_df$geographic_region[i] == 'Europe' &amp; proj_df$lob[i] == 'Enterprise' &amp; proj_df$card_brand[i] == 'MasterCard') {proj_df$per_item_rate_ceiling[i] &lt;- proj_df$per_item_rate_usd[i] * 1.06} </v>
      </c>
      <c r="AB64" t="str">
        <f t="shared" si="0"/>
        <v>proj_df$per_item_rate_ceiling[i] &lt;- proj_df$per_item_rate_ceiling[i] &lt;- proj_df$per_item_rate_usd[i] * 1.06</v>
      </c>
    </row>
    <row r="65" spans="1:28" x14ac:dyDescent="0.35">
      <c r="A65" t="s">
        <v>25</v>
      </c>
      <c r="B65" t="s">
        <v>24</v>
      </c>
      <c r="C65" t="s">
        <v>41</v>
      </c>
      <c r="D65" t="s">
        <v>34</v>
      </c>
      <c r="E65" t="s">
        <v>48</v>
      </c>
      <c r="G65" t="s">
        <v>55</v>
      </c>
      <c r="H65" t="s">
        <v>54</v>
      </c>
      <c r="I65" t="s">
        <v>50</v>
      </c>
      <c r="J65" t="s">
        <v>80</v>
      </c>
      <c r="K65" t="s">
        <v>90</v>
      </c>
      <c r="L65" t="str">
        <f t="shared" si="1"/>
        <v xml:space="preserve">else if (proj_df$geographic_country[i] == 'United Kingdom' &amp; proj_df$geographic_region[i] == 'Europe' &amp; proj_df$lob[i] == 'Enterprise' &amp; proj_df$card_brand[i] == 'Visa') {proj_df$perc_rate_ceiling[i] &lt;- min(proj_df$perc_rate[i] + 0.40, proj_df$perc_rate[i] * 1.06)} </v>
      </c>
      <c r="M65" t="str">
        <f t="shared" si="2"/>
        <v xml:space="preserve">else if (proj_df$geographic_country[i] == 'United Kingdom' &amp; proj_df$geographic_region[i] == 'Europe' &amp; proj_df$lob[i] == 'Enterprise' &amp; proj_df$card_brand[i] == 'Visa') {proj_df$per_item_rate_ceiling[i] &lt;- proj_df$per_item_rate_usd[i] * 1.06} </v>
      </c>
      <c r="AB65" t="str">
        <f t="shared" si="0"/>
        <v>proj_df$per_item_rate_ceiling[i] &lt;- proj_df$per_item_rate_ceiling[i] &lt;- proj_df$per_item_rate_usd[i] * 1.06</v>
      </c>
    </row>
    <row r="66" spans="1:28" x14ac:dyDescent="0.35">
      <c r="A66" t="s">
        <v>25</v>
      </c>
      <c r="B66" t="s">
        <v>24</v>
      </c>
      <c r="C66" t="s">
        <v>42</v>
      </c>
      <c r="D66" t="s">
        <v>36</v>
      </c>
      <c r="G66" s="4" t="s">
        <v>59</v>
      </c>
      <c r="J66" t="s">
        <v>68</v>
      </c>
      <c r="K66" t="s">
        <v>84</v>
      </c>
      <c r="L66" t="str">
        <f t="shared" si="1"/>
        <v xml:space="preserve">else if (proj_df$geographic_country[i] == 'United Kingdom' &amp; proj_df$geographic_region[i] == 'Europe' &amp; proj_df$lob[i] == 'Wholesale' &amp; proj_df$card_brand[i] == 'Amex') {proj_df$perc_rate_ceiling[i] &lt;- proj_df$perc_rate[i] + 0.02} </v>
      </c>
      <c r="M66" t="str">
        <f t="shared" si="2"/>
        <v xml:space="preserve">else if (proj_df$geographic_country[i] == 'United Kingdom' &amp; proj_df$geographic_region[i] == 'Europe' &amp; proj_df$lob[i] == 'Wholesale' &amp; proj_df$card_brand[i] == 'Amex') {proj_df$per_item_rate_ceiling[i] &lt;- proj_df$per_item_rate_usd[i] + 0.01} </v>
      </c>
      <c r="AB66" t="str">
        <f t="shared" si="0"/>
        <v>proj_df$per_item_rate_ceiling[i] &lt;- proj_df$per_item_rate_ceiling[i] &lt;- proj_df$per_item_rate_usd[i] + 0.01</v>
      </c>
    </row>
    <row r="67" spans="1:28" x14ac:dyDescent="0.35">
      <c r="A67" t="s">
        <v>25</v>
      </c>
      <c r="B67" t="s">
        <v>24</v>
      </c>
      <c r="C67" t="s">
        <v>42</v>
      </c>
      <c r="D67" t="s">
        <v>35</v>
      </c>
      <c r="G67" s="4" t="s">
        <v>59</v>
      </c>
      <c r="J67" t="s">
        <v>68</v>
      </c>
      <c r="K67" t="s">
        <v>84</v>
      </c>
      <c r="L67" t="str">
        <f t="shared" si="1"/>
        <v xml:space="preserve">else if (proj_df$geographic_country[i] == 'United Kingdom' &amp; proj_df$geographic_region[i] == 'Europe' &amp; proj_df$lob[i] == 'Wholesale' &amp; proj_df$card_brand[i] == 'MasterCard') {proj_df$perc_rate_ceiling[i] &lt;- proj_df$perc_rate[i] + 0.02} </v>
      </c>
      <c r="M67" t="str">
        <f t="shared" si="2"/>
        <v xml:space="preserve">else if (proj_df$geographic_country[i] == 'United Kingdom' &amp; proj_df$geographic_region[i] == 'Europe' &amp; proj_df$lob[i] == 'Wholesale' &amp; proj_df$card_brand[i] == 'MasterCard') {proj_df$per_item_rate_ceiling[i] &lt;- proj_df$per_item_rate_usd[i] + 0.01} </v>
      </c>
      <c r="AB67" t="str">
        <f t="shared" ref="AB67:AB84" si="3">CONCATENATE("proj_df$per_item_rate_ceiling[i] &lt;- ",K67)</f>
        <v>proj_df$per_item_rate_ceiling[i] &lt;- proj_df$per_item_rate_ceiling[i] &lt;- proj_df$per_item_rate_usd[i] + 0.01</v>
      </c>
    </row>
    <row r="68" spans="1:28" x14ac:dyDescent="0.35">
      <c r="A68" t="s">
        <v>25</v>
      </c>
      <c r="B68" t="s">
        <v>24</v>
      </c>
      <c r="C68" t="s">
        <v>42</v>
      </c>
      <c r="D68" t="s">
        <v>34</v>
      </c>
      <c r="G68" s="4" t="s">
        <v>59</v>
      </c>
      <c r="J68" t="s">
        <v>68</v>
      </c>
      <c r="K68" t="s">
        <v>84</v>
      </c>
      <c r="L68" t="str">
        <f t="shared" ref="L68:L84" si="4">CONCATENATE("else if (proj_df$",$A$1,"[i] == '",A68,"' &amp; proj_df$",$B$1,"[i] == '",B68,"' &amp; proj_df$",$C$1,"[i] == '",C68,"' &amp; proj_df$",$D$1,"[i] == '",D68,"') {",J68,"} ")</f>
        <v xml:space="preserve">else if (proj_df$geographic_country[i] == 'United Kingdom' &amp; proj_df$geographic_region[i] == 'Europe' &amp; proj_df$lob[i] == 'Wholesale' &amp; proj_df$card_brand[i] == 'Visa') {proj_df$perc_rate_ceiling[i] &lt;- proj_df$perc_rate[i] + 0.02} </v>
      </c>
      <c r="M68" t="str">
        <f t="shared" ref="M68:M84" si="5">CONCATENATE("else if (proj_df$",$A$1,"[i] == '",A68,"' &amp; proj_df$",$B$1,"[i] == '",B68,"' &amp; proj_df$",$C$1,"[i] == '",C68,"' &amp; proj_df$",$D$1,"[i] == '",D68,"') {",K68,"} ")</f>
        <v xml:space="preserve">else if (proj_df$geographic_country[i] == 'United Kingdom' &amp; proj_df$geographic_region[i] == 'Europe' &amp; proj_df$lob[i] == 'Wholesale' &amp; proj_df$card_brand[i] == 'Visa') {proj_df$per_item_rate_ceiling[i] &lt;- proj_df$per_item_rate_usd[i] + 0.01} </v>
      </c>
      <c r="AB68" t="str">
        <f t="shared" si="3"/>
        <v>proj_df$per_item_rate_ceiling[i] &lt;- proj_df$per_item_rate_ceiling[i] &lt;- proj_df$per_item_rate_usd[i] + 0.01</v>
      </c>
    </row>
    <row r="69" spans="1:28" x14ac:dyDescent="0.35">
      <c r="A69" t="s">
        <v>28</v>
      </c>
      <c r="B69" t="s">
        <v>28</v>
      </c>
      <c r="C69" t="s">
        <v>40</v>
      </c>
      <c r="D69" t="s">
        <v>36</v>
      </c>
      <c r="H69" t="s">
        <v>56</v>
      </c>
      <c r="I69" t="s">
        <v>50</v>
      </c>
      <c r="J69" t="s">
        <v>81</v>
      </c>
      <c r="K69" t="s">
        <v>85</v>
      </c>
      <c r="L69" t="str">
        <f t="shared" si="4"/>
        <v xml:space="preserve">else if (proj_df$geographic_country[i] == 'United States' &amp; proj_df$geographic_region[i] == 'United States' &amp; proj_df$lob[i] == 'Direct' &amp; proj_df$card_brand[i] == 'Amex') {proj_df$perc_rate_ceiling[i] &lt;- min(5.00, proj_df$perc_rate[i] * 1.18)} </v>
      </c>
      <c r="M69" t="str">
        <f t="shared" si="5"/>
        <v xml:space="preserve">else if (proj_df$geographic_country[i] == 'United States' &amp; proj_df$geographic_region[i] == 'United States' &amp; proj_df$lob[i] == 'Direct' &amp; proj_df$card_brand[i] == 'Amex') {proj_df$per_item_rate_ceiling[i] &lt;- proj_df$per_item_rate_usd[i] * 1.18} </v>
      </c>
      <c r="AB69" t="str">
        <f t="shared" si="3"/>
        <v>proj_df$per_item_rate_ceiling[i] &lt;- proj_df$per_item_rate_ceiling[i] &lt;- proj_df$per_item_rate_usd[i] * 1.18</v>
      </c>
    </row>
    <row r="70" spans="1:28" x14ac:dyDescent="0.35">
      <c r="A70" t="s">
        <v>28</v>
      </c>
      <c r="B70" t="s">
        <v>28</v>
      </c>
      <c r="C70" t="s">
        <v>40</v>
      </c>
      <c r="D70" t="s">
        <v>38</v>
      </c>
      <c r="H70" t="s">
        <v>57</v>
      </c>
      <c r="I70" t="s">
        <v>50</v>
      </c>
      <c r="J70" t="s">
        <v>64</v>
      </c>
      <c r="K70" t="s">
        <v>85</v>
      </c>
      <c r="L70" t="str">
        <f t="shared" si="4"/>
        <v xml:space="preserve">else if (proj_df$geographic_country[i] == 'United States' &amp; proj_df$geographic_region[i] == 'United States' &amp; proj_df$lob[i] == 'Direct' &amp; proj_df$card_brand[i] == 'Discover') {proj_df$perc_rate_ceiling[i] &lt;- proj_df$perc_rate[i]} </v>
      </c>
      <c r="M70" t="str">
        <f t="shared" si="5"/>
        <v xml:space="preserve">else if (proj_df$geographic_country[i] == 'United States' &amp; proj_df$geographic_region[i] == 'United States' &amp; proj_df$lob[i] == 'Direct' &amp; proj_df$card_brand[i] == 'Discover') {proj_df$per_item_rate_ceiling[i] &lt;- proj_df$per_item_rate_usd[i] * 1.18} </v>
      </c>
      <c r="AB70" t="str">
        <f t="shared" si="3"/>
        <v>proj_df$per_item_rate_ceiling[i] &lt;- proj_df$per_item_rate_ceiling[i] &lt;- proj_df$per_item_rate_usd[i] * 1.18</v>
      </c>
    </row>
    <row r="71" spans="1:28" x14ac:dyDescent="0.35">
      <c r="A71" t="s">
        <v>28</v>
      </c>
      <c r="B71" t="s">
        <v>28</v>
      </c>
      <c r="C71" t="s">
        <v>40</v>
      </c>
      <c r="D71" t="s">
        <v>35</v>
      </c>
      <c r="H71" t="s">
        <v>54</v>
      </c>
      <c r="I71" t="s">
        <v>50</v>
      </c>
      <c r="J71" t="s">
        <v>69</v>
      </c>
      <c r="K71" t="s">
        <v>85</v>
      </c>
      <c r="L71" t="str">
        <f t="shared" si="4"/>
        <v xml:space="preserve">else if (proj_df$geographic_country[i] == 'United States' &amp; proj_df$geographic_region[i] == 'United States' &amp; proj_df$lob[i] == 'Direct' &amp; proj_df$card_brand[i] == 'MasterCard') {proj_df$perc_rate_ceiling[i] &lt;- min(proj_df$perc_rate[i] + 1, proj_df$perc_rate[i] * 1.18)} </v>
      </c>
      <c r="M71" t="str">
        <f t="shared" si="5"/>
        <v xml:space="preserve">else if (proj_df$geographic_country[i] == 'United States' &amp; proj_df$geographic_region[i] == 'United States' &amp; proj_df$lob[i] == 'Direct' &amp; proj_df$card_brand[i] == 'MasterCard') {proj_df$per_item_rate_ceiling[i] &lt;- proj_df$per_item_rate_usd[i] * 1.18} </v>
      </c>
      <c r="AB71" t="str">
        <f t="shared" si="3"/>
        <v>proj_df$per_item_rate_ceiling[i] &lt;- proj_df$per_item_rate_ceiling[i] &lt;- proj_df$per_item_rate_usd[i] * 1.18</v>
      </c>
    </row>
    <row r="72" spans="1:28" x14ac:dyDescent="0.35">
      <c r="A72" t="s">
        <v>28</v>
      </c>
      <c r="B72" t="s">
        <v>28</v>
      </c>
      <c r="C72" t="s">
        <v>40</v>
      </c>
      <c r="D72" t="s">
        <v>34</v>
      </c>
      <c r="H72" t="s">
        <v>54</v>
      </c>
      <c r="I72" t="s">
        <v>50</v>
      </c>
      <c r="J72" t="s">
        <v>69</v>
      </c>
      <c r="K72" t="s">
        <v>85</v>
      </c>
      <c r="L72" t="str">
        <f t="shared" si="4"/>
        <v xml:space="preserve">else if (proj_df$geographic_country[i] == 'United States' &amp; proj_df$geographic_region[i] == 'United States' &amp; proj_df$lob[i] == 'Direct' &amp; proj_df$card_brand[i] == 'Visa') {proj_df$perc_rate_ceiling[i] &lt;- min(proj_df$perc_rate[i] + 1, proj_df$perc_rate[i] * 1.18)} </v>
      </c>
      <c r="M72" t="str">
        <f t="shared" si="5"/>
        <v xml:space="preserve">else if (proj_df$geographic_country[i] == 'United States' &amp; proj_df$geographic_region[i] == 'United States' &amp; proj_df$lob[i] == 'Direct' &amp; proj_df$card_brand[i] == 'Visa') {proj_df$per_item_rate_ceiling[i] &lt;- proj_df$per_item_rate_usd[i] * 1.18} </v>
      </c>
      <c r="AB72" t="str">
        <f t="shared" si="3"/>
        <v>proj_df$per_item_rate_ceiling[i] &lt;- proj_df$per_item_rate_ceiling[i] &lt;- proj_df$per_item_rate_usd[i] * 1.18</v>
      </c>
    </row>
    <row r="73" spans="1:28" x14ac:dyDescent="0.35">
      <c r="A73" t="s">
        <v>28</v>
      </c>
      <c r="B73" t="s">
        <v>28</v>
      </c>
      <c r="C73" t="s">
        <v>41</v>
      </c>
      <c r="D73" t="s">
        <v>36</v>
      </c>
      <c r="G73" t="s">
        <v>55</v>
      </c>
      <c r="H73" t="s">
        <v>56</v>
      </c>
      <c r="I73" t="s">
        <v>50</v>
      </c>
      <c r="J73" t="s">
        <v>63</v>
      </c>
      <c r="K73" t="s">
        <v>83</v>
      </c>
      <c r="L73" t="str">
        <f t="shared" si="4"/>
        <v xml:space="preserve">else if (proj_df$geographic_country[i] == 'United States' &amp; proj_df$geographic_region[i] == 'United States' &amp; proj_df$lob[i] == 'Enterprise' &amp; proj_df$card_brand[i] == 'Amex') {proj_df$perc_rate_ceiling[i] &lt;- min(5.00, proj_df$perc_rate[i] * 1.1)} </v>
      </c>
      <c r="M73" t="str">
        <f t="shared" si="5"/>
        <v xml:space="preserve">else if (proj_df$geographic_country[i] == 'United States' &amp; proj_df$geographic_region[i] == 'United States' &amp; proj_df$lob[i] == 'Enterprise' &amp; proj_df$card_brand[i] == 'Amex') {proj_df$per_item_rate_ceiling[i] &lt;- proj_df$per_item_rate_usd[i] * 1.1} </v>
      </c>
      <c r="AB73" t="str">
        <f t="shared" si="3"/>
        <v>proj_df$per_item_rate_ceiling[i] &lt;- proj_df$per_item_rate_ceiling[i] &lt;- proj_df$per_item_rate_usd[i] * 1.1</v>
      </c>
    </row>
    <row r="74" spans="1:28" x14ac:dyDescent="0.35">
      <c r="A74" t="s">
        <v>28</v>
      </c>
      <c r="B74" t="s">
        <v>28</v>
      </c>
      <c r="C74" t="s">
        <v>41</v>
      </c>
      <c r="D74" t="s">
        <v>38</v>
      </c>
      <c r="G74" t="s">
        <v>55</v>
      </c>
      <c r="H74" t="s">
        <v>57</v>
      </c>
      <c r="I74" t="s">
        <v>50</v>
      </c>
      <c r="J74" t="s">
        <v>64</v>
      </c>
      <c r="K74" t="s">
        <v>85</v>
      </c>
      <c r="L74" t="str">
        <f t="shared" si="4"/>
        <v xml:space="preserve">else if (proj_df$geographic_country[i] == 'United States' &amp; proj_df$geographic_region[i] == 'United States' &amp; proj_df$lob[i] == 'Enterprise' &amp; proj_df$card_brand[i] == 'Discover') {proj_df$perc_rate_ceiling[i] &lt;- proj_df$perc_rate[i]} </v>
      </c>
      <c r="M74" t="str">
        <f t="shared" si="5"/>
        <v xml:space="preserve">else if (proj_df$geographic_country[i] == 'United States' &amp; proj_df$geographic_region[i] == 'United States' &amp; proj_df$lob[i] == 'Enterprise' &amp; proj_df$card_brand[i] == 'Discover') {proj_df$per_item_rate_ceiling[i] &lt;- proj_df$per_item_rate_usd[i] * 1.18} </v>
      </c>
      <c r="AB74" t="str">
        <f t="shared" si="3"/>
        <v>proj_df$per_item_rate_ceiling[i] &lt;- proj_df$per_item_rate_ceiling[i] &lt;- proj_df$per_item_rate_usd[i] * 1.18</v>
      </c>
    </row>
    <row r="75" spans="1:28" x14ac:dyDescent="0.35">
      <c r="A75" t="s">
        <v>28</v>
      </c>
      <c r="B75" t="s">
        <v>28</v>
      </c>
      <c r="C75" t="s">
        <v>41</v>
      </c>
      <c r="D75" t="s">
        <v>35</v>
      </c>
      <c r="G75" t="s">
        <v>55</v>
      </c>
      <c r="H75" t="s">
        <v>54</v>
      </c>
      <c r="I75" t="s">
        <v>50</v>
      </c>
      <c r="J75" t="s">
        <v>70</v>
      </c>
      <c r="K75" t="s">
        <v>85</v>
      </c>
      <c r="L75" t="str">
        <f t="shared" si="4"/>
        <v xml:space="preserve">else if (proj_df$geographic_country[i] == 'United States' &amp; proj_df$geographic_region[i] == 'United States' &amp; proj_df$lob[i] == 'Enterprise' &amp; proj_df$card_brand[i] == 'MasterCard') {proj_df$perc_rate_ceiling[i] &lt;- min(proj_df$perc_rate[i] + 0.40, proj_df$perc_rate[i] * 1.18)} </v>
      </c>
      <c r="M75" t="str">
        <f t="shared" si="5"/>
        <v xml:space="preserve">else if (proj_df$geographic_country[i] == 'United States' &amp; proj_df$geographic_region[i] == 'United States' &amp; proj_df$lob[i] == 'Enterprise' &amp; proj_df$card_brand[i] == 'MasterCard') {proj_df$per_item_rate_ceiling[i] &lt;- proj_df$per_item_rate_usd[i] * 1.18} </v>
      </c>
      <c r="AB75" t="str">
        <f t="shared" si="3"/>
        <v>proj_df$per_item_rate_ceiling[i] &lt;- proj_df$per_item_rate_ceiling[i] &lt;- proj_df$per_item_rate_usd[i] * 1.18</v>
      </c>
    </row>
    <row r="76" spans="1:28" x14ac:dyDescent="0.35">
      <c r="A76" t="s">
        <v>28</v>
      </c>
      <c r="B76" t="s">
        <v>28</v>
      </c>
      <c r="C76" t="s">
        <v>41</v>
      </c>
      <c r="D76" t="s">
        <v>34</v>
      </c>
      <c r="G76" t="s">
        <v>55</v>
      </c>
      <c r="H76" t="s">
        <v>54</v>
      </c>
      <c r="I76" t="s">
        <v>50</v>
      </c>
      <c r="J76" t="s">
        <v>70</v>
      </c>
      <c r="K76" t="s">
        <v>85</v>
      </c>
      <c r="L76" t="str">
        <f t="shared" si="4"/>
        <v xml:space="preserve">else if (proj_df$geographic_country[i] == 'United States' &amp; proj_df$geographic_region[i] == 'United States' &amp; proj_df$lob[i] == 'Enterprise' &amp; proj_df$card_brand[i] == 'Visa') {proj_df$perc_rate_ceiling[i] &lt;- min(proj_df$perc_rate[i] + 0.40, proj_df$perc_rate[i] * 1.18)} </v>
      </c>
      <c r="M76" t="str">
        <f t="shared" si="5"/>
        <v xml:space="preserve">else if (proj_df$geographic_country[i] == 'United States' &amp; proj_df$geographic_region[i] == 'United States' &amp; proj_df$lob[i] == 'Enterprise' &amp; proj_df$card_brand[i] == 'Visa') {proj_df$per_item_rate_ceiling[i] &lt;- proj_df$per_item_rate_usd[i] * 1.18} </v>
      </c>
      <c r="AB76" t="str">
        <f t="shared" si="3"/>
        <v>proj_df$per_item_rate_ceiling[i] &lt;- proj_df$per_item_rate_ceiling[i] &lt;- proj_df$per_item_rate_usd[i] * 1.18</v>
      </c>
    </row>
    <row r="77" spans="1:28" x14ac:dyDescent="0.35">
      <c r="A77" t="s">
        <v>28</v>
      </c>
      <c r="B77" t="s">
        <v>28</v>
      </c>
      <c r="C77" t="s">
        <v>5</v>
      </c>
      <c r="D77" t="s">
        <v>36</v>
      </c>
      <c r="G77" t="s">
        <v>47</v>
      </c>
      <c r="H77" t="s">
        <v>56</v>
      </c>
      <c r="I77" t="s">
        <v>50</v>
      </c>
      <c r="J77" t="s">
        <v>63</v>
      </c>
      <c r="K77" t="s">
        <v>83</v>
      </c>
      <c r="L77" t="str">
        <f t="shared" si="4"/>
        <v xml:space="preserve">else if (proj_df$geographic_country[i] == 'United States' &amp; proj_df$geographic_region[i] == 'United States' &amp; proj_df$lob[i] == 'Integrated' &amp; proj_df$card_brand[i] == 'Amex') {proj_df$perc_rate_ceiling[i] &lt;- min(5.00, proj_df$perc_rate[i] * 1.1)} </v>
      </c>
      <c r="M77" t="str">
        <f t="shared" si="5"/>
        <v xml:space="preserve">else if (proj_df$geographic_country[i] == 'United States' &amp; proj_df$geographic_region[i] == 'United States' &amp; proj_df$lob[i] == 'Integrated' &amp; proj_df$card_brand[i] == 'Amex') {proj_df$per_item_rate_ceiling[i] &lt;- proj_df$per_item_rate_usd[i] * 1.1} </v>
      </c>
      <c r="AB77" t="str">
        <f t="shared" si="3"/>
        <v>proj_df$per_item_rate_ceiling[i] &lt;- proj_df$per_item_rate_ceiling[i] &lt;- proj_df$per_item_rate_usd[i] * 1.1</v>
      </c>
    </row>
    <row r="78" spans="1:28" x14ac:dyDescent="0.35">
      <c r="A78" t="s">
        <v>28</v>
      </c>
      <c r="B78" t="s">
        <v>28</v>
      </c>
      <c r="C78" t="s">
        <v>5</v>
      </c>
      <c r="D78" t="s">
        <v>38</v>
      </c>
      <c r="G78" t="s">
        <v>47</v>
      </c>
      <c r="H78" t="s">
        <v>57</v>
      </c>
      <c r="I78" t="s">
        <v>50</v>
      </c>
      <c r="J78" t="s">
        <v>64</v>
      </c>
      <c r="K78" t="s">
        <v>85</v>
      </c>
      <c r="L78" t="str">
        <f t="shared" si="4"/>
        <v xml:space="preserve">else if (proj_df$geographic_country[i] == 'United States' &amp; proj_df$geographic_region[i] == 'United States' &amp; proj_df$lob[i] == 'Integrated' &amp; proj_df$card_brand[i] == 'Discover') {proj_df$perc_rate_ceiling[i] &lt;- proj_df$perc_rate[i]} </v>
      </c>
      <c r="M78" t="str">
        <f t="shared" si="5"/>
        <v xml:space="preserve">else if (proj_df$geographic_country[i] == 'United States' &amp; proj_df$geographic_region[i] == 'United States' &amp; proj_df$lob[i] == 'Integrated' &amp; proj_df$card_brand[i] == 'Discover') {proj_df$per_item_rate_ceiling[i] &lt;- proj_df$per_item_rate_usd[i] * 1.18} </v>
      </c>
      <c r="AB78" t="str">
        <f t="shared" si="3"/>
        <v>proj_df$per_item_rate_ceiling[i] &lt;- proj_df$per_item_rate_ceiling[i] &lt;- proj_df$per_item_rate_usd[i] * 1.18</v>
      </c>
    </row>
    <row r="79" spans="1:28" x14ac:dyDescent="0.35">
      <c r="A79" t="s">
        <v>28</v>
      </c>
      <c r="B79" t="s">
        <v>28</v>
      </c>
      <c r="C79" t="s">
        <v>5</v>
      </c>
      <c r="D79" t="s">
        <v>35</v>
      </c>
      <c r="G79" t="s">
        <v>47</v>
      </c>
      <c r="H79" t="s">
        <v>54</v>
      </c>
      <c r="I79" t="s">
        <v>50</v>
      </c>
      <c r="J79" t="s">
        <v>65</v>
      </c>
      <c r="K79" t="s">
        <v>83</v>
      </c>
      <c r="L79" t="str">
        <f t="shared" si="4"/>
        <v xml:space="preserve">else if (proj_df$geographic_country[i] == 'United States' &amp; proj_df$geographic_region[i] == 'United States' &amp; proj_df$lob[i] == 'Integrated' &amp; proj_df$card_brand[i] == 'MasterCard') {proj_df$perc_rate_ceiling[i] &lt;- min(proj_df$perc_rate[i] + 1, proj_df$perc_rate[i] * 1.1)} </v>
      </c>
      <c r="M79" t="str">
        <f t="shared" si="5"/>
        <v xml:space="preserve">else if (proj_df$geographic_country[i] == 'United States' &amp; proj_df$geographic_region[i] == 'United States' &amp; proj_df$lob[i] == 'Integrated' &amp; proj_df$card_brand[i] == 'MasterCard') {proj_df$per_item_rate_ceiling[i] &lt;- proj_df$per_item_rate_usd[i] * 1.1} </v>
      </c>
      <c r="AB79" t="str">
        <f t="shared" si="3"/>
        <v>proj_df$per_item_rate_ceiling[i] &lt;- proj_df$per_item_rate_ceiling[i] &lt;- proj_df$per_item_rate_usd[i] * 1.1</v>
      </c>
    </row>
    <row r="80" spans="1:28" x14ac:dyDescent="0.35">
      <c r="A80" t="s">
        <v>28</v>
      </c>
      <c r="B80" t="s">
        <v>28</v>
      </c>
      <c r="C80" t="s">
        <v>5</v>
      </c>
      <c r="D80" t="s">
        <v>34</v>
      </c>
      <c r="G80" t="s">
        <v>47</v>
      </c>
      <c r="H80" t="s">
        <v>54</v>
      </c>
      <c r="I80" t="s">
        <v>50</v>
      </c>
      <c r="J80" t="s">
        <v>65</v>
      </c>
      <c r="K80" t="s">
        <v>83</v>
      </c>
      <c r="L80" t="str">
        <f t="shared" si="4"/>
        <v xml:space="preserve">else if (proj_df$geographic_country[i] == 'United States' &amp; proj_df$geographic_region[i] == 'United States' &amp; proj_df$lob[i] == 'Integrated' &amp; proj_df$card_brand[i] == 'Visa') {proj_df$perc_rate_ceiling[i] &lt;- min(proj_df$perc_rate[i] + 1, proj_df$perc_rate[i] * 1.1)} </v>
      </c>
      <c r="M80" t="str">
        <f t="shared" si="5"/>
        <v xml:space="preserve">else if (proj_df$geographic_country[i] == 'United States' &amp; proj_df$geographic_region[i] == 'United States' &amp; proj_df$lob[i] == 'Integrated' &amp; proj_df$card_brand[i] == 'Visa') {proj_df$per_item_rate_ceiling[i] &lt;- proj_df$per_item_rate_usd[i] * 1.1} </v>
      </c>
      <c r="AB80" t="str">
        <f t="shared" si="3"/>
        <v>proj_df$per_item_rate_ceiling[i] &lt;- proj_df$per_item_rate_ceiling[i] &lt;- proj_df$per_item_rate_usd[i] * 1.1</v>
      </c>
    </row>
    <row r="81" spans="1:28" x14ac:dyDescent="0.35">
      <c r="A81" t="s">
        <v>28</v>
      </c>
      <c r="B81" t="s">
        <v>28</v>
      </c>
      <c r="C81" t="s">
        <v>42</v>
      </c>
      <c r="D81" t="s">
        <v>36</v>
      </c>
      <c r="G81" s="4" t="s">
        <v>59</v>
      </c>
      <c r="J81" t="s">
        <v>68</v>
      </c>
      <c r="K81" t="s">
        <v>84</v>
      </c>
      <c r="L81" t="str">
        <f t="shared" si="4"/>
        <v xml:space="preserve">else if (proj_df$geographic_country[i] == 'United States' &amp; proj_df$geographic_region[i] == 'United States' &amp; proj_df$lob[i] == 'Wholesale' &amp; proj_df$card_brand[i] == 'Amex') {proj_df$perc_rate_ceiling[i] &lt;- proj_df$perc_rate[i] + 0.02} </v>
      </c>
      <c r="M81" t="str">
        <f t="shared" si="5"/>
        <v xml:space="preserve">else if (proj_df$geographic_country[i] == 'United States' &amp; proj_df$geographic_region[i] == 'United States' &amp; proj_df$lob[i] == 'Wholesale' &amp; proj_df$card_brand[i] == 'Amex') {proj_df$per_item_rate_ceiling[i] &lt;- proj_df$per_item_rate_usd[i] + 0.01} </v>
      </c>
      <c r="AB81" t="str">
        <f t="shared" si="3"/>
        <v>proj_df$per_item_rate_ceiling[i] &lt;- proj_df$per_item_rate_ceiling[i] &lt;- proj_df$per_item_rate_usd[i] + 0.01</v>
      </c>
    </row>
    <row r="82" spans="1:28" x14ac:dyDescent="0.35">
      <c r="A82" t="s">
        <v>28</v>
      </c>
      <c r="B82" t="s">
        <v>28</v>
      </c>
      <c r="C82" t="s">
        <v>42</v>
      </c>
      <c r="D82" t="s">
        <v>38</v>
      </c>
      <c r="G82" s="4" t="s">
        <v>59</v>
      </c>
      <c r="J82" t="s">
        <v>68</v>
      </c>
      <c r="K82" t="s">
        <v>84</v>
      </c>
      <c r="L82" t="str">
        <f t="shared" si="4"/>
        <v xml:space="preserve">else if (proj_df$geographic_country[i] == 'United States' &amp; proj_df$geographic_region[i] == 'United States' &amp; proj_df$lob[i] == 'Wholesale' &amp; proj_df$card_brand[i] == 'Discover') {proj_df$perc_rate_ceiling[i] &lt;- proj_df$perc_rate[i] + 0.02} </v>
      </c>
      <c r="M82" t="str">
        <f t="shared" si="5"/>
        <v xml:space="preserve">else if (proj_df$geographic_country[i] == 'United States' &amp; proj_df$geographic_region[i] == 'United States' &amp; proj_df$lob[i] == 'Wholesale' &amp; proj_df$card_brand[i] == 'Discover') {proj_df$per_item_rate_ceiling[i] &lt;- proj_df$per_item_rate_usd[i] + 0.01} </v>
      </c>
      <c r="AB82" t="str">
        <f t="shared" si="3"/>
        <v>proj_df$per_item_rate_ceiling[i] &lt;- proj_df$per_item_rate_ceiling[i] &lt;- proj_df$per_item_rate_usd[i] + 0.01</v>
      </c>
    </row>
    <row r="83" spans="1:28" x14ac:dyDescent="0.35">
      <c r="A83" t="s">
        <v>28</v>
      </c>
      <c r="B83" t="s">
        <v>28</v>
      </c>
      <c r="C83" t="s">
        <v>42</v>
      </c>
      <c r="D83" t="s">
        <v>35</v>
      </c>
      <c r="G83" s="4" t="s">
        <v>59</v>
      </c>
      <c r="J83" t="s">
        <v>68</v>
      </c>
      <c r="K83" t="s">
        <v>84</v>
      </c>
      <c r="L83" t="str">
        <f t="shared" si="4"/>
        <v xml:space="preserve">else if (proj_df$geographic_country[i] == 'United States' &amp; proj_df$geographic_region[i] == 'United States' &amp; proj_df$lob[i] == 'Wholesale' &amp; proj_df$card_brand[i] == 'MasterCard') {proj_df$perc_rate_ceiling[i] &lt;- proj_df$perc_rate[i] + 0.02} </v>
      </c>
      <c r="M83" t="str">
        <f t="shared" si="5"/>
        <v xml:space="preserve">else if (proj_df$geographic_country[i] == 'United States' &amp; proj_df$geographic_region[i] == 'United States' &amp; proj_df$lob[i] == 'Wholesale' &amp; proj_df$card_brand[i] == 'MasterCard') {proj_df$per_item_rate_ceiling[i] &lt;- proj_df$per_item_rate_usd[i] + 0.01} </v>
      </c>
      <c r="AB83" t="str">
        <f t="shared" si="3"/>
        <v>proj_df$per_item_rate_ceiling[i] &lt;- proj_df$per_item_rate_ceiling[i] &lt;- proj_df$per_item_rate_usd[i] + 0.01</v>
      </c>
    </row>
    <row r="84" spans="1:28" x14ac:dyDescent="0.35">
      <c r="A84" t="s">
        <v>28</v>
      </c>
      <c r="B84" t="s">
        <v>28</v>
      </c>
      <c r="C84" t="s">
        <v>42</v>
      </c>
      <c r="D84" t="s">
        <v>34</v>
      </c>
      <c r="G84" s="4" t="s">
        <v>59</v>
      </c>
      <c r="J84" t="s">
        <v>68</v>
      </c>
      <c r="K84" t="s">
        <v>84</v>
      </c>
      <c r="L84" t="str">
        <f t="shared" si="4"/>
        <v xml:space="preserve">else if (proj_df$geographic_country[i] == 'United States' &amp; proj_df$geographic_region[i] == 'United States' &amp; proj_df$lob[i] == 'Wholesale' &amp; proj_df$card_brand[i] == 'Visa') {proj_df$perc_rate_ceiling[i] &lt;- proj_df$perc_rate[i] + 0.02} </v>
      </c>
      <c r="M84" t="str">
        <f t="shared" si="5"/>
        <v xml:space="preserve">else if (proj_df$geographic_country[i] == 'United States' &amp; proj_df$geographic_region[i] == 'United States' &amp; proj_df$lob[i] == 'Wholesale' &amp; proj_df$card_brand[i] == 'Visa') {proj_df$per_item_rate_ceiling[i] &lt;- proj_df$per_item_rate_usd[i] + 0.01} </v>
      </c>
      <c r="AB84" t="str">
        <f t="shared" si="3"/>
        <v>proj_df$per_item_rate_ceiling[i] &lt;- proj_df$per_item_rate_ceiling[i] &lt;- proj_df$per_item_rate_usd[i] + 0.01</v>
      </c>
    </row>
    <row r="85" spans="1:28" x14ac:dyDescent="0.35">
      <c r="L85" t="s">
        <v>61</v>
      </c>
      <c r="M85" t="s">
        <v>61</v>
      </c>
    </row>
  </sheetData>
  <autoFilter ref="A1:L85" xr:uid="{CFED2653-5C29-483B-B540-598D3911E3A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5B2F-B33B-4D0C-B1FE-9160466327AF}">
  <dimension ref="B1:D14"/>
  <sheetViews>
    <sheetView workbookViewId="0">
      <selection activeCell="B2" sqref="B2:D14"/>
    </sheetView>
  </sheetViews>
  <sheetFormatPr defaultRowHeight="14.5" x14ac:dyDescent="0.35"/>
  <cols>
    <col min="2" max="2" width="11.81640625" bestFit="1" customWidth="1"/>
    <col min="3" max="3" width="14.1796875" bestFit="1" customWidth="1"/>
    <col min="4" max="4" width="77.7265625" bestFit="1" customWidth="1"/>
  </cols>
  <sheetData>
    <row r="1" spans="2:4" ht="15" thickBot="1" x14ac:dyDescent="0.4"/>
    <row r="2" spans="2:4" ht="15" thickBot="1" x14ac:dyDescent="0.4">
      <c r="B2" s="11" t="s">
        <v>98</v>
      </c>
      <c r="C2" s="11" t="s">
        <v>99</v>
      </c>
      <c r="D2" s="11" t="s">
        <v>97</v>
      </c>
    </row>
    <row r="3" spans="2:4" x14ac:dyDescent="0.35">
      <c r="B3" s="9" t="s">
        <v>3</v>
      </c>
      <c r="C3" s="9" t="s">
        <v>4</v>
      </c>
      <c r="D3" s="9" t="s">
        <v>101</v>
      </c>
    </row>
    <row r="4" spans="2:4" x14ac:dyDescent="0.35">
      <c r="B4" s="7" t="s">
        <v>3</v>
      </c>
      <c r="C4" s="7" t="s">
        <v>7</v>
      </c>
      <c r="D4" s="7" t="s">
        <v>105</v>
      </c>
    </row>
    <row r="5" spans="2:4" x14ac:dyDescent="0.35">
      <c r="B5" s="7" t="s">
        <v>3</v>
      </c>
      <c r="C5" s="7" t="s">
        <v>9</v>
      </c>
      <c r="D5" s="7" t="s">
        <v>101</v>
      </c>
    </row>
    <row r="6" spans="2:4" x14ac:dyDescent="0.35">
      <c r="B6" s="7" t="s">
        <v>3</v>
      </c>
      <c r="C6" s="7" t="s">
        <v>11</v>
      </c>
      <c r="D6" s="7" t="s">
        <v>103</v>
      </c>
    </row>
    <row r="7" spans="2:4" x14ac:dyDescent="0.35">
      <c r="B7" s="7" t="s">
        <v>3</v>
      </c>
      <c r="C7" s="7" t="s">
        <v>13</v>
      </c>
      <c r="D7" s="7" t="s">
        <v>101</v>
      </c>
    </row>
    <row r="8" spans="2:4" x14ac:dyDescent="0.35">
      <c r="B8" s="7" t="s">
        <v>3</v>
      </c>
      <c r="C8" s="7" t="s">
        <v>14</v>
      </c>
      <c r="D8" s="7" t="s">
        <v>106</v>
      </c>
    </row>
    <row r="9" spans="2:4" x14ac:dyDescent="0.35">
      <c r="B9" s="7" t="s">
        <v>3</v>
      </c>
      <c r="C9" s="7" t="s">
        <v>15</v>
      </c>
      <c r="D9" s="7" t="s">
        <v>104</v>
      </c>
    </row>
    <row r="10" spans="2:4" x14ac:dyDescent="0.35">
      <c r="B10" s="7" t="s">
        <v>3</v>
      </c>
      <c r="C10" s="7" t="s">
        <v>16</v>
      </c>
      <c r="D10" s="7" t="s">
        <v>107</v>
      </c>
    </row>
    <row r="11" spans="2:4" x14ac:dyDescent="0.35">
      <c r="B11" s="7" t="s">
        <v>17</v>
      </c>
      <c r="C11" s="7" t="s">
        <v>18</v>
      </c>
      <c r="D11" s="7" t="s">
        <v>100</v>
      </c>
    </row>
    <row r="12" spans="2:4" x14ac:dyDescent="0.35">
      <c r="B12" s="7" t="s">
        <v>17</v>
      </c>
      <c r="C12" s="7" t="s">
        <v>21</v>
      </c>
      <c r="D12" s="7" t="s">
        <v>100</v>
      </c>
    </row>
    <row r="13" spans="2:4" x14ac:dyDescent="0.35">
      <c r="B13" s="7" t="s">
        <v>24</v>
      </c>
      <c r="C13" s="7" t="s">
        <v>25</v>
      </c>
      <c r="D13" s="7" t="s">
        <v>102</v>
      </c>
    </row>
    <row r="14" spans="2:4" x14ac:dyDescent="0.35">
      <c r="B14" s="7" t="s">
        <v>28</v>
      </c>
      <c r="C14" s="7" t="s">
        <v>28</v>
      </c>
      <c r="D14" s="7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DD</vt:lpstr>
      <vt:lpstr>Constraints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Randles</dc:creator>
  <cp:lastModifiedBy>Leland Randles</cp:lastModifiedBy>
  <dcterms:created xsi:type="dcterms:W3CDTF">2020-04-19T17:46:17Z</dcterms:created>
  <dcterms:modified xsi:type="dcterms:W3CDTF">2020-05-30T23:18:11Z</dcterms:modified>
</cp:coreProperties>
</file>