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492f7272af2bd81/Documents/GitHub/cPass_IU_correlation/"/>
    </mc:Choice>
  </mc:AlternateContent>
  <xr:revisionPtr revIDLastSave="420" documentId="11_70C9D03816872B1973C2937A6ECE423D9BEB5A68" xr6:coauthVersionLast="47" xr6:coauthVersionMax="47" xr10:uidLastSave="{338DFF56-9405-4D09-8C2C-5D28D03F6D2C}"/>
  <bookViews>
    <workbookView xWindow="3756" yWindow="1002" windowWidth="17124" windowHeight="9852" activeTab="3" xr2:uid="{00000000-000D-0000-FFFF-FFFF00000000}"/>
  </bookViews>
  <sheets>
    <sheet name="Raw" sheetId="2" r:id="rId1"/>
    <sheet name="Figure" sheetId="9" r:id="rId2"/>
    <sheet name="IU_calculator" sheetId="3" r:id="rId3"/>
    <sheet name="Plate_reader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C13" i="6"/>
  <c r="D13" i="6"/>
  <c r="E13" i="6"/>
  <c r="F13" i="6"/>
  <c r="G13" i="6"/>
  <c r="H13" i="6"/>
  <c r="I13" i="6"/>
  <c r="J13" i="6"/>
  <c r="K13" i="6"/>
  <c r="L13" i="6"/>
  <c r="M13" i="6"/>
  <c r="B13" i="6"/>
  <c r="M10" i="6"/>
  <c r="M11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C22" i="6"/>
  <c r="D22" i="6"/>
  <c r="E22" i="6"/>
  <c r="F22" i="6"/>
  <c r="G22" i="6"/>
  <c r="H22" i="6"/>
  <c r="I22" i="6"/>
  <c r="J22" i="6"/>
  <c r="K22" i="6"/>
  <c r="L22" i="6"/>
  <c r="M22" i="6"/>
  <c r="B22" i="6"/>
</calcChain>
</file>

<file path=xl/sharedStrings.xml><?xml version="1.0" encoding="utf-8"?>
<sst xmlns="http://schemas.openxmlformats.org/spreadsheetml/2006/main" count="339" uniqueCount="51">
  <si>
    <t>cPass</t>
  </si>
  <si>
    <t>IU</t>
  </si>
  <si>
    <t>Test</t>
  </si>
  <si>
    <t>Location</t>
  </si>
  <si>
    <t>Test.1</t>
  </si>
  <si>
    <t>Monaco</t>
  </si>
  <si>
    <t>Test.2</t>
  </si>
  <si>
    <t>Test.3</t>
  </si>
  <si>
    <t>Test.4</t>
  </si>
  <si>
    <t>Test.5</t>
  </si>
  <si>
    <t>Test.6</t>
  </si>
  <si>
    <t>Test.7</t>
  </si>
  <si>
    <t>Test.8</t>
  </si>
  <si>
    <t>Test.9</t>
  </si>
  <si>
    <t>SG_2</t>
  </si>
  <si>
    <t>Singapore</t>
  </si>
  <si>
    <t>SG_3</t>
  </si>
  <si>
    <t>SG_4</t>
  </si>
  <si>
    <t>CHN_1</t>
  </si>
  <si>
    <t>China</t>
  </si>
  <si>
    <t>CHN_2</t>
  </si>
  <si>
    <t>CHN_3</t>
  </si>
  <si>
    <t>CHN_4</t>
  </si>
  <si>
    <t>CHN_A</t>
  </si>
  <si>
    <t>CHN_B</t>
  </si>
  <si>
    <t>searchcPass</t>
  </si>
  <si>
    <t>Note</t>
  </si>
  <si>
    <t>Type the cPass below</t>
  </si>
  <si>
    <t>A</t>
  </si>
  <si>
    <t>B</t>
  </si>
  <si>
    <t>C</t>
  </si>
  <si>
    <t>D</t>
  </si>
  <si>
    <t>E</t>
  </si>
  <si>
    <t>F</t>
  </si>
  <si>
    <t>G</t>
  </si>
  <si>
    <t>H</t>
  </si>
  <si>
    <t>cPass % calculator</t>
  </si>
  <si>
    <t>IU calculator</t>
  </si>
  <si>
    <t>CHN_Aug_1</t>
  </si>
  <si>
    <t>CHN_Aug_2</t>
  </si>
  <si>
    <t>CHN_Aug_3</t>
  </si>
  <si>
    <t>IS</t>
  </si>
  <si>
    <t>Negative control(No serum):G11toH12</t>
  </si>
  <si>
    <t>Negative control (usual blank) :A5 to C6</t>
  </si>
  <si>
    <t>0.047 for many runs</t>
  </si>
  <si>
    <t>Example</t>
  </si>
  <si>
    <t>Control_PeakNAb</t>
  </si>
  <si>
    <t>Control_Peri-infection</t>
  </si>
  <si>
    <t>BT_Peri-infection</t>
  </si>
  <si>
    <t>BT_PeakNAb</t>
  </si>
  <si>
    <r>
      <rPr>
        <b/>
        <sz val="11"/>
        <color rgb="FF000000"/>
        <rFont val="Calibri"/>
        <family val="2"/>
        <scheme val="minor"/>
      </rPr>
      <t xml:space="preserve">Figure 1. Calibration of International Standard using the cPass kit. </t>
    </r>
    <r>
      <rPr>
        <sz val="11"/>
        <color rgb="FF000000"/>
        <rFont val="Calibri"/>
        <family val="2"/>
        <scheme val="minor"/>
      </rPr>
      <t>Nine independent runs from China, nine from Monaco, and three from Singapore were used to perform the correlation of cPass inhibition % to IU/ml. Logistic regression modelling was performed by each independent replicate (A) or all data (B). The upper and lower 95% confident interval was plotted in grey shade. The modelled equation for IU/ml to inhibition % and a pseudo R2 (calculated by 1 - deviance/null.deviance ) was marked on the left upper corner.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</si>
</sst>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114300</xdr:rowOff>
    </xdr:from>
    <xdr:to>
      <xdr:col>8</xdr:col>
      <xdr:colOff>114300</xdr:colOff>
      <xdr:row>48</xdr:row>
      <xdr:rowOff>149225</xdr:rowOff>
    </xdr:to>
    <xdr:pic>
      <xdr:nvPicPr>
        <xdr:cNvPr id="2" name="image2.jpeg">
          <a:extLst>
            <a:ext uri="{FF2B5EF4-FFF2-40B4-BE49-F238E27FC236}">
              <a16:creationId xmlns:a16="http://schemas.microsoft.com/office/drawing/2014/main" id="{348C7BBA-C11D-4DB5-A1DB-39D2B19CF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" y="297180"/>
          <a:ext cx="5151120" cy="8630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C3B4-4F5B-43F4-88D8-26D54B176088}">
  <dimension ref="A1:D156"/>
  <sheetViews>
    <sheetView topLeftCell="A82" workbookViewId="0">
      <selection activeCell="E146" sqref="E146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1000</v>
      </c>
      <c r="B2">
        <v>92.4</v>
      </c>
      <c r="C2" t="s">
        <v>4</v>
      </c>
      <c r="D2" t="s">
        <v>5</v>
      </c>
    </row>
    <row r="3" spans="1:4" x14ac:dyDescent="0.55000000000000004">
      <c r="A3">
        <v>1000</v>
      </c>
      <c r="B3">
        <v>92.2</v>
      </c>
      <c r="C3" t="s">
        <v>6</v>
      </c>
      <c r="D3" t="s">
        <v>5</v>
      </c>
    </row>
    <row r="4" spans="1:4" x14ac:dyDescent="0.55000000000000004">
      <c r="A4">
        <v>1000</v>
      </c>
      <c r="B4">
        <v>93.7</v>
      </c>
      <c r="C4" t="s">
        <v>7</v>
      </c>
      <c r="D4" t="s">
        <v>5</v>
      </c>
    </row>
    <row r="5" spans="1:4" x14ac:dyDescent="0.55000000000000004">
      <c r="A5">
        <v>1000</v>
      </c>
      <c r="B5">
        <v>92.8</v>
      </c>
      <c r="C5" t="s">
        <v>8</v>
      </c>
      <c r="D5" t="s">
        <v>5</v>
      </c>
    </row>
    <row r="6" spans="1:4" x14ac:dyDescent="0.55000000000000004">
      <c r="A6">
        <v>1000</v>
      </c>
      <c r="B6">
        <v>92.9</v>
      </c>
      <c r="C6" t="s">
        <v>9</v>
      </c>
      <c r="D6" t="s">
        <v>5</v>
      </c>
    </row>
    <row r="7" spans="1:4" x14ac:dyDescent="0.55000000000000004">
      <c r="A7">
        <v>1000</v>
      </c>
      <c r="B7">
        <v>91.5</v>
      </c>
      <c r="C7" t="s">
        <v>10</v>
      </c>
      <c r="D7" t="s">
        <v>5</v>
      </c>
    </row>
    <row r="8" spans="1:4" x14ac:dyDescent="0.55000000000000004">
      <c r="A8">
        <v>1000</v>
      </c>
      <c r="B8">
        <v>91.5</v>
      </c>
      <c r="C8" t="s">
        <v>11</v>
      </c>
      <c r="D8" t="s">
        <v>5</v>
      </c>
    </row>
    <row r="9" spans="1:4" x14ac:dyDescent="0.55000000000000004">
      <c r="A9">
        <v>1000</v>
      </c>
      <c r="B9">
        <v>93.810984109283496</v>
      </c>
      <c r="C9" t="s">
        <v>12</v>
      </c>
      <c r="D9" t="s">
        <v>5</v>
      </c>
    </row>
    <row r="10" spans="1:4" x14ac:dyDescent="0.55000000000000004">
      <c r="A10">
        <v>1000</v>
      </c>
      <c r="B10">
        <v>93.894999999999996</v>
      </c>
      <c r="C10" t="s">
        <v>13</v>
      </c>
      <c r="D10" t="s">
        <v>5</v>
      </c>
    </row>
    <row r="11" spans="1:4" x14ac:dyDescent="0.55000000000000004">
      <c r="A11">
        <v>500</v>
      </c>
      <c r="B11">
        <v>86.4</v>
      </c>
      <c r="C11" t="s">
        <v>4</v>
      </c>
      <c r="D11" t="s">
        <v>5</v>
      </c>
    </row>
    <row r="12" spans="1:4" x14ac:dyDescent="0.55000000000000004">
      <c r="A12">
        <v>500</v>
      </c>
      <c r="B12">
        <v>86.1</v>
      </c>
      <c r="C12" t="s">
        <v>6</v>
      </c>
      <c r="D12" t="s">
        <v>5</v>
      </c>
    </row>
    <row r="13" spans="1:4" x14ac:dyDescent="0.55000000000000004">
      <c r="A13">
        <v>500</v>
      </c>
      <c r="B13">
        <v>88.6</v>
      </c>
      <c r="C13" t="s">
        <v>7</v>
      </c>
      <c r="D13" t="s">
        <v>5</v>
      </c>
    </row>
    <row r="14" spans="1:4" x14ac:dyDescent="0.55000000000000004">
      <c r="A14">
        <v>500</v>
      </c>
      <c r="B14">
        <v>87.8</v>
      </c>
      <c r="C14" t="s">
        <v>8</v>
      </c>
      <c r="D14" t="s">
        <v>5</v>
      </c>
    </row>
    <row r="15" spans="1:4" x14ac:dyDescent="0.55000000000000004">
      <c r="A15">
        <v>500</v>
      </c>
      <c r="B15">
        <v>87.2</v>
      </c>
      <c r="C15" t="s">
        <v>9</v>
      </c>
      <c r="D15" t="s">
        <v>5</v>
      </c>
    </row>
    <row r="16" spans="1:4" x14ac:dyDescent="0.55000000000000004">
      <c r="A16">
        <v>500</v>
      </c>
      <c r="B16">
        <v>85.6</v>
      </c>
      <c r="C16" t="s">
        <v>10</v>
      </c>
      <c r="D16" t="s">
        <v>5</v>
      </c>
    </row>
    <row r="17" spans="1:4" x14ac:dyDescent="0.55000000000000004">
      <c r="A17">
        <v>500</v>
      </c>
      <c r="B17">
        <v>86.1</v>
      </c>
      <c r="C17" t="s">
        <v>11</v>
      </c>
      <c r="D17" t="s">
        <v>5</v>
      </c>
    </row>
    <row r="18" spans="1:4" x14ac:dyDescent="0.55000000000000004">
      <c r="A18">
        <v>500</v>
      </c>
      <c r="B18">
        <v>88.263172567605196</v>
      </c>
      <c r="C18" t="s">
        <v>12</v>
      </c>
      <c r="D18" t="s">
        <v>5</v>
      </c>
    </row>
    <row r="19" spans="1:4" x14ac:dyDescent="0.55000000000000004">
      <c r="A19">
        <v>500</v>
      </c>
      <c r="B19">
        <v>87.155000000000001</v>
      </c>
      <c r="C19" t="s">
        <v>13</v>
      </c>
      <c r="D19" t="s">
        <v>5</v>
      </c>
    </row>
    <row r="20" spans="1:4" x14ac:dyDescent="0.55000000000000004">
      <c r="A20">
        <v>250</v>
      </c>
      <c r="B20">
        <v>76.900000000000006</v>
      </c>
      <c r="C20" t="s">
        <v>4</v>
      </c>
      <c r="D20" t="s">
        <v>5</v>
      </c>
    </row>
    <row r="21" spans="1:4" x14ac:dyDescent="0.55000000000000004">
      <c r="A21">
        <v>250</v>
      </c>
      <c r="B21">
        <v>76.599999999999994</v>
      </c>
      <c r="C21" t="s">
        <v>6</v>
      </c>
      <c r="D21" t="s">
        <v>5</v>
      </c>
    </row>
    <row r="22" spans="1:4" x14ac:dyDescent="0.55000000000000004">
      <c r="A22">
        <v>250</v>
      </c>
      <c r="B22">
        <v>82.4</v>
      </c>
      <c r="C22" t="s">
        <v>7</v>
      </c>
      <c r="D22" t="s">
        <v>5</v>
      </c>
    </row>
    <row r="23" spans="1:4" x14ac:dyDescent="0.55000000000000004">
      <c r="A23">
        <v>250</v>
      </c>
      <c r="B23">
        <v>78.3</v>
      </c>
      <c r="C23" t="s">
        <v>8</v>
      </c>
      <c r="D23" t="s">
        <v>5</v>
      </c>
    </row>
    <row r="24" spans="1:4" x14ac:dyDescent="0.55000000000000004">
      <c r="A24">
        <v>250</v>
      </c>
      <c r="B24">
        <v>79.3</v>
      </c>
      <c r="C24" t="s">
        <v>9</v>
      </c>
      <c r="D24" t="s">
        <v>5</v>
      </c>
    </row>
    <row r="25" spans="1:4" x14ac:dyDescent="0.55000000000000004">
      <c r="A25">
        <v>250</v>
      </c>
      <c r="B25">
        <v>75.2</v>
      </c>
      <c r="C25" t="s">
        <v>10</v>
      </c>
      <c r="D25" t="s">
        <v>5</v>
      </c>
    </row>
    <row r="26" spans="1:4" x14ac:dyDescent="0.55000000000000004">
      <c r="A26">
        <v>250</v>
      </c>
      <c r="B26">
        <v>77.3</v>
      </c>
      <c r="C26" t="s">
        <v>11</v>
      </c>
      <c r="D26" t="s">
        <v>5</v>
      </c>
    </row>
    <row r="27" spans="1:4" x14ac:dyDescent="0.55000000000000004">
      <c r="A27">
        <v>250</v>
      </c>
      <c r="B27">
        <v>76.972400334541405</v>
      </c>
      <c r="C27" t="s">
        <v>12</v>
      </c>
      <c r="D27" t="s">
        <v>5</v>
      </c>
    </row>
    <row r="28" spans="1:4" x14ac:dyDescent="0.55000000000000004">
      <c r="A28">
        <v>250</v>
      </c>
      <c r="B28">
        <v>76.034999999999997</v>
      </c>
      <c r="C28" t="s">
        <v>13</v>
      </c>
      <c r="D28" t="s">
        <v>5</v>
      </c>
    </row>
    <row r="29" spans="1:4" x14ac:dyDescent="0.55000000000000004">
      <c r="A29">
        <v>125</v>
      </c>
      <c r="B29">
        <v>62.4</v>
      </c>
      <c r="C29" t="s">
        <v>4</v>
      </c>
      <c r="D29" t="s">
        <v>5</v>
      </c>
    </row>
    <row r="30" spans="1:4" x14ac:dyDescent="0.55000000000000004">
      <c r="A30">
        <v>125</v>
      </c>
      <c r="B30">
        <v>64.2</v>
      </c>
      <c r="C30" t="s">
        <v>6</v>
      </c>
      <c r="D30" t="s">
        <v>5</v>
      </c>
    </row>
    <row r="31" spans="1:4" x14ac:dyDescent="0.55000000000000004">
      <c r="A31">
        <v>125</v>
      </c>
      <c r="B31">
        <v>70.400000000000006</v>
      </c>
      <c r="C31" t="s">
        <v>7</v>
      </c>
      <c r="D31" t="s">
        <v>5</v>
      </c>
    </row>
    <row r="32" spans="1:4" x14ac:dyDescent="0.55000000000000004">
      <c r="A32">
        <v>125</v>
      </c>
      <c r="B32">
        <v>58.5</v>
      </c>
      <c r="C32" t="s">
        <v>8</v>
      </c>
      <c r="D32" t="s">
        <v>5</v>
      </c>
    </row>
    <row r="33" spans="1:4" x14ac:dyDescent="0.55000000000000004">
      <c r="A33">
        <v>125</v>
      </c>
      <c r="B33">
        <v>64.8</v>
      </c>
      <c r="C33" t="s">
        <v>9</v>
      </c>
      <c r="D33" t="s">
        <v>5</v>
      </c>
    </row>
    <row r="34" spans="1:4" x14ac:dyDescent="0.55000000000000004">
      <c r="A34">
        <v>125</v>
      </c>
      <c r="B34">
        <v>63.5</v>
      </c>
      <c r="C34" t="s">
        <v>10</v>
      </c>
      <c r="D34" t="s">
        <v>5</v>
      </c>
    </row>
    <row r="35" spans="1:4" x14ac:dyDescent="0.55000000000000004">
      <c r="A35">
        <v>125</v>
      </c>
      <c r="B35">
        <v>62.3</v>
      </c>
      <c r="C35" t="s">
        <v>11</v>
      </c>
      <c r="D35" t="s">
        <v>5</v>
      </c>
    </row>
    <row r="36" spans="1:4" x14ac:dyDescent="0.55000000000000004">
      <c r="A36">
        <v>125</v>
      </c>
      <c r="B36">
        <v>59.659882910510198</v>
      </c>
      <c r="C36" t="s">
        <v>12</v>
      </c>
      <c r="D36" t="s">
        <v>5</v>
      </c>
    </row>
    <row r="37" spans="1:4" x14ac:dyDescent="0.55000000000000004">
      <c r="A37">
        <v>125</v>
      </c>
      <c r="B37">
        <v>59.79</v>
      </c>
      <c r="C37" t="s">
        <v>13</v>
      </c>
      <c r="D37" t="s">
        <v>5</v>
      </c>
    </row>
    <row r="38" spans="1:4" x14ac:dyDescent="0.55000000000000004">
      <c r="A38">
        <v>62.5</v>
      </c>
      <c r="B38">
        <v>45.5</v>
      </c>
      <c r="C38" t="s">
        <v>4</v>
      </c>
      <c r="D38" t="s">
        <v>5</v>
      </c>
    </row>
    <row r="39" spans="1:4" x14ac:dyDescent="0.55000000000000004">
      <c r="A39">
        <v>62.5</v>
      </c>
      <c r="B39">
        <v>42.5</v>
      </c>
      <c r="C39" t="s">
        <v>6</v>
      </c>
      <c r="D39" t="s">
        <v>5</v>
      </c>
    </row>
    <row r="40" spans="1:4" x14ac:dyDescent="0.55000000000000004">
      <c r="A40">
        <v>62.5</v>
      </c>
      <c r="B40">
        <v>52.8</v>
      </c>
      <c r="C40" t="s">
        <v>7</v>
      </c>
      <c r="D40" t="s">
        <v>5</v>
      </c>
    </row>
    <row r="41" spans="1:4" x14ac:dyDescent="0.55000000000000004">
      <c r="A41">
        <v>62.5</v>
      </c>
      <c r="B41">
        <v>34.6</v>
      </c>
      <c r="C41" t="s">
        <v>8</v>
      </c>
      <c r="D41" t="s">
        <v>5</v>
      </c>
    </row>
    <row r="42" spans="1:4" x14ac:dyDescent="0.55000000000000004">
      <c r="A42">
        <v>62.5</v>
      </c>
      <c r="B42">
        <v>50.3</v>
      </c>
      <c r="C42" t="s">
        <v>9</v>
      </c>
      <c r="D42" t="s">
        <v>5</v>
      </c>
    </row>
    <row r="43" spans="1:4" x14ac:dyDescent="0.55000000000000004">
      <c r="A43">
        <v>62.5</v>
      </c>
      <c r="B43">
        <v>51.6</v>
      </c>
      <c r="C43" t="s">
        <v>10</v>
      </c>
      <c r="D43" t="s">
        <v>5</v>
      </c>
    </row>
    <row r="44" spans="1:4" x14ac:dyDescent="0.55000000000000004">
      <c r="A44">
        <v>62.5</v>
      </c>
      <c r="B44">
        <v>48.8</v>
      </c>
      <c r="C44" t="s">
        <v>11</v>
      </c>
      <c r="D44" t="s">
        <v>5</v>
      </c>
    </row>
    <row r="45" spans="1:4" x14ac:dyDescent="0.55000000000000004">
      <c r="A45">
        <v>62.5</v>
      </c>
      <c r="B45">
        <v>43.100083635349897</v>
      </c>
      <c r="C45" t="s">
        <v>12</v>
      </c>
      <c r="D45" t="s">
        <v>5</v>
      </c>
    </row>
    <row r="46" spans="1:4" x14ac:dyDescent="0.55000000000000004">
      <c r="A46">
        <v>62.5</v>
      </c>
      <c r="B46">
        <v>44.704999999999998</v>
      </c>
      <c r="C46" t="s">
        <v>13</v>
      </c>
      <c r="D46" t="s">
        <v>5</v>
      </c>
    </row>
    <row r="47" spans="1:4" x14ac:dyDescent="0.55000000000000004">
      <c r="A47">
        <v>31.25</v>
      </c>
      <c r="B47">
        <v>34.299999999999997</v>
      </c>
      <c r="C47" t="s">
        <v>4</v>
      </c>
      <c r="D47" t="s">
        <v>5</v>
      </c>
    </row>
    <row r="48" spans="1:4" x14ac:dyDescent="0.55000000000000004">
      <c r="A48">
        <v>31.25</v>
      </c>
      <c r="B48">
        <v>33.4</v>
      </c>
      <c r="C48" t="s">
        <v>6</v>
      </c>
      <c r="D48" t="s">
        <v>5</v>
      </c>
    </row>
    <row r="49" spans="1:4" x14ac:dyDescent="0.55000000000000004">
      <c r="A49">
        <v>31.25</v>
      </c>
      <c r="B49">
        <v>35.299999999999997</v>
      </c>
      <c r="C49" t="s">
        <v>7</v>
      </c>
      <c r="D49" t="s">
        <v>5</v>
      </c>
    </row>
    <row r="50" spans="1:4" x14ac:dyDescent="0.55000000000000004">
      <c r="A50">
        <v>31.25</v>
      </c>
      <c r="B50">
        <v>33.6</v>
      </c>
      <c r="C50" t="s">
        <v>8</v>
      </c>
      <c r="D50" t="s">
        <v>5</v>
      </c>
    </row>
    <row r="51" spans="1:4" x14ac:dyDescent="0.55000000000000004">
      <c r="A51">
        <v>31.25</v>
      </c>
      <c r="B51">
        <v>33</v>
      </c>
      <c r="C51" t="s">
        <v>9</v>
      </c>
      <c r="D51" t="s">
        <v>5</v>
      </c>
    </row>
    <row r="52" spans="1:4" x14ac:dyDescent="0.55000000000000004">
      <c r="A52">
        <v>31.25</v>
      </c>
      <c r="B52">
        <v>33.200000000000003</v>
      </c>
      <c r="C52" t="s">
        <v>10</v>
      </c>
      <c r="D52" t="s">
        <v>5</v>
      </c>
    </row>
    <row r="53" spans="1:4" x14ac:dyDescent="0.55000000000000004">
      <c r="A53">
        <v>31.25</v>
      </c>
      <c r="B53">
        <v>36</v>
      </c>
      <c r="C53" t="s">
        <v>11</v>
      </c>
      <c r="D53" t="s">
        <v>5</v>
      </c>
    </row>
    <row r="54" spans="1:4" x14ac:dyDescent="0.55000000000000004">
      <c r="A54">
        <v>31.25</v>
      </c>
      <c r="B54">
        <v>28.212991357680501</v>
      </c>
      <c r="C54" t="s">
        <v>12</v>
      </c>
      <c r="D54" t="s">
        <v>5</v>
      </c>
    </row>
    <row r="55" spans="1:4" x14ac:dyDescent="0.55000000000000004">
      <c r="A55">
        <v>31.25</v>
      </c>
      <c r="B55">
        <v>32.090000000000003</v>
      </c>
      <c r="C55" t="s">
        <v>13</v>
      </c>
      <c r="D55" t="s">
        <v>5</v>
      </c>
    </row>
    <row r="56" spans="1:4" x14ac:dyDescent="0.55000000000000004">
      <c r="A56">
        <v>15.625</v>
      </c>
      <c r="B56">
        <v>18.7</v>
      </c>
      <c r="C56" t="s">
        <v>4</v>
      </c>
      <c r="D56" t="s">
        <v>5</v>
      </c>
    </row>
    <row r="57" spans="1:4" x14ac:dyDescent="0.55000000000000004">
      <c r="A57">
        <v>15.625</v>
      </c>
      <c r="B57">
        <v>22.7</v>
      </c>
      <c r="C57" t="s">
        <v>6</v>
      </c>
      <c r="D57" t="s">
        <v>5</v>
      </c>
    </row>
    <row r="58" spans="1:4" x14ac:dyDescent="0.55000000000000004">
      <c r="A58">
        <v>15.625</v>
      </c>
      <c r="B58">
        <v>20.7</v>
      </c>
      <c r="C58" t="s">
        <v>7</v>
      </c>
      <c r="D58" t="s">
        <v>5</v>
      </c>
    </row>
    <row r="59" spans="1:4" x14ac:dyDescent="0.55000000000000004">
      <c r="A59">
        <v>15.625</v>
      </c>
      <c r="B59">
        <v>22</v>
      </c>
      <c r="C59" t="s">
        <v>8</v>
      </c>
      <c r="D59" t="s">
        <v>5</v>
      </c>
    </row>
    <row r="60" spans="1:4" x14ac:dyDescent="0.55000000000000004">
      <c r="A60">
        <v>15.625</v>
      </c>
      <c r="B60">
        <v>27.6</v>
      </c>
      <c r="C60" t="s">
        <v>9</v>
      </c>
      <c r="D60" t="s">
        <v>5</v>
      </c>
    </row>
    <row r="61" spans="1:4" x14ac:dyDescent="0.55000000000000004">
      <c r="A61">
        <v>15.625</v>
      </c>
      <c r="B61">
        <v>25.2</v>
      </c>
      <c r="C61" t="s">
        <v>10</v>
      </c>
      <c r="D61" t="s">
        <v>5</v>
      </c>
    </row>
    <row r="62" spans="1:4" x14ac:dyDescent="0.55000000000000004">
      <c r="A62">
        <v>15.625</v>
      </c>
      <c r="B62">
        <v>24.7</v>
      </c>
      <c r="C62" t="s">
        <v>11</v>
      </c>
      <c r="D62" t="s">
        <v>5</v>
      </c>
    </row>
    <row r="63" spans="1:4" x14ac:dyDescent="0.55000000000000004">
      <c r="A63">
        <v>15.625</v>
      </c>
      <c r="B63">
        <v>13.270142180094799</v>
      </c>
      <c r="C63" t="s">
        <v>12</v>
      </c>
      <c r="D63" t="s">
        <v>5</v>
      </c>
    </row>
    <row r="64" spans="1:4" x14ac:dyDescent="0.55000000000000004">
      <c r="A64">
        <v>15.625</v>
      </c>
      <c r="B64">
        <v>21.954999999999998</v>
      </c>
      <c r="C64" t="s">
        <v>13</v>
      </c>
      <c r="D64" t="s">
        <v>5</v>
      </c>
    </row>
    <row r="65" spans="1:4" x14ac:dyDescent="0.55000000000000004">
      <c r="A65">
        <v>7.8125</v>
      </c>
      <c r="B65">
        <v>14.1</v>
      </c>
      <c r="C65" t="s">
        <v>4</v>
      </c>
      <c r="D65" t="s">
        <v>5</v>
      </c>
    </row>
    <row r="66" spans="1:4" x14ac:dyDescent="0.55000000000000004">
      <c r="A66">
        <v>7.8125</v>
      </c>
      <c r="B66">
        <v>18.600000000000001</v>
      </c>
      <c r="C66" t="s">
        <v>6</v>
      </c>
      <c r="D66" t="s">
        <v>5</v>
      </c>
    </row>
    <row r="67" spans="1:4" x14ac:dyDescent="0.55000000000000004">
      <c r="A67">
        <v>7.8125</v>
      </c>
      <c r="B67">
        <v>18.600000000000001</v>
      </c>
      <c r="C67" t="s">
        <v>7</v>
      </c>
      <c r="D67" t="s">
        <v>5</v>
      </c>
    </row>
    <row r="68" spans="1:4" x14ac:dyDescent="0.55000000000000004">
      <c r="A68">
        <v>7.8125</v>
      </c>
      <c r="B68">
        <v>17.899999999999999</v>
      </c>
      <c r="C68" t="s">
        <v>8</v>
      </c>
      <c r="D68" t="s">
        <v>5</v>
      </c>
    </row>
    <row r="69" spans="1:4" x14ac:dyDescent="0.55000000000000004">
      <c r="A69">
        <v>7.8125</v>
      </c>
      <c r="B69">
        <v>21</v>
      </c>
      <c r="C69" t="s">
        <v>9</v>
      </c>
      <c r="D69" t="s">
        <v>5</v>
      </c>
    </row>
    <row r="70" spans="1:4" x14ac:dyDescent="0.55000000000000004">
      <c r="A70">
        <v>7.8125</v>
      </c>
      <c r="B70">
        <v>13.3</v>
      </c>
      <c r="C70" t="s">
        <v>10</v>
      </c>
      <c r="D70" t="s">
        <v>5</v>
      </c>
    </row>
    <row r="71" spans="1:4" x14ac:dyDescent="0.55000000000000004">
      <c r="A71">
        <v>7.8125</v>
      </c>
      <c r="B71">
        <v>15.5</v>
      </c>
      <c r="C71" t="s">
        <v>11</v>
      </c>
      <c r="D71" t="s">
        <v>5</v>
      </c>
    </row>
    <row r="72" spans="1:4" x14ac:dyDescent="0.55000000000000004">
      <c r="A72">
        <v>7.8125</v>
      </c>
      <c r="B72">
        <v>2.5648173961527698</v>
      </c>
      <c r="C72" t="s">
        <v>12</v>
      </c>
      <c r="D72" t="s">
        <v>5</v>
      </c>
    </row>
    <row r="73" spans="1:4" x14ac:dyDescent="0.55000000000000004">
      <c r="A73">
        <v>7.8125</v>
      </c>
      <c r="B73">
        <v>15.88</v>
      </c>
      <c r="C73" t="s">
        <v>13</v>
      </c>
      <c r="D73" t="s">
        <v>5</v>
      </c>
    </row>
    <row r="74" spans="1:4" x14ac:dyDescent="0.55000000000000004">
      <c r="A74">
        <v>1000</v>
      </c>
      <c r="B74">
        <v>95.165003837298499</v>
      </c>
      <c r="C74" t="s">
        <v>14</v>
      </c>
      <c r="D74" t="s">
        <v>15</v>
      </c>
    </row>
    <row r="75" spans="1:4" x14ac:dyDescent="0.55000000000000004">
      <c r="A75">
        <v>500</v>
      </c>
      <c r="B75">
        <v>90.176515732924003</v>
      </c>
      <c r="C75" t="s">
        <v>14</v>
      </c>
      <c r="D75" t="s">
        <v>15</v>
      </c>
    </row>
    <row r="76" spans="1:4" x14ac:dyDescent="0.55000000000000004">
      <c r="A76">
        <v>250</v>
      </c>
      <c r="B76">
        <v>82.348426707597795</v>
      </c>
      <c r="C76" t="s">
        <v>14</v>
      </c>
      <c r="D76" t="s">
        <v>15</v>
      </c>
    </row>
    <row r="77" spans="1:4" x14ac:dyDescent="0.55000000000000004">
      <c r="A77">
        <v>125</v>
      </c>
      <c r="B77">
        <v>69.531849577897106</v>
      </c>
      <c r="C77" t="s">
        <v>14</v>
      </c>
      <c r="D77" t="s">
        <v>15</v>
      </c>
    </row>
    <row r="78" spans="1:4" x14ac:dyDescent="0.55000000000000004">
      <c r="A78">
        <v>62.5</v>
      </c>
      <c r="B78">
        <v>52.570990023023803</v>
      </c>
      <c r="C78" t="s">
        <v>14</v>
      </c>
      <c r="D78" t="s">
        <v>15</v>
      </c>
    </row>
    <row r="79" spans="1:4" x14ac:dyDescent="0.55000000000000004">
      <c r="A79">
        <v>31.25</v>
      </c>
      <c r="B79">
        <v>33.960092095165002</v>
      </c>
      <c r="C79" t="s">
        <v>14</v>
      </c>
      <c r="D79" t="s">
        <v>15</v>
      </c>
    </row>
    <row r="80" spans="1:4" x14ac:dyDescent="0.55000000000000004">
      <c r="A80">
        <v>15.625</v>
      </c>
      <c r="B80">
        <v>16.845740598618601</v>
      </c>
      <c r="C80" t="s">
        <v>14</v>
      </c>
      <c r="D80" t="s">
        <v>15</v>
      </c>
    </row>
    <row r="81" spans="1:4" x14ac:dyDescent="0.55000000000000004">
      <c r="A81">
        <v>7.8125</v>
      </c>
      <c r="B81">
        <v>7.94320798158095</v>
      </c>
      <c r="C81" t="s">
        <v>14</v>
      </c>
      <c r="D81" t="s">
        <v>15</v>
      </c>
    </row>
    <row r="82" spans="1:4" x14ac:dyDescent="0.55000000000000004">
      <c r="A82">
        <v>1000</v>
      </c>
      <c r="B82">
        <v>94.405820533548905</v>
      </c>
      <c r="C82" t="s">
        <v>16</v>
      </c>
      <c r="D82" t="s">
        <v>15</v>
      </c>
    </row>
    <row r="83" spans="1:4" x14ac:dyDescent="0.55000000000000004">
      <c r="A83">
        <v>500</v>
      </c>
      <c r="B83">
        <v>88.261924009700905</v>
      </c>
      <c r="C83" t="s">
        <v>16</v>
      </c>
      <c r="D83" t="s">
        <v>15</v>
      </c>
    </row>
    <row r="84" spans="1:4" x14ac:dyDescent="0.55000000000000004">
      <c r="A84">
        <v>250</v>
      </c>
      <c r="B84">
        <v>79.369442198868299</v>
      </c>
      <c r="C84" t="s">
        <v>16</v>
      </c>
      <c r="D84" t="s">
        <v>15</v>
      </c>
    </row>
    <row r="85" spans="1:4" x14ac:dyDescent="0.55000000000000004">
      <c r="A85">
        <v>125</v>
      </c>
      <c r="B85">
        <v>66.661277283751005</v>
      </c>
      <c r="C85" t="s">
        <v>16</v>
      </c>
      <c r="D85" t="s">
        <v>15</v>
      </c>
    </row>
    <row r="86" spans="1:4" x14ac:dyDescent="0.55000000000000004">
      <c r="A86">
        <v>62.5</v>
      </c>
      <c r="B86">
        <v>49.5230396119644</v>
      </c>
      <c r="C86" t="s">
        <v>16</v>
      </c>
      <c r="D86" t="s">
        <v>15</v>
      </c>
    </row>
    <row r="87" spans="1:4" x14ac:dyDescent="0.55000000000000004">
      <c r="A87">
        <v>31.25</v>
      </c>
      <c r="B87">
        <v>28.763136620856901</v>
      </c>
      <c r="C87" t="s">
        <v>16</v>
      </c>
      <c r="D87" t="s">
        <v>15</v>
      </c>
    </row>
    <row r="88" spans="1:4" x14ac:dyDescent="0.55000000000000004">
      <c r="A88">
        <v>15.625</v>
      </c>
      <c r="B88">
        <v>14.373484236055001</v>
      </c>
      <c r="C88" t="s">
        <v>16</v>
      </c>
      <c r="D88" t="s">
        <v>15</v>
      </c>
    </row>
    <row r="89" spans="1:4" x14ac:dyDescent="0.55000000000000004">
      <c r="A89">
        <v>7.8125</v>
      </c>
      <c r="B89">
        <v>3.2174616006467098</v>
      </c>
      <c r="C89" t="s">
        <v>16</v>
      </c>
      <c r="D89" t="s">
        <v>15</v>
      </c>
    </row>
    <row r="90" spans="1:4" x14ac:dyDescent="0.55000000000000004">
      <c r="A90">
        <v>1000</v>
      </c>
      <c r="B90">
        <v>95.834044732798404</v>
      </c>
      <c r="C90" t="s">
        <v>17</v>
      </c>
      <c r="D90" t="s">
        <v>15</v>
      </c>
    </row>
    <row r="91" spans="1:4" x14ac:dyDescent="0.55000000000000004">
      <c r="A91">
        <v>500</v>
      </c>
      <c r="B91">
        <v>90.814410107563603</v>
      </c>
      <c r="C91" t="s">
        <v>17</v>
      </c>
      <c r="D91" t="s">
        <v>15</v>
      </c>
    </row>
    <row r="92" spans="1:4" x14ac:dyDescent="0.55000000000000004">
      <c r="A92">
        <v>250</v>
      </c>
      <c r="B92">
        <v>81.697114563769901</v>
      </c>
      <c r="C92" t="s">
        <v>17</v>
      </c>
      <c r="D92" t="s">
        <v>15</v>
      </c>
    </row>
    <row r="93" spans="1:4" x14ac:dyDescent="0.55000000000000004">
      <c r="A93">
        <v>125</v>
      </c>
      <c r="B93">
        <v>68.789482670308999</v>
      </c>
      <c r="C93" t="s">
        <v>17</v>
      </c>
      <c r="D93" t="s">
        <v>15</v>
      </c>
    </row>
    <row r="94" spans="1:4" x14ac:dyDescent="0.55000000000000004">
      <c r="A94">
        <v>62.5</v>
      </c>
      <c r="B94">
        <v>50.179272665187</v>
      </c>
      <c r="C94" t="s">
        <v>17</v>
      </c>
      <c r="D94" t="s">
        <v>15</v>
      </c>
    </row>
    <row r="95" spans="1:4" x14ac:dyDescent="0.55000000000000004">
      <c r="A95">
        <v>31.25</v>
      </c>
      <c r="B95">
        <v>29.247054806214699</v>
      </c>
      <c r="C95" t="s">
        <v>17</v>
      </c>
      <c r="D95" t="s">
        <v>15</v>
      </c>
    </row>
    <row r="96" spans="1:4" x14ac:dyDescent="0.55000000000000004">
      <c r="A96">
        <v>15.625</v>
      </c>
      <c r="B96">
        <v>15.315007683114199</v>
      </c>
      <c r="C96" t="s">
        <v>17</v>
      </c>
      <c r="D96" t="s">
        <v>15</v>
      </c>
    </row>
    <row r="97" spans="1:4" x14ac:dyDescent="0.55000000000000004">
      <c r="A97">
        <v>7.8125</v>
      </c>
      <c r="B97">
        <v>3.1244664504012198</v>
      </c>
      <c r="C97" t="s">
        <v>17</v>
      </c>
      <c r="D97" t="s">
        <v>15</v>
      </c>
    </row>
    <row r="98" spans="1:4" x14ac:dyDescent="0.55000000000000004">
      <c r="A98">
        <v>625</v>
      </c>
      <c r="B98">
        <v>89.594499999999996</v>
      </c>
      <c r="C98" t="s">
        <v>18</v>
      </c>
      <c r="D98" t="s">
        <v>19</v>
      </c>
    </row>
    <row r="99" spans="1:4" x14ac:dyDescent="0.55000000000000004">
      <c r="A99">
        <v>312.5</v>
      </c>
      <c r="B99">
        <v>79.855800000000002</v>
      </c>
      <c r="C99" t="s">
        <v>18</v>
      </c>
      <c r="D99" t="s">
        <v>19</v>
      </c>
    </row>
    <row r="100" spans="1:4" x14ac:dyDescent="0.55000000000000004">
      <c r="A100">
        <v>156.25</v>
      </c>
      <c r="B100">
        <v>66.506200000000007</v>
      </c>
      <c r="C100" t="s">
        <v>18</v>
      </c>
      <c r="D100" t="s">
        <v>19</v>
      </c>
    </row>
    <row r="101" spans="1:4" x14ac:dyDescent="0.55000000000000004">
      <c r="A101">
        <v>78.125</v>
      </c>
      <c r="B101">
        <v>50.940300000000001</v>
      </c>
      <c r="C101" t="s">
        <v>18</v>
      </c>
      <c r="D101" t="s">
        <v>19</v>
      </c>
    </row>
    <row r="102" spans="1:4" x14ac:dyDescent="0.55000000000000004">
      <c r="A102">
        <v>39.0625</v>
      </c>
      <c r="B102">
        <v>33.446800000000003</v>
      </c>
      <c r="C102" t="s">
        <v>18</v>
      </c>
      <c r="D102" t="s">
        <v>19</v>
      </c>
    </row>
    <row r="103" spans="1:4" x14ac:dyDescent="0.55000000000000004">
      <c r="A103">
        <v>19.53125</v>
      </c>
      <c r="B103">
        <v>19.679300000000001</v>
      </c>
      <c r="C103" t="s">
        <v>18</v>
      </c>
      <c r="D103" t="s">
        <v>19</v>
      </c>
    </row>
    <row r="104" spans="1:4" x14ac:dyDescent="0.55000000000000004">
      <c r="A104">
        <v>625</v>
      </c>
      <c r="B104">
        <v>90.065899999999999</v>
      </c>
      <c r="C104" t="s">
        <v>20</v>
      </c>
      <c r="D104" t="s">
        <v>19</v>
      </c>
    </row>
    <row r="105" spans="1:4" x14ac:dyDescent="0.55000000000000004">
      <c r="A105">
        <v>312.5</v>
      </c>
      <c r="B105">
        <v>82.868399999999994</v>
      </c>
      <c r="C105" t="s">
        <v>20</v>
      </c>
      <c r="D105" t="s">
        <v>19</v>
      </c>
    </row>
    <row r="106" spans="1:4" x14ac:dyDescent="0.55000000000000004">
      <c r="A106">
        <v>156.25</v>
      </c>
      <c r="B106">
        <v>69.835099999999997</v>
      </c>
      <c r="C106" t="s">
        <v>20</v>
      </c>
      <c r="D106" t="s">
        <v>19</v>
      </c>
    </row>
    <row r="107" spans="1:4" x14ac:dyDescent="0.55000000000000004">
      <c r="A107">
        <v>78.125</v>
      </c>
      <c r="B107">
        <v>54.892400000000002</v>
      </c>
      <c r="C107" t="s">
        <v>20</v>
      </c>
      <c r="D107" t="s">
        <v>19</v>
      </c>
    </row>
    <row r="108" spans="1:4" x14ac:dyDescent="0.55000000000000004">
      <c r="A108">
        <v>39.0625</v>
      </c>
      <c r="B108">
        <v>37.395499999999998</v>
      </c>
      <c r="C108" t="s">
        <v>20</v>
      </c>
      <c r="D108" t="s">
        <v>19</v>
      </c>
    </row>
    <row r="109" spans="1:4" x14ac:dyDescent="0.55000000000000004">
      <c r="A109">
        <v>19.53125</v>
      </c>
      <c r="B109">
        <v>21.874500000000001</v>
      </c>
      <c r="C109" t="s">
        <v>20</v>
      </c>
      <c r="D109" t="s">
        <v>19</v>
      </c>
    </row>
    <row r="110" spans="1:4" x14ac:dyDescent="0.55000000000000004">
      <c r="A110">
        <v>625</v>
      </c>
      <c r="B110">
        <v>89.003699999999995</v>
      </c>
      <c r="C110" t="s">
        <v>21</v>
      </c>
      <c r="D110" t="s">
        <v>19</v>
      </c>
    </row>
    <row r="111" spans="1:4" x14ac:dyDescent="0.55000000000000004">
      <c r="A111">
        <v>312.5</v>
      </c>
      <c r="B111">
        <v>80.069699999999997</v>
      </c>
      <c r="C111" t="s">
        <v>21</v>
      </c>
      <c r="D111" t="s">
        <v>19</v>
      </c>
    </row>
    <row r="112" spans="1:4" x14ac:dyDescent="0.55000000000000004">
      <c r="A112">
        <v>156.25</v>
      </c>
      <c r="B112">
        <v>66.523799999999994</v>
      </c>
      <c r="C112" t="s">
        <v>21</v>
      </c>
      <c r="D112" t="s">
        <v>19</v>
      </c>
    </row>
    <row r="113" spans="1:4" x14ac:dyDescent="0.55000000000000004">
      <c r="A113">
        <v>78.125</v>
      </c>
      <c r="B113">
        <v>50.117699999999999</v>
      </c>
      <c r="C113" t="s">
        <v>21</v>
      </c>
      <c r="D113" t="s">
        <v>19</v>
      </c>
    </row>
    <row r="114" spans="1:4" x14ac:dyDescent="0.55000000000000004">
      <c r="A114">
        <v>39.0625</v>
      </c>
      <c r="B114">
        <v>34.337800000000001</v>
      </c>
      <c r="C114" t="s">
        <v>21</v>
      </c>
      <c r="D114" t="s">
        <v>19</v>
      </c>
    </row>
    <row r="115" spans="1:4" x14ac:dyDescent="0.55000000000000004">
      <c r="A115">
        <v>19.53125</v>
      </c>
      <c r="B115">
        <v>20.043299999999999</v>
      </c>
      <c r="C115" t="s">
        <v>21</v>
      </c>
      <c r="D115" t="s">
        <v>19</v>
      </c>
    </row>
    <row r="116" spans="1:4" x14ac:dyDescent="0.55000000000000004">
      <c r="A116">
        <v>625</v>
      </c>
      <c r="B116">
        <v>88.984399999999994</v>
      </c>
      <c r="C116" t="s">
        <v>22</v>
      </c>
      <c r="D116" t="s">
        <v>19</v>
      </c>
    </row>
    <row r="117" spans="1:4" x14ac:dyDescent="0.55000000000000004">
      <c r="A117">
        <v>312.5</v>
      </c>
      <c r="B117">
        <v>79.255700000000004</v>
      </c>
      <c r="C117" t="s">
        <v>22</v>
      </c>
      <c r="D117" t="s">
        <v>19</v>
      </c>
    </row>
    <row r="118" spans="1:4" x14ac:dyDescent="0.55000000000000004">
      <c r="A118">
        <v>156.25</v>
      </c>
      <c r="B118">
        <v>65.6845</v>
      </c>
      <c r="C118" t="s">
        <v>22</v>
      </c>
      <c r="D118" t="s">
        <v>19</v>
      </c>
    </row>
    <row r="119" spans="1:4" x14ac:dyDescent="0.55000000000000004">
      <c r="A119">
        <v>78.125</v>
      </c>
      <c r="B119">
        <v>47.646700000000003</v>
      </c>
      <c r="C119" t="s">
        <v>22</v>
      </c>
      <c r="D119" t="s">
        <v>19</v>
      </c>
    </row>
    <row r="120" spans="1:4" x14ac:dyDescent="0.55000000000000004">
      <c r="A120">
        <v>39.0625</v>
      </c>
      <c r="B120">
        <v>29.958600000000001</v>
      </c>
      <c r="C120" t="s">
        <v>22</v>
      </c>
      <c r="D120" t="s">
        <v>19</v>
      </c>
    </row>
    <row r="121" spans="1:4" x14ac:dyDescent="0.55000000000000004">
      <c r="A121">
        <v>19.53125</v>
      </c>
      <c r="B121">
        <v>15.868499999999999</v>
      </c>
      <c r="C121" t="s">
        <v>22</v>
      </c>
      <c r="D121" t="s">
        <v>19</v>
      </c>
    </row>
    <row r="122" spans="1:4" x14ac:dyDescent="0.55000000000000004">
      <c r="A122">
        <v>1000</v>
      </c>
      <c r="B122">
        <v>94.696600000000004</v>
      </c>
      <c r="C122" t="s">
        <v>23</v>
      </c>
      <c r="D122" t="s">
        <v>19</v>
      </c>
    </row>
    <row r="123" spans="1:4" x14ac:dyDescent="0.55000000000000004">
      <c r="A123">
        <v>500</v>
      </c>
      <c r="B123">
        <v>89.726399999999998</v>
      </c>
      <c r="C123" t="s">
        <v>23</v>
      </c>
      <c r="D123" t="s">
        <v>19</v>
      </c>
    </row>
    <row r="124" spans="1:4" x14ac:dyDescent="0.55000000000000004">
      <c r="A124">
        <v>250</v>
      </c>
      <c r="B124">
        <v>80.034099999999995</v>
      </c>
      <c r="C124" t="s">
        <v>23</v>
      </c>
      <c r="D124" t="s">
        <v>19</v>
      </c>
    </row>
    <row r="125" spans="1:4" x14ac:dyDescent="0.55000000000000004">
      <c r="A125">
        <v>125</v>
      </c>
      <c r="B125">
        <v>65.579700000000003</v>
      </c>
      <c r="C125" t="s">
        <v>23</v>
      </c>
      <c r="D125" t="s">
        <v>19</v>
      </c>
    </row>
    <row r="126" spans="1:4" x14ac:dyDescent="0.55000000000000004">
      <c r="A126">
        <v>62.5</v>
      </c>
      <c r="B126">
        <v>47.003</v>
      </c>
      <c r="C126" t="s">
        <v>23</v>
      </c>
      <c r="D126" t="s">
        <v>19</v>
      </c>
    </row>
    <row r="127" spans="1:4" x14ac:dyDescent="0.55000000000000004">
      <c r="A127">
        <v>31.25</v>
      </c>
      <c r="B127">
        <v>28.271699999999999</v>
      </c>
      <c r="C127" t="s">
        <v>23</v>
      </c>
      <c r="D127" t="s">
        <v>19</v>
      </c>
    </row>
    <row r="128" spans="1:4" x14ac:dyDescent="0.55000000000000004">
      <c r="A128">
        <v>15.625</v>
      </c>
      <c r="B128">
        <v>17.0808</v>
      </c>
      <c r="C128" t="s">
        <v>23</v>
      </c>
      <c r="D128" t="s">
        <v>19</v>
      </c>
    </row>
    <row r="129" spans="1:4" x14ac:dyDescent="0.55000000000000004">
      <c r="A129">
        <v>1000</v>
      </c>
      <c r="B129">
        <v>94.755099999999999</v>
      </c>
      <c r="C129" t="s">
        <v>24</v>
      </c>
      <c r="D129" t="s">
        <v>19</v>
      </c>
    </row>
    <row r="130" spans="1:4" x14ac:dyDescent="0.55000000000000004">
      <c r="A130">
        <v>500</v>
      </c>
      <c r="B130">
        <v>89.607600000000005</v>
      </c>
      <c r="C130" t="s">
        <v>24</v>
      </c>
      <c r="D130" t="s">
        <v>19</v>
      </c>
    </row>
    <row r="131" spans="1:4" x14ac:dyDescent="0.55000000000000004">
      <c r="A131">
        <v>250</v>
      </c>
      <c r="B131">
        <v>80.084400000000002</v>
      </c>
      <c r="C131" t="s">
        <v>24</v>
      </c>
      <c r="D131" t="s">
        <v>19</v>
      </c>
    </row>
    <row r="132" spans="1:4" x14ac:dyDescent="0.55000000000000004">
      <c r="A132">
        <v>125</v>
      </c>
      <c r="B132">
        <v>65.493600000000001</v>
      </c>
      <c r="C132" t="s">
        <v>24</v>
      </c>
      <c r="D132" t="s">
        <v>19</v>
      </c>
    </row>
    <row r="133" spans="1:4" x14ac:dyDescent="0.55000000000000004">
      <c r="A133">
        <v>62.5</v>
      </c>
      <c r="B133">
        <v>48.198</v>
      </c>
      <c r="C133" t="s">
        <v>24</v>
      </c>
      <c r="D133" t="s">
        <v>19</v>
      </c>
    </row>
    <row r="134" spans="1:4" x14ac:dyDescent="0.55000000000000004">
      <c r="A134">
        <v>31.25</v>
      </c>
      <c r="B134">
        <v>30.050699999999999</v>
      </c>
      <c r="C134" t="s">
        <v>24</v>
      </c>
      <c r="D134" t="s">
        <v>19</v>
      </c>
    </row>
    <row r="135" spans="1:4" x14ac:dyDescent="0.55000000000000004">
      <c r="A135">
        <v>15.625</v>
      </c>
      <c r="B135">
        <v>18.0274</v>
      </c>
      <c r="C135" t="s">
        <v>24</v>
      </c>
      <c r="D135" t="s">
        <v>19</v>
      </c>
    </row>
    <row r="136" spans="1:4" x14ac:dyDescent="0.55000000000000004">
      <c r="A136">
        <v>1000</v>
      </c>
      <c r="B136">
        <v>93.5706218805785</v>
      </c>
      <c r="C136" t="s">
        <v>38</v>
      </c>
      <c r="D136" t="s">
        <v>19</v>
      </c>
    </row>
    <row r="137" spans="1:4" x14ac:dyDescent="0.55000000000000004">
      <c r="A137">
        <v>1000</v>
      </c>
      <c r="B137">
        <v>93.356903609973998</v>
      </c>
      <c r="C137" t="s">
        <v>39</v>
      </c>
      <c r="D137" t="s">
        <v>19</v>
      </c>
    </row>
    <row r="138" spans="1:4" x14ac:dyDescent="0.55000000000000004">
      <c r="A138">
        <v>1000</v>
      </c>
      <c r="B138">
        <v>93.36</v>
      </c>
      <c r="C138" t="s">
        <v>40</v>
      </c>
      <c r="D138" t="s">
        <v>19</v>
      </c>
    </row>
    <row r="139" spans="1:4" x14ac:dyDescent="0.55000000000000004">
      <c r="A139">
        <v>500</v>
      </c>
      <c r="B139">
        <v>88.417792997923399</v>
      </c>
      <c r="C139" t="s">
        <v>38</v>
      </c>
      <c r="D139" t="s">
        <v>19</v>
      </c>
    </row>
    <row r="140" spans="1:4" x14ac:dyDescent="0.55000000000000004">
      <c r="A140">
        <v>500</v>
      </c>
      <c r="B140">
        <v>88.146631931522194</v>
      </c>
      <c r="C140" t="s">
        <v>39</v>
      </c>
      <c r="D140" t="s">
        <v>19</v>
      </c>
    </row>
    <row r="141" spans="1:4" x14ac:dyDescent="0.55000000000000004">
      <c r="A141">
        <v>500</v>
      </c>
      <c r="B141">
        <v>88.15</v>
      </c>
      <c r="C141" t="s">
        <v>40</v>
      </c>
      <c r="D141" t="s">
        <v>19</v>
      </c>
    </row>
    <row r="142" spans="1:4" x14ac:dyDescent="0.55000000000000004">
      <c r="A142">
        <v>250</v>
      </c>
      <c r="B142">
        <v>79.275019126379803</v>
      </c>
      <c r="C142" t="s">
        <v>38</v>
      </c>
      <c r="D142" t="s">
        <v>19</v>
      </c>
    </row>
    <row r="143" spans="1:4" x14ac:dyDescent="0.55000000000000004">
      <c r="A143">
        <v>250</v>
      </c>
      <c r="B143">
        <v>78.309142786254796</v>
      </c>
      <c r="C143" t="s">
        <v>39</v>
      </c>
      <c r="D143" t="s">
        <v>19</v>
      </c>
    </row>
    <row r="144" spans="1:4" x14ac:dyDescent="0.55000000000000004">
      <c r="A144">
        <v>250</v>
      </c>
      <c r="B144">
        <v>78.31</v>
      </c>
      <c r="C144" t="s">
        <v>40</v>
      </c>
      <c r="D144" t="s">
        <v>19</v>
      </c>
    </row>
    <row r="145" spans="1:4" x14ac:dyDescent="0.55000000000000004">
      <c r="A145">
        <v>125</v>
      </c>
      <c r="B145">
        <v>66.235564137127</v>
      </c>
      <c r="C145" t="s">
        <v>38</v>
      </c>
      <c r="D145" t="s">
        <v>19</v>
      </c>
    </row>
    <row r="146" spans="1:4" x14ac:dyDescent="0.55000000000000004">
      <c r="A146">
        <v>125</v>
      </c>
      <c r="B146">
        <v>67.677707480461507</v>
      </c>
      <c r="C146" t="s">
        <v>39</v>
      </c>
      <c r="D146" t="s">
        <v>19</v>
      </c>
    </row>
    <row r="147" spans="1:4" x14ac:dyDescent="0.55000000000000004">
      <c r="A147">
        <v>125</v>
      </c>
      <c r="B147">
        <v>67.680000000000007</v>
      </c>
      <c r="C147" t="s">
        <v>40</v>
      </c>
      <c r="D147" t="s">
        <v>19</v>
      </c>
    </row>
    <row r="148" spans="1:4" x14ac:dyDescent="0.55000000000000004">
      <c r="A148">
        <v>62.5</v>
      </c>
      <c r="B148">
        <v>48.107399176654901</v>
      </c>
      <c r="C148" t="s">
        <v>38</v>
      </c>
      <c r="D148" t="s">
        <v>19</v>
      </c>
    </row>
    <row r="149" spans="1:4" x14ac:dyDescent="0.55000000000000004">
      <c r="A149">
        <v>62.5</v>
      </c>
      <c r="B149">
        <v>48.4152090311376</v>
      </c>
      <c r="C149" t="s">
        <v>39</v>
      </c>
      <c r="D149" t="s">
        <v>19</v>
      </c>
    </row>
    <row r="150" spans="1:4" x14ac:dyDescent="0.55000000000000004">
      <c r="A150">
        <v>62.5</v>
      </c>
      <c r="B150">
        <v>48.42</v>
      </c>
      <c r="C150" t="s">
        <v>40</v>
      </c>
      <c r="D150" t="s">
        <v>19</v>
      </c>
    </row>
    <row r="151" spans="1:4" x14ac:dyDescent="0.55000000000000004">
      <c r="A151">
        <v>31.25</v>
      </c>
      <c r="B151">
        <v>32.077671317716501</v>
      </c>
      <c r="C151" t="s">
        <v>38</v>
      </c>
      <c r="D151" t="s">
        <v>19</v>
      </c>
    </row>
    <row r="152" spans="1:4" x14ac:dyDescent="0.55000000000000004">
      <c r="A152">
        <v>31.25</v>
      </c>
      <c r="B152">
        <v>33.848157796799399</v>
      </c>
      <c r="C152" t="s">
        <v>39</v>
      </c>
      <c r="D152" t="s">
        <v>19</v>
      </c>
    </row>
    <row r="153" spans="1:4" x14ac:dyDescent="0.55000000000000004">
      <c r="A153">
        <v>31.25</v>
      </c>
      <c r="B153">
        <v>33.85</v>
      </c>
      <c r="C153" t="s">
        <v>40</v>
      </c>
      <c r="D153" t="s">
        <v>19</v>
      </c>
    </row>
    <row r="154" spans="1:4" x14ac:dyDescent="0.55000000000000004">
      <c r="A154">
        <v>15.625</v>
      </c>
      <c r="B154">
        <v>17.1933403766986</v>
      </c>
      <c r="C154" t="s">
        <v>38</v>
      </c>
      <c r="D154" t="s">
        <v>19</v>
      </c>
    </row>
    <row r="155" spans="1:4" x14ac:dyDescent="0.55000000000000004">
      <c r="A155">
        <v>15.625</v>
      </c>
      <c r="B155">
        <v>18.998883513211801</v>
      </c>
      <c r="C155" t="s">
        <v>39</v>
      </c>
      <c r="D155" t="s">
        <v>19</v>
      </c>
    </row>
    <row r="156" spans="1:4" x14ac:dyDescent="0.55000000000000004">
      <c r="A156">
        <v>15.625</v>
      </c>
      <c r="B156">
        <v>19</v>
      </c>
      <c r="C156" t="s">
        <v>40</v>
      </c>
      <c r="D15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17BA-62F5-4CA1-A044-BBC339B39110}">
  <dimension ref="A1"/>
  <sheetViews>
    <sheetView topLeftCell="A40" workbookViewId="0">
      <selection activeCell="J5" sqref="J5"/>
    </sheetView>
  </sheetViews>
  <sheetFormatPr defaultRowHeight="14.4" x14ac:dyDescent="0.55000000000000004"/>
  <sheetData>
    <row r="1" spans="1:1" x14ac:dyDescent="0.55000000000000004">
      <c r="A1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0BE3-EEDB-428B-BC98-4420DD0C209F}">
  <dimension ref="A1:D18"/>
  <sheetViews>
    <sheetView topLeftCell="A10" workbookViewId="0">
      <selection activeCell="C17" sqref="C17"/>
    </sheetView>
  </sheetViews>
  <sheetFormatPr defaultRowHeight="14.4" x14ac:dyDescent="0.55000000000000004"/>
  <cols>
    <col min="1" max="1" width="17.47265625" bestFit="1" customWidth="1"/>
    <col min="2" max="2" width="8.83984375" style="18"/>
    <col min="3" max="3" width="29.05078125" bestFit="1" customWidth="1"/>
    <col min="5" max="5" width="20.89453125" bestFit="1" customWidth="1"/>
  </cols>
  <sheetData>
    <row r="1" spans="1:4" x14ac:dyDescent="0.55000000000000004">
      <c r="A1" t="s">
        <v>25</v>
      </c>
      <c r="B1" s="18" t="s">
        <v>1</v>
      </c>
      <c r="C1" t="s">
        <v>26</v>
      </c>
    </row>
    <row r="2" spans="1:4" x14ac:dyDescent="0.55000000000000004">
      <c r="A2" s="1">
        <v>93.22</v>
      </c>
      <c r="B2">
        <v>999</v>
      </c>
      <c r="C2" s="1" t="s">
        <v>41</v>
      </c>
    </row>
    <row r="3" spans="1:4" x14ac:dyDescent="0.55000000000000004">
      <c r="A3">
        <v>90</v>
      </c>
      <c r="B3">
        <v>646</v>
      </c>
      <c r="C3" t="s">
        <v>45</v>
      </c>
    </row>
    <row r="4" spans="1:4" x14ac:dyDescent="0.55000000000000004">
      <c r="A4">
        <v>88</v>
      </c>
      <c r="B4">
        <v>524</v>
      </c>
      <c r="C4" t="s">
        <v>45</v>
      </c>
    </row>
    <row r="5" spans="1:4" x14ac:dyDescent="0.55000000000000004">
      <c r="A5" s="1">
        <v>86.3</v>
      </c>
      <c r="B5">
        <v>448</v>
      </c>
      <c r="C5" t="s">
        <v>46</v>
      </c>
    </row>
    <row r="6" spans="1:4" x14ac:dyDescent="0.55000000000000004">
      <c r="A6" s="1">
        <v>78.099999999999994</v>
      </c>
      <c r="B6">
        <v>250</v>
      </c>
      <c r="C6" t="s">
        <v>47</v>
      </c>
    </row>
    <row r="7" spans="1:4" x14ac:dyDescent="0.55000000000000004">
      <c r="A7">
        <v>73</v>
      </c>
      <c r="B7">
        <v>188</v>
      </c>
      <c r="D7" s="19"/>
    </row>
    <row r="8" spans="1:4" x14ac:dyDescent="0.55000000000000004">
      <c r="A8">
        <v>68</v>
      </c>
      <c r="B8">
        <v>147</v>
      </c>
    </row>
    <row r="9" spans="1:4" x14ac:dyDescent="0.55000000000000004">
      <c r="A9" s="1">
        <v>59.2</v>
      </c>
      <c r="B9">
        <v>99</v>
      </c>
      <c r="C9" t="s">
        <v>48</v>
      </c>
    </row>
    <row r="10" spans="1:4" x14ac:dyDescent="0.55000000000000004">
      <c r="A10">
        <v>58</v>
      </c>
      <c r="B10">
        <v>94</v>
      </c>
    </row>
    <row r="11" spans="1:4" x14ac:dyDescent="0.55000000000000004">
      <c r="A11" s="1">
        <v>54.79</v>
      </c>
      <c r="B11">
        <v>82</v>
      </c>
      <c r="C11" t="s">
        <v>49</v>
      </c>
    </row>
    <row r="12" spans="1:4" x14ac:dyDescent="0.55000000000000004">
      <c r="A12">
        <v>3</v>
      </c>
      <c r="B12">
        <v>2</v>
      </c>
    </row>
    <row r="16" spans="1:4" x14ac:dyDescent="0.55000000000000004">
      <c r="A16" t="s">
        <v>27</v>
      </c>
    </row>
    <row r="17" spans="1:2" x14ac:dyDescent="0.55000000000000004">
      <c r="A17">
        <v>97.57</v>
      </c>
      <c r="B17" s="18">
        <f>10^((-LN((100/A17)-1)+4.105)/2.2424)</f>
        <v>3001.7937373805953</v>
      </c>
    </row>
    <row r="18" spans="1:2" x14ac:dyDescent="0.55000000000000004">
      <c r="A18">
        <v>93.22</v>
      </c>
      <c r="B18" s="18">
        <f>10^((-LN((100/A18)-1)+4.105)/2.2424)</f>
        <v>998.75336166485545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AE4-9EC4-4607-A20F-6445E484B8B2}">
  <dimension ref="A1:O29"/>
  <sheetViews>
    <sheetView tabSelected="1" topLeftCell="A16" workbookViewId="0">
      <selection activeCell="C26" sqref="C26"/>
    </sheetView>
  </sheetViews>
  <sheetFormatPr defaultRowHeight="14.4" x14ac:dyDescent="0.55000000000000004"/>
  <cols>
    <col min="14" max="14" width="31.47265625" bestFit="1" customWidth="1"/>
    <col min="15" max="15" width="16.62890625" bestFit="1" customWidth="1"/>
  </cols>
  <sheetData>
    <row r="1" spans="1:15" x14ac:dyDescent="0.55000000000000004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5" x14ac:dyDescent="0.55000000000000004">
      <c r="A2" s="3" t="s">
        <v>28</v>
      </c>
      <c r="B2" s="4">
        <v>1.5329999999999999</v>
      </c>
      <c r="C2" s="4">
        <v>1.4830000000000001</v>
      </c>
      <c r="D2" s="5">
        <v>0.16700000000000001</v>
      </c>
      <c r="E2" s="6">
        <v>0.129</v>
      </c>
      <c r="F2" s="6">
        <v>4.7E-2</v>
      </c>
      <c r="G2" s="6">
        <v>5.0999999999999997E-2</v>
      </c>
      <c r="H2" s="6">
        <v>8.1000000000000003E-2</v>
      </c>
      <c r="I2" s="6">
        <v>7.9000000000000001E-2</v>
      </c>
      <c r="J2" s="7">
        <v>0.44400000000000001</v>
      </c>
      <c r="K2" s="7">
        <v>0.45200000000000001</v>
      </c>
      <c r="L2" s="8">
        <v>0.69899999999999995</v>
      </c>
      <c r="M2" s="8">
        <v>0.72499999999999998</v>
      </c>
    </row>
    <row r="3" spans="1:15" x14ac:dyDescent="0.55000000000000004">
      <c r="A3" s="3" t="s">
        <v>29</v>
      </c>
      <c r="B3" s="4">
        <v>1.4910000000000001</v>
      </c>
      <c r="C3" s="4">
        <v>1.4570000000000001</v>
      </c>
      <c r="D3" s="5">
        <v>0.22700000000000001</v>
      </c>
      <c r="E3" s="5">
        <v>0.189</v>
      </c>
      <c r="F3" s="6">
        <v>4.8000000000000001E-2</v>
      </c>
      <c r="G3" s="6">
        <v>4.8000000000000001E-2</v>
      </c>
      <c r="H3" s="6">
        <v>0.124</v>
      </c>
      <c r="I3" s="6">
        <v>0.127</v>
      </c>
      <c r="J3" s="9">
        <v>0.64200000000000002</v>
      </c>
      <c r="K3" s="9">
        <v>0.63100000000000001</v>
      </c>
      <c r="L3" s="10">
        <v>0.85599999999999998</v>
      </c>
      <c r="M3" s="10">
        <v>0.874</v>
      </c>
    </row>
    <row r="4" spans="1:15" x14ac:dyDescent="0.55000000000000004">
      <c r="A4" s="3" t="s">
        <v>30</v>
      </c>
      <c r="B4" s="6">
        <v>9.5000000000000001E-2</v>
      </c>
      <c r="C4" s="6">
        <v>9.0999999999999998E-2</v>
      </c>
      <c r="D4" s="7">
        <v>0.40200000000000002</v>
      </c>
      <c r="E4" s="11">
        <v>0.316</v>
      </c>
      <c r="F4" s="6">
        <v>4.5999999999999999E-2</v>
      </c>
      <c r="G4" s="6">
        <v>4.5999999999999999E-2</v>
      </c>
      <c r="H4" s="11">
        <v>0.29599999999999999</v>
      </c>
      <c r="I4" s="11">
        <v>0.30599999999999999</v>
      </c>
      <c r="J4" s="10">
        <v>0.88100000000000001</v>
      </c>
      <c r="K4" s="10">
        <v>0.877</v>
      </c>
      <c r="L4" s="8">
        <v>0.755</v>
      </c>
      <c r="M4" s="12">
        <v>1.046</v>
      </c>
    </row>
    <row r="5" spans="1:15" x14ac:dyDescent="0.55000000000000004">
      <c r="A5" s="3" t="s">
        <v>31</v>
      </c>
      <c r="B5" s="12">
        <v>1.036</v>
      </c>
      <c r="C5" s="12">
        <v>1.0900000000000001</v>
      </c>
      <c r="D5" s="13">
        <v>0.53300000000000003</v>
      </c>
      <c r="E5" s="13">
        <v>0.47299999999999998</v>
      </c>
      <c r="F5" s="6">
        <v>4.4999999999999998E-2</v>
      </c>
      <c r="G5" s="6">
        <v>5.2999999999999999E-2</v>
      </c>
      <c r="H5" s="13">
        <v>0.57399999999999995</v>
      </c>
      <c r="I5" s="13">
        <v>0.56499999999999995</v>
      </c>
      <c r="J5" s="12">
        <v>1.0669999999999999</v>
      </c>
      <c r="K5" s="12">
        <v>1.0509999999999999</v>
      </c>
      <c r="L5" s="14">
        <v>1.1499999999999999</v>
      </c>
      <c r="M5" s="14">
        <v>1.157</v>
      </c>
    </row>
    <row r="6" spans="1:15" x14ac:dyDescent="0.55000000000000004">
      <c r="A6" s="3" t="s">
        <v>32</v>
      </c>
      <c r="B6" s="6">
        <v>6.4000000000000001E-2</v>
      </c>
      <c r="C6" s="6">
        <v>6.0999999999999999E-2</v>
      </c>
      <c r="D6" s="10">
        <v>0.80600000000000005</v>
      </c>
      <c r="E6" s="9">
        <v>0.68300000000000005</v>
      </c>
      <c r="F6" s="6">
        <v>5.5E-2</v>
      </c>
      <c r="G6" s="6">
        <v>4.4999999999999998E-2</v>
      </c>
      <c r="H6" s="10">
        <v>0.80200000000000005</v>
      </c>
      <c r="I6" s="10">
        <v>0.84099999999999997</v>
      </c>
      <c r="J6" s="14">
        <v>1.1359999999999999</v>
      </c>
      <c r="K6" s="14">
        <v>1.163</v>
      </c>
      <c r="L6" s="14">
        <v>1.1759999999999999</v>
      </c>
      <c r="M6" s="15">
        <v>1.2230000000000001</v>
      </c>
    </row>
    <row r="7" spans="1:15" x14ac:dyDescent="0.55000000000000004">
      <c r="A7" s="3" t="s">
        <v>33</v>
      </c>
      <c r="B7" s="11">
        <v>0.35399999999999998</v>
      </c>
      <c r="C7" s="11">
        <v>0.33700000000000002</v>
      </c>
      <c r="D7" s="12">
        <v>1.0289999999999999</v>
      </c>
      <c r="E7" s="16">
        <v>0.95399999999999996</v>
      </c>
      <c r="F7" s="6">
        <v>4.7E-2</v>
      </c>
      <c r="G7" s="6">
        <v>4.8000000000000001E-2</v>
      </c>
      <c r="H7" s="16">
        <v>0.98799999999999999</v>
      </c>
      <c r="I7" s="12">
        <v>1.0349999999999999</v>
      </c>
      <c r="J7" s="15">
        <v>1.2170000000000001</v>
      </c>
      <c r="K7" s="15">
        <v>1.228</v>
      </c>
      <c r="L7" s="15">
        <v>1.234</v>
      </c>
      <c r="M7" s="15">
        <v>1.2769999999999999</v>
      </c>
    </row>
    <row r="8" spans="1:15" x14ac:dyDescent="0.55000000000000004">
      <c r="A8" s="3" t="s">
        <v>34</v>
      </c>
      <c r="B8" s="4">
        <v>1.462</v>
      </c>
      <c r="C8" s="17">
        <v>1.3620000000000001</v>
      </c>
      <c r="D8" s="14">
        <v>1.2110000000000001</v>
      </c>
      <c r="E8" s="12">
        <v>1.1040000000000001</v>
      </c>
      <c r="F8" s="6">
        <v>5.5E-2</v>
      </c>
      <c r="G8" s="6">
        <v>4.8000000000000001E-2</v>
      </c>
      <c r="H8" s="14">
        <v>1.1160000000000001</v>
      </c>
      <c r="I8" s="14">
        <v>1.1539999999999999</v>
      </c>
      <c r="J8" s="15">
        <v>1.2669999999999999</v>
      </c>
      <c r="K8" s="15">
        <v>1.284</v>
      </c>
      <c r="L8" s="15">
        <v>1.2869999999999999</v>
      </c>
      <c r="M8" s="17">
        <v>1.323</v>
      </c>
    </row>
    <row r="9" spans="1:15" x14ac:dyDescent="0.55000000000000004">
      <c r="A9" s="3" t="s">
        <v>35</v>
      </c>
      <c r="B9" s="4">
        <v>1.5069999999999999</v>
      </c>
      <c r="C9" s="4">
        <v>1.468</v>
      </c>
      <c r="D9" s="15">
        <v>1.2909999999999999</v>
      </c>
      <c r="E9" s="14">
        <v>1.214</v>
      </c>
      <c r="F9" s="6">
        <v>7.0000000000000007E-2</v>
      </c>
      <c r="G9" s="6">
        <v>7.2999999999999995E-2</v>
      </c>
      <c r="H9" s="15">
        <v>1.2849999999999999</v>
      </c>
      <c r="I9" s="15">
        <v>1.286</v>
      </c>
      <c r="J9" s="15">
        <v>1.32</v>
      </c>
      <c r="K9" s="15">
        <v>1.2969999999999999</v>
      </c>
      <c r="L9" s="15">
        <v>1.29</v>
      </c>
      <c r="M9" s="17">
        <v>1.3240000000000001</v>
      </c>
    </row>
    <row r="10" spans="1:15" x14ac:dyDescent="0.55000000000000004">
      <c r="M10">
        <f>AVERAGE(F2:G4)</f>
        <v>4.7666666666666663E-2</v>
      </c>
      <c r="N10" t="s">
        <v>43</v>
      </c>
      <c r="O10" t="s">
        <v>44</v>
      </c>
    </row>
    <row r="11" spans="1:15" x14ac:dyDescent="0.55000000000000004">
      <c r="M11">
        <f>AVERAGE(J8:M9)</f>
        <v>1.2989999999999999</v>
      </c>
      <c r="N11" t="s">
        <v>42</v>
      </c>
    </row>
    <row r="12" spans="1:15" x14ac:dyDescent="0.55000000000000004">
      <c r="A12" t="s">
        <v>36</v>
      </c>
    </row>
    <row r="13" spans="1:15" x14ac:dyDescent="0.55000000000000004">
      <c r="B13">
        <f>(1-((B2-0.047)/(1.299-0.047)))*100</f>
        <v>-18.69009584664536</v>
      </c>
      <c r="C13">
        <f t="shared" ref="C13:M13" si="0">(1-((C2-0.047)/(1.299-0.047)))*100</f>
        <v>-14.696485623003209</v>
      </c>
      <c r="D13">
        <f t="shared" si="0"/>
        <v>90.415335463258785</v>
      </c>
      <c r="E13">
        <f t="shared" si="0"/>
        <v>93.450479233226829</v>
      </c>
      <c r="F13">
        <f t="shared" si="0"/>
        <v>100</v>
      </c>
      <c r="G13">
        <f t="shared" si="0"/>
        <v>99.680511182108617</v>
      </c>
      <c r="H13">
        <f t="shared" si="0"/>
        <v>97.284345047923324</v>
      </c>
      <c r="I13">
        <f t="shared" si="0"/>
        <v>97.444089456869008</v>
      </c>
      <c r="J13">
        <f t="shared" si="0"/>
        <v>68.290734824281145</v>
      </c>
      <c r="K13">
        <f t="shared" si="0"/>
        <v>67.651757188498408</v>
      </c>
      <c r="L13">
        <f t="shared" si="0"/>
        <v>47.923322683706083</v>
      </c>
      <c r="M13">
        <f t="shared" si="0"/>
        <v>45.846645367412144</v>
      </c>
    </row>
    <row r="14" spans="1:15" x14ac:dyDescent="0.55000000000000004">
      <c r="B14">
        <f t="shared" ref="B14:M14" si="1">(1-((B3-0.047)/(1.299-0.047)))*100</f>
        <v>-15.335463258785964</v>
      </c>
      <c r="C14">
        <f t="shared" si="1"/>
        <v>-12.619808306709279</v>
      </c>
      <c r="D14">
        <f t="shared" si="1"/>
        <v>85.623003194888184</v>
      </c>
      <c r="E14">
        <f t="shared" si="1"/>
        <v>88.658146964856229</v>
      </c>
      <c r="F14">
        <f t="shared" si="1"/>
        <v>99.920127795527165</v>
      </c>
      <c r="G14">
        <f t="shared" si="1"/>
        <v>99.920127795527165</v>
      </c>
      <c r="H14">
        <f t="shared" si="1"/>
        <v>93.849840255591062</v>
      </c>
      <c r="I14">
        <f t="shared" si="1"/>
        <v>93.610223642172528</v>
      </c>
      <c r="J14">
        <f t="shared" si="1"/>
        <v>52.476038338658149</v>
      </c>
      <c r="K14">
        <f t="shared" si="1"/>
        <v>53.354632587859427</v>
      </c>
      <c r="L14">
        <f t="shared" si="1"/>
        <v>35.383386581469658</v>
      </c>
      <c r="M14">
        <f t="shared" si="1"/>
        <v>33.945686900958471</v>
      </c>
    </row>
    <row r="15" spans="1:15" x14ac:dyDescent="0.55000000000000004">
      <c r="B15">
        <f t="shared" ref="B15:M15" si="2">(1-((B4-0.047)/(1.299-0.047)))*100</f>
        <v>96.166134185303505</v>
      </c>
      <c r="C15">
        <f t="shared" si="2"/>
        <v>96.485623003194888</v>
      </c>
      <c r="D15">
        <f t="shared" si="2"/>
        <v>71.645367412140573</v>
      </c>
      <c r="E15">
        <f t="shared" si="2"/>
        <v>78.514376996805112</v>
      </c>
      <c r="F15">
        <f t="shared" si="2"/>
        <v>100.07987220447285</v>
      </c>
      <c r="G15">
        <f t="shared" si="2"/>
        <v>100.07987220447285</v>
      </c>
      <c r="H15">
        <f t="shared" si="2"/>
        <v>80.111821086261983</v>
      </c>
      <c r="I15">
        <f t="shared" si="2"/>
        <v>79.313099041533548</v>
      </c>
      <c r="J15">
        <f t="shared" si="2"/>
        <v>33.386581469648569</v>
      </c>
      <c r="K15">
        <f t="shared" si="2"/>
        <v>33.706070287539937</v>
      </c>
      <c r="L15">
        <f t="shared" si="2"/>
        <v>43.450479233226837</v>
      </c>
      <c r="M15">
        <f t="shared" si="2"/>
        <v>20.207667731629396</v>
      </c>
    </row>
    <row r="16" spans="1:15" x14ac:dyDescent="0.55000000000000004">
      <c r="B16">
        <f t="shared" ref="B16:M16" si="3">(1-((B5-0.047)/(1.299-0.047)))*100</f>
        <v>21.006389776357825</v>
      </c>
      <c r="C16">
        <f t="shared" si="3"/>
        <v>16.693290734824274</v>
      </c>
      <c r="D16">
        <f t="shared" si="3"/>
        <v>61.182108626198087</v>
      </c>
      <c r="E16">
        <f t="shared" si="3"/>
        <v>65.974440894568701</v>
      </c>
      <c r="F16">
        <f t="shared" si="3"/>
        <v>100.15974440894568</v>
      </c>
      <c r="G16">
        <f t="shared" si="3"/>
        <v>99.520766773162933</v>
      </c>
      <c r="H16">
        <f t="shared" si="3"/>
        <v>57.907348242811508</v>
      </c>
      <c r="I16">
        <f t="shared" si="3"/>
        <v>58.626198083067102</v>
      </c>
      <c r="J16">
        <f t="shared" si="3"/>
        <v>18.530351437699679</v>
      </c>
      <c r="K16">
        <f t="shared" si="3"/>
        <v>19.808306709265178</v>
      </c>
      <c r="L16">
        <f t="shared" si="3"/>
        <v>11.90095846645367</v>
      </c>
      <c r="M16">
        <f t="shared" si="3"/>
        <v>11.341853035143767</v>
      </c>
    </row>
    <row r="17" spans="1:13" x14ac:dyDescent="0.55000000000000004">
      <c r="B17">
        <f t="shared" ref="B17:M17" si="4">(1-((B6-0.047)/(1.299-0.047)))*100</f>
        <v>98.642172523961662</v>
      </c>
      <c r="C17">
        <f t="shared" si="4"/>
        <v>98.881789137380196</v>
      </c>
      <c r="D17">
        <f t="shared" si="4"/>
        <v>39.376996805111816</v>
      </c>
      <c r="E17">
        <f t="shared" si="4"/>
        <v>49.201277955271564</v>
      </c>
      <c r="F17">
        <f t="shared" si="4"/>
        <v>99.361022364217249</v>
      </c>
      <c r="G17">
        <f t="shared" si="4"/>
        <v>100.15974440894568</v>
      </c>
      <c r="H17">
        <f t="shared" si="4"/>
        <v>39.696485623003198</v>
      </c>
      <c r="I17">
        <f t="shared" si="4"/>
        <v>36.581469648562305</v>
      </c>
      <c r="J17">
        <f t="shared" si="4"/>
        <v>13.019169329073488</v>
      </c>
      <c r="K17">
        <f t="shared" si="4"/>
        <v>10.862619808306706</v>
      </c>
      <c r="L17">
        <f t="shared" si="4"/>
        <v>9.8242811501597416</v>
      </c>
      <c r="M17">
        <f t="shared" si="4"/>
        <v>6.0702875399360927</v>
      </c>
    </row>
    <row r="18" spans="1:13" x14ac:dyDescent="0.55000000000000004">
      <c r="B18">
        <f t="shared" ref="B18:M18" si="5">(1-((B7-0.047)/(1.299-0.047)))*100</f>
        <v>75.479233226837067</v>
      </c>
      <c r="C18">
        <f t="shared" si="5"/>
        <v>76.837060702875391</v>
      </c>
      <c r="D18">
        <f t="shared" si="5"/>
        <v>21.565495207667741</v>
      </c>
      <c r="E18">
        <f t="shared" si="5"/>
        <v>27.555910543131002</v>
      </c>
      <c r="F18">
        <f t="shared" si="5"/>
        <v>100</v>
      </c>
      <c r="G18">
        <f t="shared" si="5"/>
        <v>99.920127795527165</v>
      </c>
      <c r="H18">
        <f t="shared" si="5"/>
        <v>24.840255591054316</v>
      </c>
      <c r="I18">
        <f t="shared" si="5"/>
        <v>21.086261980830677</v>
      </c>
      <c r="J18">
        <f t="shared" si="5"/>
        <v>6.5495207667731536</v>
      </c>
      <c r="K18">
        <f t="shared" si="5"/>
        <v>5.6709265175718837</v>
      </c>
      <c r="L18">
        <f t="shared" si="5"/>
        <v>5.1916932907348219</v>
      </c>
      <c r="M18">
        <f t="shared" si="5"/>
        <v>1.7571884984025621</v>
      </c>
    </row>
    <row r="19" spans="1:13" x14ac:dyDescent="0.55000000000000004">
      <c r="B19">
        <f t="shared" ref="B19:M19" si="6">(1-((B8-0.047)/(1.299-0.047)))*100</f>
        <v>-13.019169329073478</v>
      </c>
      <c r="C19">
        <f t="shared" si="6"/>
        <v>-5.03194888178915</v>
      </c>
      <c r="D19">
        <f t="shared" si="6"/>
        <v>7.0287539936102146</v>
      </c>
      <c r="E19">
        <f t="shared" si="6"/>
        <v>15.575079872204455</v>
      </c>
      <c r="F19">
        <f t="shared" si="6"/>
        <v>99.361022364217249</v>
      </c>
      <c r="G19">
        <f t="shared" si="6"/>
        <v>99.920127795527165</v>
      </c>
      <c r="H19">
        <f t="shared" si="6"/>
        <v>14.616613418530333</v>
      </c>
      <c r="I19">
        <f t="shared" si="6"/>
        <v>11.581469648562305</v>
      </c>
      <c r="J19">
        <f t="shared" si="6"/>
        <v>2.5559105431309903</v>
      </c>
      <c r="K19">
        <f t="shared" si="6"/>
        <v>1.1980830670926479</v>
      </c>
      <c r="L19">
        <f t="shared" si="6"/>
        <v>0.95846645367412275</v>
      </c>
      <c r="M19">
        <f t="shared" si="6"/>
        <v>-1.9169329073482455</v>
      </c>
    </row>
    <row r="20" spans="1:13" x14ac:dyDescent="0.55000000000000004">
      <c r="B20">
        <f t="shared" ref="B20:M20" si="7">(1-((B9-0.047)/(1.299-0.047)))*100</f>
        <v>-16.613418530351431</v>
      </c>
      <c r="C20">
        <f t="shared" si="7"/>
        <v>-13.498402555910548</v>
      </c>
      <c r="D20">
        <f t="shared" si="7"/>
        <v>0.6389776357827448</v>
      </c>
      <c r="E20">
        <f t="shared" si="7"/>
        <v>6.7891373801916899</v>
      </c>
      <c r="F20">
        <f t="shared" si="7"/>
        <v>98.162939297124595</v>
      </c>
      <c r="G20">
        <f t="shared" si="7"/>
        <v>97.923322683706076</v>
      </c>
      <c r="H20">
        <f t="shared" si="7"/>
        <v>1.1182108626198062</v>
      </c>
      <c r="I20">
        <f t="shared" si="7"/>
        <v>1.0383386581469534</v>
      </c>
      <c r="J20">
        <f t="shared" si="7"/>
        <v>-1.6773162939297315</v>
      </c>
      <c r="K20">
        <f t="shared" si="7"/>
        <v>0.15974440894568342</v>
      </c>
      <c r="L20">
        <f t="shared" si="7"/>
        <v>0.71884984025558651</v>
      </c>
      <c r="M20">
        <f t="shared" si="7"/>
        <v>-1.9968051118210983</v>
      </c>
    </row>
    <row r="21" spans="1:13" x14ac:dyDescent="0.55000000000000004">
      <c r="A21" t="s">
        <v>37</v>
      </c>
    </row>
    <row r="22" spans="1:13" x14ac:dyDescent="0.55000000000000004">
      <c r="B22" s="18" t="e">
        <f>10^((-LN((100/B13)-1)+4.105)/2.2424)</f>
        <v>#NUM!</v>
      </c>
      <c r="C22" s="18" t="e">
        <f t="shared" ref="C22:M22" si="8">10^((-LN((100/C13)-1)+4.105)/2.2424)</f>
        <v>#NUM!</v>
      </c>
      <c r="D22" s="18">
        <f t="shared" si="8"/>
        <v>678.34822313980169</v>
      </c>
      <c r="E22" s="18">
        <f t="shared" si="8"/>
        <v>1037.4872724036338</v>
      </c>
      <c r="F22" s="18" t="e">
        <f t="shared" si="8"/>
        <v>#NUM!</v>
      </c>
      <c r="G22" s="18">
        <f t="shared" si="8"/>
        <v>24644.758988922302</v>
      </c>
      <c r="H22" s="18">
        <f t="shared" si="8"/>
        <v>2669.9892284983193</v>
      </c>
      <c r="I22" s="18">
        <f t="shared" si="8"/>
        <v>2846.2744389667491</v>
      </c>
      <c r="J22" s="18">
        <f t="shared" si="8"/>
        <v>148.84895939077032</v>
      </c>
      <c r="K22" s="18">
        <f t="shared" si="8"/>
        <v>144.42968092848474</v>
      </c>
      <c r="L22" s="18">
        <f t="shared" si="8"/>
        <v>62.167405416736564</v>
      </c>
      <c r="M22" s="18">
        <f t="shared" si="8"/>
        <v>57.064907441977688</v>
      </c>
    </row>
    <row r="23" spans="1:13" x14ac:dyDescent="0.55000000000000004">
      <c r="B23" s="18" t="e">
        <f t="shared" ref="B23:M23" si="9">10^((-LN((100/B14)-1)+4.105)/2.2424)</f>
        <v>#NUM!</v>
      </c>
      <c r="C23" s="18" t="e">
        <f t="shared" si="9"/>
        <v>#NUM!</v>
      </c>
      <c r="D23" s="18">
        <f t="shared" si="9"/>
        <v>423.00818804379384</v>
      </c>
      <c r="E23" s="18">
        <f t="shared" si="9"/>
        <v>559.28248024148661</v>
      </c>
      <c r="F23" s="18">
        <f t="shared" si="9"/>
        <v>102568.57449107463</v>
      </c>
      <c r="G23" s="18">
        <f t="shared" si="9"/>
        <v>102568.57449107463</v>
      </c>
      <c r="H23" s="18">
        <f t="shared" si="9"/>
        <v>1111.5805990603476</v>
      </c>
      <c r="I23" s="18">
        <f t="shared" si="9"/>
        <v>1065.9973506779556</v>
      </c>
      <c r="J23" s="18">
        <f t="shared" si="9"/>
        <v>74.960366964525221</v>
      </c>
      <c r="K23" s="18">
        <f t="shared" si="9"/>
        <v>77.72450582337467</v>
      </c>
      <c r="L23" s="18">
        <f t="shared" si="9"/>
        <v>36.48071558705773</v>
      </c>
      <c r="M23" s="18">
        <f t="shared" si="9"/>
        <v>34.178385916014577</v>
      </c>
    </row>
    <row r="24" spans="1:13" x14ac:dyDescent="0.55000000000000004">
      <c r="B24" s="18">
        <f t="shared" ref="B24:M24" si="10">10^((-LN((100/B15)-1)+4.105)/2.2424)</f>
        <v>1851.7061642347094</v>
      </c>
      <c r="C24" s="18">
        <f t="shared" si="10"/>
        <v>2031.6737575710752</v>
      </c>
      <c r="D24" s="18">
        <f t="shared" si="10"/>
        <v>175.3866945363591</v>
      </c>
      <c r="E24" s="18">
        <f t="shared" si="10"/>
        <v>256.1736699746462</v>
      </c>
      <c r="F24" s="18" t="e">
        <f t="shared" si="10"/>
        <v>#NUM!</v>
      </c>
      <c r="G24" s="18" t="e">
        <f t="shared" si="10"/>
        <v>#NUM!</v>
      </c>
      <c r="H24" s="18">
        <f t="shared" si="10"/>
        <v>283.11974736781832</v>
      </c>
      <c r="I24" s="18">
        <f t="shared" si="10"/>
        <v>269.11772017486345</v>
      </c>
      <c r="J24" s="18">
        <f t="shared" si="10"/>
        <v>33.310912364522437</v>
      </c>
      <c r="K24" s="18">
        <f t="shared" si="10"/>
        <v>33.804748433142002</v>
      </c>
      <c r="L24" s="18">
        <f t="shared" si="10"/>
        <v>51.656166070534468</v>
      </c>
      <c r="M24" s="18">
        <f t="shared" si="10"/>
        <v>16.526260501987576</v>
      </c>
    </row>
    <row r="25" spans="1:13" x14ac:dyDescent="0.55000000000000004">
      <c r="B25" s="18">
        <f t="shared" ref="B25:M25" si="11">10^((-LN((100/B16)-1)+4.105)/2.2424)</f>
        <v>17.375933114464534</v>
      </c>
      <c r="C25" s="18">
        <f t="shared" si="11"/>
        <v>12.994277562293634</v>
      </c>
      <c r="D25" s="18">
        <f t="shared" si="11"/>
        <v>108.02485708712082</v>
      </c>
      <c r="E25" s="18">
        <f t="shared" si="11"/>
        <v>133.63389268421437</v>
      </c>
      <c r="F25" s="18" t="e">
        <f t="shared" si="11"/>
        <v>#NUM!</v>
      </c>
      <c r="G25" s="18">
        <f t="shared" si="11"/>
        <v>16225.267345604638</v>
      </c>
      <c r="H25" s="18">
        <f t="shared" si="11"/>
        <v>93.944921573569317</v>
      </c>
      <c r="I25" s="18">
        <f t="shared" si="11"/>
        <v>96.840452047142676</v>
      </c>
      <c r="J25" s="18">
        <f t="shared" si="11"/>
        <v>14.799765885339564</v>
      </c>
      <c r="K25" s="18">
        <f t="shared" si="11"/>
        <v>16.108187157058399</v>
      </c>
      <c r="L25" s="18">
        <f t="shared" si="11"/>
        <v>8.6677146446120545</v>
      </c>
      <c r="M25" s="18">
        <f t="shared" si="11"/>
        <v>8.1964271322619897</v>
      </c>
    </row>
    <row r="26" spans="1:13" x14ac:dyDescent="0.55000000000000004">
      <c r="B26" s="18">
        <f t="shared" ref="B26:M26" si="12">10^((-LN((100/B17)-1)+4.105)/2.2424)</f>
        <v>5518.2358824085695</v>
      </c>
      <c r="C26" s="18">
        <f t="shared" si="12"/>
        <v>6752.5257977092806</v>
      </c>
      <c r="D26" s="18">
        <f t="shared" si="12"/>
        <v>43.471381415992646</v>
      </c>
      <c r="E26" s="18">
        <f t="shared" si="12"/>
        <v>65.520779901066646</v>
      </c>
      <c r="F26" s="18">
        <f t="shared" si="12"/>
        <v>12055.450208217175</v>
      </c>
      <c r="G26" s="18" t="e">
        <f t="shared" si="12"/>
        <v>#NUM!</v>
      </c>
      <c r="H26" s="18">
        <f t="shared" si="12"/>
        <v>44.072077170803333</v>
      </c>
      <c r="I26" s="18">
        <f t="shared" si="12"/>
        <v>38.482158121558093</v>
      </c>
      <c r="J26" s="18">
        <f t="shared" si="12"/>
        <v>9.630509186612306</v>
      </c>
      <c r="K26" s="18">
        <f t="shared" si="12"/>
        <v>7.7977241209927035</v>
      </c>
      <c r="L26" s="18">
        <f t="shared" si="12"/>
        <v>6.9502145661661823</v>
      </c>
      <c r="M26" s="18">
        <f t="shared" si="12"/>
        <v>4.0654250905962881</v>
      </c>
    </row>
    <row r="27" spans="1:13" x14ac:dyDescent="0.55000000000000004">
      <c r="B27" s="18">
        <f t="shared" ref="B27:M27" si="13">10^((-LN((100/B18)-1)+4.105)/2.2424)</f>
        <v>214.79636447757002</v>
      </c>
      <c r="C27" s="18">
        <f t="shared" si="13"/>
        <v>231.94361151428441</v>
      </c>
      <c r="D27" s="18">
        <f t="shared" si="13"/>
        <v>17.981666428526388</v>
      </c>
      <c r="E27" s="18">
        <f t="shared" si="13"/>
        <v>25.094165875821798</v>
      </c>
      <c r="F27" s="18" t="e">
        <f t="shared" si="13"/>
        <v>#NUM!</v>
      </c>
      <c r="G27" s="18">
        <f t="shared" si="13"/>
        <v>102568.57449107463</v>
      </c>
      <c r="H27" s="18">
        <f t="shared" si="13"/>
        <v>21.721679704343515</v>
      </c>
      <c r="I27" s="18">
        <f t="shared" si="13"/>
        <v>17.461907763736736</v>
      </c>
      <c r="J27" s="18">
        <f t="shared" si="13"/>
        <v>4.4184812841411203</v>
      </c>
      <c r="K27" s="18">
        <f t="shared" si="13"/>
        <v>3.7745522294360163</v>
      </c>
      <c r="L27" s="18">
        <f t="shared" si="13"/>
        <v>3.4295046246140539</v>
      </c>
      <c r="M27" s="18">
        <f t="shared" si="13"/>
        <v>1.0870355790200834</v>
      </c>
    </row>
    <row r="28" spans="1:13" x14ac:dyDescent="0.55000000000000004">
      <c r="B28" s="18" t="e">
        <f t="shared" ref="B28:M28" si="14">10^((-LN((100/B19)-1)+4.105)/2.2424)</f>
        <v>#NUM!</v>
      </c>
      <c r="C28" s="18" t="e">
        <f t="shared" si="14"/>
        <v>#NUM!</v>
      </c>
      <c r="D28" s="18">
        <f t="shared" si="14"/>
        <v>4.7759281994900977</v>
      </c>
      <c r="E28" s="18">
        <f t="shared" si="14"/>
        <v>11.936752280447552</v>
      </c>
      <c r="F28" s="18">
        <f t="shared" si="14"/>
        <v>12055.450208217175</v>
      </c>
      <c r="G28" s="18">
        <f t="shared" si="14"/>
        <v>102568.57449107463</v>
      </c>
      <c r="H28" s="18">
        <f t="shared" si="14"/>
        <v>11.054217982531117</v>
      </c>
      <c r="I28" s="18">
        <f t="shared" si="14"/>
        <v>8.3975933143771826</v>
      </c>
      <c r="J28" s="18">
        <f t="shared" si="14"/>
        <v>1.6105678471799789</v>
      </c>
      <c r="K28" s="18">
        <f t="shared" si="14"/>
        <v>0.72931867372661474</v>
      </c>
      <c r="L28" s="18">
        <f t="shared" si="14"/>
        <v>0.57853025418633564</v>
      </c>
      <c r="M28" s="18" t="e">
        <f t="shared" si="14"/>
        <v>#NUM!</v>
      </c>
    </row>
    <row r="29" spans="1:13" x14ac:dyDescent="0.55000000000000004">
      <c r="B29" s="18" t="e">
        <f t="shared" ref="B29:M29" si="15">10^((-LN((100/B20)-1)+4.105)/2.2424)</f>
        <v>#NUM!</v>
      </c>
      <c r="C29" s="18" t="e">
        <f t="shared" si="15"/>
        <v>#NUM!</v>
      </c>
      <c r="D29" s="18">
        <f t="shared" si="15"/>
        <v>0.38025275012338638</v>
      </c>
      <c r="E29" s="18">
        <f t="shared" si="15"/>
        <v>4.5966544668652549</v>
      </c>
      <c r="F29" s="18">
        <f t="shared" si="15"/>
        <v>4025.5574758800849</v>
      </c>
      <c r="G29" s="18">
        <f t="shared" si="15"/>
        <v>3540.474996029966</v>
      </c>
      <c r="H29" s="18">
        <f t="shared" si="15"/>
        <v>0.67887457715529209</v>
      </c>
      <c r="I29" s="18">
        <f t="shared" si="15"/>
        <v>0.62860953598333913</v>
      </c>
      <c r="J29" s="18" t="e">
        <f t="shared" si="15"/>
        <v>#NUM!</v>
      </c>
      <c r="K29" s="18">
        <f t="shared" si="15"/>
        <v>9.1139703734155239E-2</v>
      </c>
      <c r="L29" s="18">
        <f t="shared" si="15"/>
        <v>0.4294933306238648</v>
      </c>
      <c r="M29" s="18" t="e">
        <f t="shared" si="15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Figure</vt:lpstr>
      <vt:lpstr>IU_calculator</vt:lpstr>
      <vt:lpstr>Plate_reader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</dc:creator>
  <cp:lastModifiedBy>Feng Zhu</cp:lastModifiedBy>
  <dcterms:created xsi:type="dcterms:W3CDTF">2021-07-29T14:07:50Z</dcterms:created>
  <dcterms:modified xsi:type="dcterms:W3CDTF">2021-11-24T03:08:07Z</dcterms:modified>
</cp:coreProperties>
</file>