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ht1" sheetId="1" r:id="rId4"/>
    <sheet state="visible" name="Leht2" sheetId="2" r:id="rId5"/>
  </sheets>
  <definedNames/>
  <calcPr/>
</workbook>
</file>

<file path=xl/sharedStrings.xml><?xml version="1.0" encoding="utf-8"?>
<sst xmlns="http://schemas.openxmlformats.org/spreadsheetml/2006/main" count="264" uniqueCount="256">
  <si>
    <t>see YoloV3 darkneti mudelist:</t>
  </si>
  <si>
    <t>layer</t>
  </si>
  <si>
    <t>name of parameter, formula:</t>
  </si>
  <si>
    <t>capacity Unnamed Network</t>
  </si>
  <si>
    <t>macc Unnamed Network</t>
  </si>
  <si>
    <t>param Unnamed Network</t>
  </si>
  <si>
    <t>ch_out Unnamed Network</t>
  </si>
  <si>
    <t>width Unnamed Network</t>
  </si>
  <si>
    <t>x</t>
  </si>
  <si>
    <t>layer     filters    size              input                output</t>
  </si>
  <si>
    <t>z</t>
  </si>
  <si>
    <t>k</t>
  </si>
  <si>
    <t>fil</t>
  </si>
  <si>
    <t>p</t>
  </si>
  <si>
    <t>s</t>
  </si>
  <si>
    <t>nconv = [x+2*p-k]/s+1</t>
  </si>
  <si>
    <t>n = k*2*z + K*2*z</t>
  </si>
  <si>
    <t>nact=nconv*x^2</t>
  </si>
  <si>
    <t>ntotal=nconv+nact</t>
  </si>
  <si>
    <t>results will be rounded down to integers</t>
  </si>
  <si>
    <t>layer0-conv</t>
  </si>
  <si>
    <t>0 conv     32  3 x 3 / 1   608 x 608 x   3   -&gt;   608 x 608 x  32  0.639 BFLOPs</t>
  </si>
  <si>
    <t>layer1-conv</t>
  </si>
  <si>
    <t>1 conv     64  3 x 3 / 2   608 x 608 x  32   -&gt;   304 x 304 x  64  3.407 BFLOPs</t>
  </si>
  <si>
    <t>workload for a single pixel convolution calculation</t>
  </si>
  <si>
    <t>amount of a single pixel convolution calculations in a layer</t>
  </si>
  <si>
    <t>nr. of calculations in activation layer</t>
  </si>
  <si>
    <t>sum of all calculations in a layer</t>
  </si>
  <si>
    <t>with non-convolutional layers</t>
  </si>
  <si>
    <t>kernel: matrix with what convolution calculations are made</t>
  </si>
  <si>
    <t>2 conv     32  1 x 1 / 1   304 x 304 x  64   -&gt;   304 x 304 x  32  0.379 BFLOPs</t>
  </si>
  <si>
    <t>3 conv     64  3 x 3 / 1   304 x 304 x  32   -&gt;   304 x 304 x  64  3.407 BFLOPs</t>
  </si>
  <si>
    <t>4 res    1                 304 x 304 x  64   -&gt;   304 x 304 x  64</t>
  </si>
  <si>
    <t>5 conv    128  3 x 3 / 2   304 x 304 x  64   -&gt;   152 x 152 x 128  3.407 BFLOPs</t>
  </si>
  <si>
    <t>6 conv     64  1 x 1 / 1   152 x 152 x 128   -&gt;   152 x 152 x  64  0.379 BFLOPs</t>
  </si>
  <si>
    <t>7 conv    128  3 x 3 / 1   152 x 152 x  64   -&gt;   152 x 152 x 128  3.407 BFLOPs</t>
  </si>
  <si>
    <t>size x</t>
  </si>
  <si>
    <t>8 res    5                 152 x 152 x 128   -&gt;   152 x 152 x 128</t>
  </si>
  <si>
    <t>size y</t>
  </si>
  <si>
    <t>input_depth</t>
  </si>
  <si>
    <t>9 conv     64  1 x 1 / 1   152 x 152 x 128   -&gt;   152 x 152 x  64  0.379 BFLOPs</t>
  </si>
  <si>
    <t>kernel_x</t>
  </si>
  <si>
    <t>10 conv    128  3 x 3 / 1   152 x 152 x  64   -&gt;   152 x 152 x 128  3.407 BFLOPs</t>
  </si>
  <si>
    <t>kernel_y</t>
  </si>
  <si>
    <t>filters</t>
  </si>
  <si>
    <t>11 res    8                 152 x 152 x 128   -&gt;   152 x 152 x 128</t>
  </si>
  <si>
    <t>padding</t>
  </si>
  <si>
    <t>stride</t>
  </si>
  <si>
    <t>12 conv    256  3 x 3 / 2   152 x 152 x 128   -&gt;    76 x  76 x 256  3.407 BFLOPs</t>
  </si>
  <si>
    <t>output_x</t>
  </si>
  <si>
    <t>output_y</t>
  </si>
  <si>
    <t>13 conv    128  1 x 1 / 1    76 x  76 x 256   -&gt;    76 x  76 x 128  0.379 BFLOPs</t>
  </si>
  <si>
    <t>output_z</t>
  </si>
  <si>
    <t>14 conv    256  3 x 3 / 1    76 x  76 x 128   -&gt;    76 x  76 x 256  3.407 BFLOPs</t>
  </si>
  <si>
    <t>conv_calc math:</t>
  </si>
  <si>
    <t>conv calculations kokku:</t>
  </si>
  <si>
    <t>15 res   12                  76 x  76 x 256   -&gt;    76 x  76 x 256</t>
  </si>
  <si>
    <t>activation:</t>
  </si>
  <si>
    <t>16 conv    128  1 x 1 / 1    76 x  76 x 256   -&gt;    76 x  76 x 128  0.379 BFLOPs</t>
  </si>
  <si>
    <t>kokku:</t>
  </si>
  <si>
    <t>liitmisi:</t>
  </si>
  <si>
    <t>17 conv    256  3 x 3 / 1    76 x  76 x 128   -&gt;    76 x  76 x 256  3.407 BFLOPs</t>
  </si>
  <si>
    <t>18 res   15                  76 x  76 x 256   -&gt;    76 x  76 x 256</t>
  </si>
  <si>
    <t>19 conv    128  1 x 1 / 1    76 x  76 x 256   -&gt;    76 x  76 x 128  0.379 BFLOPs</t>
  </si>
  <si>
    <t>20 conv    256  3 x 3 / 1    76 x  76 x 128   -&gt;    76 x  76 x 256  3.407 BFLOPs</t>
  </si>
  <si>
    <t>21 res   18                  76 x  76 x 256   -&gt;    76 x  76 x 256</t>
  </si>
  <si>
    <t>22 conv    128  1 x 1 / 1    76 x  76 x 256   -&gt;    76 x  76 x 128  0.379 BFLOPs</t>
  </si>
  <si>
    <t>23 conv    256  3 x 3 / 1    76 x  76 x 128   -&gt;    76 x  76 x 256  3.407 BFLOPs</t>
  </si>
  <si>
    <t>24 res   21                  76 x  76 x 256   -&gt;    76 x  76 x 256</t>
  </si>
  <si>
    <t>25 conv    128  1 x 1 / 1    76 x  76 x 256   -&gt;    76 x  76 x 128  0.379 BFLOPs</t>
  </si>
  <si>
    <t>26 conv    256  3 x 3 / 1    76 x  76 x 128   -&gt;    76 x  76 x 256  3.407 BFLOPs</t>
  </si>
  <si>
    <t>27 res   24                  76 x  76 x 256   -&gt;    76 x  76 x 256</t>
  </si>
  <si>
    <t>28 conv    128  1 x 1 / 1    76 x  76 x 256   -&gt;    76 x  76 x 128  0.379 BFLOPs</t>
  </si>
  <si>
    <t>29 conv    256  3 x 3 / 1    76 x  76 x 128   -&gt;    76 x  76 x 256  3.407 BFLOPs</t>
  </si>
  <si>
    <t>30 res   27                  76 x  76 x 256   -&gt;    76 x  76 x 256</t>
  </si>
  <si>
    <t>31 conv    128  1 x 1 / 1    76 x  76 x 256   -&gt;    76 x  76 x 128  0.379 BFLOPs</t>
  </si>
  <si>
    <t>32 conv    256  3 x 3 / 1    76 x  76 x 128   -&gt;    76 x  76 x 256  3.407 BFLOPs</t>
  </si>
  <si>
    <t>33 res   30                  76 x  76 x 256   -&gt;    76 x  76 x 256</t>
  </si>
  <si>
    <t>34 conv    128  1 x 1 / 1    76 x  76 x 256   -&gt;    76 x  76 x 128  0.379 BFLOPs</t>
  </si>
  <si>
    <t>35 conv    256  3 x 3 / 1    76 x  76 x 128   -&gt;    76 x  76 x 256  3.407 BFLOPs</t>
  </si>
  <si>
    <t>36 res   33                  76 x  76 x 256   -&gt;    76 x  76 x 256</t>
  </si>
  <si>
    <t>37 conv    512  3 x 3 / 2    76 x  76 x 256   -&gt;    38 x  38 x 512  3.407 BFLOPs</t>
  </si>
  <si>
    <t>38 conv    256  1 x 1 / 1    38 x  38 x 512   -&gt;    38 x  38 x 256  0.379 BFLOPs</t>
  </si>
  <si>
    <t>39 conv    512  3 x 3 / 1    38 x  38 x 256   -&gt;    38 x  38 x 512  3.407 BFLOPs</t>
  </si>
  <si>
    <t>40 res   37                  38 x  38 x 512   -&gt;    38 x  38 x 512</t>
  </si>
  <si>
    <t>41 conv    256  1 x 1 / 1    38 x  38 x 512   -&gt;    38 x  38 x 256  0.379 BFLOPs</t>
  </si>
  <si>
    <t>42 conv    512  3 x 3 / 1    38 x  38 x 256   -&gt;    38 x  38 x 512  3.407 BFLOPs</t>
  </si>
  <si>
    <t>43 res   40                  38 x  38 x 512   -&gt;    38 x  38 x 512</t>
  </si>
  <si>
    <t>44 conv    256  1 x 1 / 1    38 x  38 x 512   -&gt;    38 x  38 x 256  0.379 BFLOPs</t>
  </si>
  <si>
    <t>45 conv    512  3 x 3 / 1    38 x  38 x 256   -&gt;    38 x  38 x 512  3.407 BFLOPs</t>
  </si>
  <si>
    <t>46 res   43                  38 x  38 x 512   -&gt;    38 x  38 x 512</t>
  </si>
  <si>
    <t>47 conv    256  1 x 1 / 1    38 x  38 x 512   -&gt;    38 x  38 x 256  0.379 BFLOPs</t>
  </si>
  <si>
    <t>48 conv    512  3 x 3 / 1    38 x  38 x 256   -&gt;    38 x  38 x 512  3.407 BFLOPs</t>
  </si>
  <si>
    <t>49 res   46                  38 x  38 x 512   -&gt;    38 x  38 x 512</t>
  </si>
  <si>
    <t>50 conv    256  1 x 1 / 1    38 x  38 x 512   -&gt;    38 x  38 x 256  0.379 BFLOPs</t>
  </si>
  <si>
    <t>51 conv    512  3 x 3 / 1    38 x  38 x 256   -&gt;    38 x  38 x 512  3.407 BFLOPs</t>
  </si>
  <si>
    <t>52 res   49                  38 x  38 x 512   -&gt;    38 x  38 x 512</t>
  </si>
  <si>
    <t>53 conv    256  1 x 1 / 1    38 x  38 x 512   -&gt;    38 x  38 x 256  0.379 BFLOPs</t>
  </si>
  <si>
    <t>54 conv    512  3 x 3 / 1    38 x  38 x 256   -&gt;    38 x  38 x 512  3.407 BFLOPs</t>
  </si>
  <si>
    <t>55 res   52                  38 x  38 x 512   -&gt;    38 x  38 x 512</t>
  </si>
  <si>
    <t>56 conv    256  1 x 1 / 1    38 x  38 x 512   -&gt;    38 x  38 x 256  0.379 BFLOPs</t>
  </si>
  <si>
    <t>57 conv    512  3 x 3 / 1    38 x  38 x 256   -&gt;    38 x  38 x 512  3.407 BFLOPs</t>
  </si>
  <si>
    <t>58 res   55                  38 x  38 x 512   -&gt;    38 x  38 x 512</t>
  </si>
  <si>
    <t>59 conv    256  1 x 1 / 1    38 x  38 x 512   -&gt;    38 x  38 x 256  0.379 BFLOPs</t>
  </si>
  <si>
    <t>60 conv    512  3 x 3 / 1    38 x  38 x 256   -&gt;    38 x  38 x 512  3.407 BFLOPs</t>
  </si>
  <si>
    <t>61 res   58                  38 x  38 x 512   -&gt;    38 x  38 x 512</t>
  </si>
  <si>
    <t>62 conv   1024  3 x 3 / 2    38 x  38 x 512   -&gt;    19 x  19 x1024  3.407 BFLOPs</t>
  </si>
  <si>
    <t>63 conv    512  1 x 1 / 1    19 x  19 x1024   -&gt;    19 x  19 x 512  0.379 BFLOPs</t>
  </si>
  <si>
    <t>64 conv   1024  3 x 3 / 1    19 x  19 x 512   -&gt;    19 x  19 x1024  3.407 BFLOPs</t>
  </si>
  <si>
    <t>65 res   62                  19 x  19 x1024   -&gt;    19 x  19 x1024</t>
  </si>
  <si>
    <t>66 conv    512  1 x 1 / 1    19 x  19 x1024   -&gt;    19 x  19 x 512  0.379 BFLOPs</t>
  </si>
  <si>
    <t>67 conv   1024  3 x 3 / 1    19 x  19 x 512   -&gt;    19 x  19 x1024  3.407 BFLOPs</t>
  </si>
  <si>
    <t>68 res   65                  19 x  19 x1024   -&gt;    19 x  19 x1024</t>
  </si>
  <si>
    <t>69 conv    512  1 x 1 / 1    19 x  19 x1024   -&gt;    19 x  19 x 512  0.379 BFLOPs</t>
  </si>
  <si>
    <t>70 conv   1024  3 x 3 / 1    19 x  19 x 512   -&gt;    19 x  19 x1024  3.407 BFLOPs</t>
  </si>
  <si>
    <t>71 res   68                  19 x  19 x1024   -&gt;    19 x  19 x1024</t>
  </si>
  <si>
    <t>72 conv    512  1 x 1 / 1    19 x  19 x1024   -&gt;    19 x  19 x 512  0.379 BFLOPs</t>
  </si>
  <si>
    <t>73 conv   1024  3 x 3 / 1    19 x  19 x 512   -&gt;    19 x  19 x1024  3.407 BFLOPs</t>
  </si>
  <si>
    <t>74 res   71                  19 x  19 x1024   -&gt;    19 x  19 x1024</t>
  </si>
  <si>
    <t>75 conv    512  1 x 1 / 1    19 x  19 x1024   -&gt;    19 x  19 x 512  0.379 BFLOPs</t>
  </si>
  <si>
    <t>76 conv   1024  3 x 3 / 1    19 x  19 x 512   -&gt;    19 x  19 x1024  3.407 BFLOPs</t>
  </si>
  <si>
    <t>77 conv    512  1 x 1 / 1    19 x  19 x1024   -&gt;    19 x  19 x 512  0.379 BFLOPs</t>
  </si>
  <si>
    <t>78 conv   1024  3 x 3 / 1    19 x  19 x 512   -&gt;    19 x  19 x1024  3.407 BFLOPs</t>
  </si>
  <si>
    <t>79 conv    512  1 x 1 / 1    19 x  19 x1024   -&gt;    19 x  19 x 512  0.379 BFLOPs</t>
  </si>
  <si>
    <t>80 conv   1024  3 x 3 / 1    19 x  19 x 512   -&gt;    19 x  19 x1024  3.407 BFLOPs</t>
  </si>
  <si>
    <t>81 conv    255  1 x 1 / 1    19 x  19 x1024   -&gt;    19 x  19 x 255  0.189 BFLOPs</t>
  </si>
  <si>
    <t>82 yolo</t>
  </si>
  <si>
    <t>83 route  79</t>
  </si>
  <si>
    <t>84 conv    256  1 x 1 / 1    19 x  19 x 512   -&gt;    19 x  19 x 256  0.095 BFLOPs</t>
  </si>
  <si>
    <t>85 upsample            2x    19 x  19 x 256   -&gt;    38 x  38 x 256</t>
  </si>
  <si>
    <t>86 route  85 61</t>
  </si>
  <si>
    <t>87 conv    256  1 x 1 / 1    38 x  38 x 768   -&gt;    38 x  38 x 256  0.568 BFLOPs</t>
  </si>
  <si>
    <t>88 conv    512  3 x 3 / 1    38 x  38 x 256   -&gt;    38 x  38 x 512  3.407 BFLOPs</t>
  </si>
  <si>
    <t>89 conv    256  1 x 1 / 1    38 x  38 x 512   -&gt;    38 x  38 x 256  0.379 BFLOPs</t>
  </si>
  <si>
    <t>90 conv    512  3 x 3 / 1    38 x  38 x 256   -&gt;    38 x  38 x 512  3.407 BFLOPs</t>
  </si>
  <si>
    <t>91 conv    256  1 x 1 / 1    38 x  38 x 512   -&gt;    38 x  38 x 256  0.379 BFLOPs</t>
  </si>
  <si>
    <t>92 conv    512  3 x 3 / 1    38 x  38 x 256   -&gt;    38 x  38 x 512  3.407 BFLOPs</t>
  </si>
  <si>
    <t>93 conv    255  1 x 1 / 1    38 x  38 x 512   -&gt;    38 x  38 x 255  0.377 BFLOPs</t>
  </si>
  <si>
    <t>94 yolo</t>
  </si>
  <si>
    <t>95 route  91</t>
  </si>
  <si>
    <t>96 conv    128  1 x 1 / 1    38 x  38 x 256   -&gt;    38 x  38 x 128  0.095 BFLOPs</t>
  </si>
  <si>
    <t>97 upsample            2x    38 x  38 x 128   -&gt;    76 x  76 x 128</t>
  </si>
  <si>
    <t>98 route  97 36</t>
  </si>
  <si>
    <t>99 conv    128  1 x 1 / 1    76 x  76 x 384   -&gt;    76 x  76 x 128  0.568 BFLOPs</t>
  </si>
  <si>
    <t>100 conv    256  3 x 3 / 1    76 x  76 x 128   -&gt;    76 x  76 x 256  3.407 BFLOPs</t>
  </si>
  <si>
    <t>101 conv    128  1 x 1 / 1    76 x  76 x 256   -&gt;    76 x  76 x 128  0.379 BFLOPs</t>
  </si>
  <si>
    <t>102 conv    256  3 x 3 / 1    76 x  76 x 128   -&gt;    76 x  76 x 256  3.407 BFLOPs</t>
  </si>
  <si>
    <t>103 conv    128  1 x 1 / 1    76 x  76 x 256   -&gt;    76 x  76 x 128  0.379 BFLOPs</t>
  </si>
  <si>
    <t>104 conv    256  3 x 3 / 1    76 x  76 x 128   -&gt;    76 x  76 x 256  3.407 BFLOPs</t>
  </si>
  <si>
    <t>105 conv    255  1 x 1 / 1    76 x  76 x 256   -&gt;    76 x  76 x 255  0.754 BFLOPs</t>
  </si>
  <si>
    <t>106 yolo</t>
  </si>
  <si>
    <t>layer2-conv</t>
  </si>
  <si>
    <t>layer3-conv</t>
  </si>
  <si>
    <t>layer4-shortcut</t>
  </si>
  <si>
    <t>layer5-conv</t>
  </si>
  <si>
    <t>layer6-conv</t>
  </si>
  <si>
    <t>layer7-conv</t>
  </si>
  <si>
    <t>layer8-shortcut</t>
  </si>
  <si>
    <t>layer9-conv</t>
  </si>
  <si>
    <t>layer10-conv</t>
  </si>
  <si>
    <t>layer11-shortcut</t>
  </si>
  <si>
    <t>layer12-conv</t>
  </si>
  <si>
    <t>layer13-conv</t>
  </si>
  <si>
    <t>layer15-shortcut</t>
  </si>
  <si>
    <t>layer16-conv</t>
  </si>
  <si>
    <t>layer17-conv</t>
  </si>
  <si>
    <t>layer18-shortcut</t>
  </si>
  <si>
    <t>layer19-conv</t>
  </si>
  <si>
    <t>layer20-conv</t>
  </si>
  <si>
    <t>layer21-shortcut</t>
  </si>
  <si>
    <t>layer22-conv</t>
  </si>
  <si>
    <t>layer23-conv</t>
  </si>
  <si>
    <t>layer24-shortcut</t>
  </si>
  <si>
    <t>layer25-conv</t>
  </si>
  <si>
    <t>layer26-conv</t>
  </si>
  <si>
    <t>layer27-shortcut</t>
  </si>
  <si>
    <t>layer28-conv</t>
  </si>
  <si>
    <t>layer29-conv</t>
  </si>
  <si>
    <t>layer30-shortcut</t>
  </si>
  <si>
    <t>layer31-conv</t>
  </si>
  <si>
    <t>layer32-conv</t>
  </si>
  <si>
    <t>layer33-shortcut</t>
  </si>
  <si>
    <t>layer34-conv</t>
  </si>
  <si>
    <t>layer35-conv</t>
  </si>
  <si>
    <t>layer36-shortcut</t>
  </si>
  <si>
    <t>layer37-conv</t>
  </si>
  <si>
    <t>layer38-conv</t>
  </si>
  <si>
    <t>layer39-conv</t>
  </si>
  <si>
    <t>layer40-shortcut</t>
  </si>
  <si>
    <t>layer41-conv</t>
  </si>
  <si>
    <t>layer42-conv</t>
  </si>
  <si>
    <t>layer43-shortcut</t>
  </si>
  <si>
    <t>layer44-conv</t>
  </si>
  <si>
    <t>layer45-conv</t>
  </si>
  <si>
    <t>layer46-shortcut</t>
  </si>
  <si>
    <t>layer48-conv</t>
  </si>
  <si>
    <t>layer49-shortcut</t>
  </si>
  <si>
    <t>layer50-conv</t>
  </si>
  <si>
    <t>layer51-conv</t>
  </si>
  <si>
    <t>layer52-shortcut</t>
  </si>
  <si>
    <t>layer53-conv</t>
  </si>
  <si>
    <t>layer54-conv</t>
  </si>
  <si>
    <t>layer55-shortcut</t>
  </si>
  <si>
    <t>layer56-conv</t>
  </si>
  <si>
    <t>layer57-conv</t>
  </si>
  <si>
    <t>layer58-shortcut</t>
  </si>
  <si>
    <t>layer59-conv</t>
  </si>
  <si>
    <t>layer60-conv</t>
  </si>
  <si>
    <t>layer61-shortcut</t>
  </si>
  <si>
    <t>layer62-conv</t>
  </si>
  <si>
    <t>.</t>
  </si>
  <si>
    <t>layer63-conv</t>
  </si>
  <si>
    <t>layer64-conv</t>
  </si>
  <si>
    <t>layer65-shortcut</t>
  </si>
  <si>
    <t>layer66-conv</t>
  </si>
  <si>
    <t>layer67-conv</t>
  </si>
  <si>
    <t>layer68-shortcut</t>
  </si>
  <si>
    <t>layer69-conv</t>
  </si>
  <si>
    <t>layer70-conv</t>
  </si>
  <si>
    <t>layer71-shortcut</t>
  </si>
  <si>
    <t>layer72-conv</t>
  </si>
  <si>
    <t>layer73-conv</t>
  </si>
  <si>
    <t>layer74-shortcut</t>
  </si>
  <si>
    <t>layer75-conv</t>
  </si>
  <si>
    <t>layer76-conv</t>
  </si>
  <si>
    <t>layer77-conv</t>
  </si>
  <si>
    <t>layer78-conv</t>
  </si>
  <si>
    <t>layer79-conv</t>
  </si>
  <si>
    <t>layer80-conv</t>
  </si>
  <si>
    <t>output</t>
  </si>
  <si>
    <t>layer81-conv</t>
  </si>
  <si>
    <t>layer84-conv</t>
  </si>
  <si>
    <t>layer85-upsample</t>
  </si>
  <si>
    <t>layer86-concat</t>
  </si>
  <si>
    <t>layer87-conv</t>
  </si>
  <si>
    <t>layer88-conv</t>
  </si>
  <si>
    <t>layer89-conv</t>
  </si>
  <si>
    <t>layer90-conv</t>
  </si>
  <si>
    <t>layer91-conv</t>
  </si>
  <si>
    <t>layer92-conv</t>
  </si>
  <si>
    <t>layer93-conv</t>
  </si>
  <si>
    <t>layer96-conv</t>
  </si>
  <si>
    <t>layer97-upsample</t>
  </si>
  <si>
    <t>layer98-concat</t>
  </si>
  <si>
    <t>layer99-conv</t>
  </si>
  <si>
    <t>layer100-conv</t>
  </si>
  <si>
    <t>layer101-conv</t>
  </si>
  <si>
    <t>layer102-conv</t>
  </si>
  <si>
    <t>layer103-conv</t>
  </si>
  <si>
    <t>layer104-conv</t>
  </si>
  <si>
    <t>layer105-conv</t>
  </si>
  <si>
    <t>Summary:</t>
  </si>
  <si>
    <t>nr. of all convolution layers:</t>
  </si>
  <si>
    <t>Sum of all non-convolution layers:</t>
  </si>
  <si>
    <t>total workload:</t>
  </si>
  <si>
    <t>GOP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</si>
</sst>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b/>
      <color theme="1"/>
      <name val="Arial"/>
    </font>
    <font/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3" xfId="0" applyFont="1" applyNumberFormat="1"/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1" numFmtId="3" xfId="0" applyAlignment="1" applyFont="1" applyNumberFormat="1">
      <alignment vertical="bottom"/>
    </xf>
    <xf borderId="0" fillId="0" fontId="1" numFmtId="3" xfId="0" applyAlignment="1" applyFont="1" applyNumberFormat="1">
      <alignment readingOrder="0"/>
    </xf>
    <xf borderId="0" fillId="0" fontId="1" numFmtId="3" xfId="0" applyAlignment="1" applyFont="1" applyNumberFormat="1">
      <alignment horizontal="right" readingOrder="0" vertical="bottom"/>
    </xf>
    <xf borderId="0" fillId="0" fontId="1" numFmtId="3" xfId="0" applyAlignment="1" applyFont="1" applyNumberFormat="1">
      <alignment horizontal="right" vertical="bottom"/>
    </xf>
    <xf borderId="0" fillId="0" fontId="3" numFmtId="3" xfId="0" applyAlignment="1" applyFont="1" applyNumberFormat="1">
      <alignment readingOrder="0"/>
    </xf>
    <xf borderId="0" fillId="0" fontId="1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17.0"/>
  </cols>
  <sheetData>
    <row r="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>
      <c r="A4" s="4" t="s">
        <v>2</v>
      </c>
      <c r="B4" s="1"/>
      <c r="C4" s="6" t="s">
        <v>8</v>
      </c>
      <c r="D4" s="6" t="s">
        <v>8</v>
      </c>
      <c r="E4" s="6" t="s">
        <v>10</v>
      </c>
      <c r="F4" s="6" t="s">
        <v>11</v>
      </c>
      <c r="G4" s="6" t="s">
        <v>11</v>
      </c>
      <c r="H4" s="6" t="s">
        <v>12</v>
      </c>
      <c r="I4" s="6" t="s">
        <v>13</v>
      </c>
      <c r="J4" s="6" t="s">
        <v>14</v>
      </c>
      <c r="K4" s="1"/>
      <c r="L4" s="6" t="s">
        <v>15</v>
      </c>
      <c r="M4" s="1"/>
      <c r="N4" s="1"/>
      <c r="O4" s="6" t="s">
        <v>16</v>
      </c>
      <c r="P4" s="6"/>
      <c r="Q4" s="6" t="s">
        <v>17</v>
      </c>
      <c r="R4" s="6" t="s">
        <v>18</v>
      </c>
      <c r="S4" s="1"/>
      <c r="T4" s="1"/>
    </row>
    <row r="5">
      <c r="B5" s="1"/>
      <c r="C5" s="1"/>
      <c r="D5" s="1"/>
      <c r="E5" s="1"/>
      <c r="F5" s="1"/>
      <c r="G5" s="1"/>
      <c r="H5" s="1"/>
      <c r="I5" s="1"/>
      <c r="J5" s="1"/>
      <c r="K5" s="1"/>
      <c r="L5" s="9" t="s">
        <v>19</v>
      </c>
      <c r="M5" s="1"/>
      <c r="N5" s="1"/>
      <c r="O5" s="1"/>
      <c r="P5" s="1"/>
      <c r="Q5" s="1"/>
      <c r="R5" s="1"/>
      <c r="S5" s="1"/>
      <c r="T5" s="1"/>
    </row>
    <row r="6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9" t="s">
        <v>24</v>
      </c>
      <c r="P6" s="9" t="s">
        <v>25</v>
      </c>
      <c r="Q6" s="9" t="s">
        <v>26</v>
      </c>
      <c r="R6" s="9" t="s">
        <v>27</v>
      </c>
      <c r="S6" s="9" t="s">
        <v>28</v>
      </c>
      <c r="T6" s="1"/>
    </row>
    <row r="7">
      <c r="B7" s="1"/>
      <c r="C7" s="1"/>
      <c r="D7" s="1"/>
      <c r="E7" s="1"/>
      <c r="F7" s="9" t="s">
        <v>29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>
      <c r="B8" s="1"/>
      <c r="C8" s="6" t="s">
        <v>36</v>
      </c>
      <c r="D8" s="6" t="s">
        <v>38</v>
      </c>
      <c r="E8" s="9" t="s">
        <v>39</v>
      </c>
      <c r="F8" s="6" t="s">
        <v>41</v>
      </c>
      <c r="G8" s="6" t="s">
        <v>43</v>
      </c>
      <c r="H8" s="6" t="s">
        <v>44</v>
      </c>
      <c r="I8" s="6" t="s">
        <v>46</v>
      </c>
      <c r="J8" s="6" t="s">
        <v>47</v>
      </c>
      <c r="K8" s="1"/>
      <c r="L8" s="6" t="s">
        <v>49</v>
      </c>
      <c r="M8" s="6" t="s">
        <v>50</v>
      </c>
      <c r="N8" s="6" t="s">
        <v>52</v>
      </c>
      <c r="O8" s="6" t="s">
        <v>54</v>
      </c>
      <c r="P8" s="6" t="s">
        <v>55</v>
      </c>
      <c r="Q8" s="6" t="s">
        <v>57</v>
      </c>
      <c r="R8" s="6" t="s">
        <v>59</v>
      </c>
      <c r="S8" s="6" t="s">
        <v>60</v>
      </c>
      <c r="T8" s="1"/>
    </row>
    <row r="9">
      <c r="B9" s="6" t="s">
        <v>20</v>
      </c>
      <c r="C9" s="6">
        <v>608.0</v>
      </c>
      <c r="D9" s="6">
        <f>C9</f>
        <v>608</v>
      </c>
      <c r="E9" s="6">
        <v>3.0</v>
      </c>
      <c r="F9" s="6">
        <v>3.0</v>
      </c>
      <c r="G9" s="6">
        <f>F9</f>
        <v>3</v>
      </c>
      <c r="H9" s="6">
        <v>32.0</v>
      </c>
      <c r="I9" s="6">
        <v>1.0</v>
      </c>
      <c r="J9" s="6">
        <v>1.0</v>
      </c>
      <c r="K9" s="1"/>
      <c r="L9" s="1">
        <f>ROUNDDOWN((C9+2*I9-F9)/J9 +1)</f>
        <v>608</v>
      </c>
      <c r="M9" s="1">
        <f>L9</f>
        <v>608</v>
      </c>
      <c r="N9" s="1">
        <f>H9</f>
        <v>32</v>
      </c>
      <c r="O9" s="1">
        <f t="shared" ref="O9:O27" si="1">(F9*F9*E9)*2</f>
        <v>54</v>
      </c>
      <c r="P9" s="1">
        <f t="shared" ref="P9:P27" si="2">(L9*L9)*O9*H9</f>
        <v>638779392</v>
      </c>
      <c r="Q9" s="1">
        <f t="shared" ref="Q9:Q27" si="3">(L9^2)*H9</f>
        <v>11829248</v>
      </c>
      <c r="R9" s="1">
        <f t="shared" ref="R9:R212" si="4">P9+Q9+S9</f>
        <v>650608640</v>
      </c>
      <c r="S9" s="6">
        <v>0.0</v>
      </c>
      <c r="T9" s="1"/>
    </row>
    <row r="10">
      <c r="B10" s="6"/>
      <c r="C10" s="1"/>
      <c r="D10" s="1"/>
      <c r="E10" s="1"/>
      <c r="F10" s="1"/>
      <c r="G10" s="1"/>
      <c r="H10" s="1"/>
      <c r="I10" s="6"/>
      <c r="J10" s="1"/>
      <c r="K10" s="1"/>
      <c r="L10" s="1"/>
      <c r="M10" s="1"/>
      <c r="N10" s="1"/>
      <c r="O10" s="1">
        <f t="shared" si="1"/>
        <v>0</v>
      </c>
      <c r="P10" s="1">
        <f t="shared" si="2"/>
        <v>0</v>
      </c>
      <c r="Q10" s="1">
        <f t="shared" si="3"/>
        <v>0</v>
      </c>
      <c r="R10" s="1">
        <f t="shared" si="4"/>
        <v>0</v>
      </c>
      <c r="S10" s="6">
        <v>0.0</v>
      </c>
      <c r="T10" s="1"/>
    </row>
    <row r="11">
      <c r="B11" s="6" t="s">
        <v>22</v>
      </c>
      <c r="C11" s="1">
        <f>L9</f>
        <v>608</v>
      </c>
      <c r="D11" s="1">
        <f>C11</f>
        <v>608</v>
      </c>
      <c r="E11" s="1">
        <f>N9</f>
        <v>32</v>
      </c>
      <c r="F11" s="6">
        <v>3.0</v>
      </c>
      <c r="G11" s="1">
        <f>F11</f>
        <v>3</v>
      </c>
      <c r="H11" s="6">
        <v>64.0</v>
      </c>
      <c r="I11" s="6">
        <v>1.0</v>
      </c>
      <c r="J11" s="6">
        <v>2.0</v>
      </c>
      <c r="K11" s="1"/>
      <c r="L11" s="1">
        <f>ROUNDDOWN((C11+2*I11-F11)/J11 +1)</f>
        <v>304</v>
      </c>
      <c r="M11" s="1">
        <f>L11</f>
        <v>304</v>
      </c>
      <c r="N11" s="1">
        <f>H11</f>
        <v>64</v>
      </c>
      <c r="O11" s="1">
        <f t="shared" si="1"/>
        <v>576</v>
      </c>
      <c r="P11" s="1">
        <f t="shared" si="2"/>
        <v>3406823424</v>
      </c>
      <c r="Q11" s="1">
        <f t="shared" si="3"/>
        <v>5914624</v>
      </c>
      <c r="R11" s="1">
        <f t="shared" si="4"/>
        <v>3412738048</v>
      </c>
      <c r="S11" s="6">
        <v>0.0</v>
      </c>
      <c r="T11" s="1"/>
    </row>
    <row r="1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>
        <f t="shared" si="1"/>
        <v>0</v>
      </c>
      <c r="P12" s="1">
        <f t="shared" si="2"/>
        <v>0</v>
      </c>
      <c r="Q12" s="1">
        <f t="shared" si="3"/>
        <v>0</v>
      </c>
      <c r="R12" s="1">
        <f t="shared" si="4"/>
        <v>0</v>
      </c>
      <c r="S12" s="6">
        <v>0.0</v>
      </c>
      <c r="T12" s="1"/>
    </row>
    <row r="13">
      <c r="B13" s="6" t="s">
        <v>151</v>
      </c>
      <c r="C13" s="1">
        <f>L11</f>
        <v>304</v>
      </c>
      <c r="D13" s="1">
        <f>C13</f>
        <v>304</v>
      </c>
      <c r="E13" s="1">
        <f>N11</f>
        <v>64</v>
      </c>
      <c r="F13" s="6">
        <v>1.0</v>
      </c>
      <c r="G13" s="1">
        <f>F13</f>
        <v>1</v>
      </c>
      <c r="H13" s="6">
        <v>32.0</v>
      </c>
      <c r="I13" s="6">
        <v>0.0</v>
      </c>
      <c r="J13" s="6">
        <v>1.0</v>
      </c>
      <c r="K13" s="1"/>
      <c r="L13" s="1">
        <f>(C13+2*I13-F13)/J13 +1</f>
        <v>304</v>
      </c>
      <c r="M13" s="1">
        <f>L13</f>
        <v>304</v>
      </c>
      <c r="N13" s="1">
        <f>H13</f>
        <v>32</v>
      </c>
      <c r="O13" s="1">
        <f t="shared" si="1"/>
        <v>128</v>
      </c>
      <c r="P13" s="1">
        <f t="shared" si="2"/>
        <v>378535936</v>
      </c>
      <c r="Q13" s="1">
        <f t="shared" si="3"/>
        <v>2957312</v>
      </c>
      <c r="R13" s="1">
        <f t="shared" si="4"/>
        <v>381493248</v>
      </c>
      <c r="S13" s="6">
        <v>0.0</v>
      </c>
      <c r="T13" s="1"/>
    </row>
    <row r="14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>
        <f t="shared" si="1"/>
        <v>0</v>
      </c>
      <c r="P14" s="1">
        <f t="shared" si="2"/>
        <v>0</v>
      </c>
      <c r="Q14" s="1">
        <f t="shared" si="3"/>
        <v>0</v>
      </c>
      <c r="R14" s="1">
        <f t="shared" si="4"/>
        <v>0</v>
      </c>
      <c r="S14" s="6">
        <v>0.0</v>
      </c>
      <c r="T14" s="1"/>
    </row>
    <row r="15">
      <c r="B15" s="6" t="s">
        <v>152</v>
      </c>
      <c r="C15" s="1">
        <f>L13</f>
        <v>304</v>
      </c>
      <c r="D15" s="1">
        <f>C15</f>
        <v>304</v>
      </c>
      <c r="E15" s="1">
        <f>N13</f>
        <v>32</v>
      </c>
      <c r="F15" s="6">
        <v>3.0</v>
      </c>
      <c r="G15" s="1">
        <f>F15</f>
        <v>3</v>
      </c>
      <c r="H15" s="6">
        <v>64.0</v>
      </c>
      <c r="I15" s="6">
        <v>1.0</v>
      </c>
      <c r="J15" s="6">
        <v>1.0</v>
      </c>
      <c r="K15" s="1"/>
      <c r="L15" s="1">
        <f>ROUNDDOWN((C15+2*I15-F15)/J15 +1)</f>
        <v>304</v>
      </c>
      <c r="M15" s="1">
        <f>L15</f>
        <v>304</v>
      </c>
      <c r="N15" s="1">
        <f>H15</f>
        <v>64</v>
      </c>
      <c r="O15" s="1">
        <f t="shared" si="1"/>
        <v>576</v>
      </c>
      <c r="P15" s="1">
        <f t="shared" si="2"/>
        <v>3406823424</v>
      </c>
      <c r="Q15" s="1">
        <f t="shared" si="3"/>
        <v>5914624</v>
      </c>
      <c r="R15" s="1">
        <f t="shared" si="4"/>
        <v>3412738048</v>
      </c>
      <c r="S15" s="6">
        <v>0.0</v>
      </c>
      <c r="T15" s="1"/>
    </row>
    <row r="16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>
        <f t="shared" si="1"/>
        <v>0</v>
      </c>
      <c r="P16" s="1">
        <f t="shared" si="2"/>
        <v>0</v>
      </c>
      <c r="Q16" s="1">
        <f t="shared" si="3"/>
        <v>0</v>
      </c>
      <c r="R16" s="1">
        <f t="shared" si="4"/>
        <v>0</v>
      </c>
      <c r="S16" s="6">
        <v>0.0</v>
      </c>
      <c r="T16" s="1"/>
    </row>
    <row r="17">
      <c r="B17" s="6" t="s">
        <v>153</v>
      </c>
      <c r="C17" s="1">
        <f>L15</f>
        <v>304</v>
      </c>
      <c r="D17" s="1">
        <f>C17</f>
        <v>304</v>
      </c>
      <c r="E17" s="1">
        <f>N15</f>
        <v>64</v>
      </c>
      <c r="F17" s="1"/>
      <c r="G17" s="1"/>
      <c r="H17" s="1"/>
      <c r="I17" s="1"/>
      <c r="J17" s="1"/>
      <c r="K17" s="1"/>
      <c r="L17" s="1">
        <f>C17</f>
        <v>304</v>
      </c>
      <c r="M17" s="1">
        <f>L17</f>
        <v>304</v>
      </c>
      <c r="N17" s="1">
        <f>E17</f>
        <v>64</v>
      </c>
      <c r="O17" s="1">
        <f t="shared" si="1"/>
        <v>0</v>
      </c>
      <c r="P17" s="1">
        <f t="shared" si="2"/>
        <v>0</v>
      </c>
      <c r="Q17" s="1">
        <f t="shared" si="3"/>
        <v>0</v>
      </c>
      <c r="R17" s="1">
        <f t="shared" si="4"/>
        <v>5914624</v>
      </c>
      <c r="S17" s="6">
        <f>L17*M17*N17</f>
        <v>5914624</v>
      </c>
      <c r="T17" s="1"/>
    </row>
    <row r="18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>
        <f t="shared" si="1"/>
        <v>0</v>
      </c>
      <c r="P18" s="1">
        <f t="shared" si="2"/>
        <v>0</v>
      </c>
      <c r="Q18" s="1">
        <f t="shared" si="3"/>
        <v>0</v>
      </c>
      <c r="R18" s="1">
        <f t="shared" si="4"/>
        <v>0</v>
      </c>
      <c r="S18" s="6">
        <v>0.0</v>
      </c>
      <c r="T18" s="1"/>
    </row>
    <row r="19">
      <c r="B19" s="6" t="s">
        <v>154</v>
      </c>
      <c r="C19" s="1">
        <f>L17</f>
        <v>304</v>
      </c>
      <c r="D19" s="1">
        <f>C19</f>
        <v>304</v>
      </c>
      <c r="E19" s="1">
        <f>N17</f>
        <v>64</v>
      </c>
      <c r="F19" s="6">
        <v>3.0</v>
      </c>
      <c r="G19" s="1">
        <f>F19</f>
        <v>3</v>
      </c>
      <c r="H19" s="6">
        <v>128.0</v>
      </c>
      <c r="I19" s="6">
        <v>1.0</v>
      </c>
      <c r="J19" s="6">
        <v>2.0</v>
      </c>
      <c r="K19" s="1"/>
      <c r="L19" s="1">
        <f>ROUNDDOWN((C19+2*I19-F19)/J19 +1)</f>
        <v>152</v>
      </c>
      <c r="M19" s="1">
        <f>L19</f>
        <v>152</v>
      </c>
      <c r="N19" s="1">
        <f>H19</f>
        <v>128</v>
      </c>
      <c r="O19" s="1">
        <f t="shared" si="1"/>
        <v>1152</v>
      </c>
      <c r="P19" s="1">
        <f t="shared" si="2"/>
        <v>3406823424</v>
      </c>
      <c r="Q19" s="1">
        <f t="shared" si="3"/>
        <v>2957312</v>
      </c>
      <c r="R19" s="1">
        <f t="shared" si="4"/>
        <v>3409780736</v>
      </c>
      <c r="S19" s="6">
        <v>0.0</v>
      </c>
      <c r="T19" s="1"/>
    </row>
    <row r="20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>
        <f t="shared" si="1"/>
        <v>0</v>
      </c>
      <c r="P20" s="1">
        <f t="shared" si="2"/>
        <v>0</v>
      </c>
      <c r="Q20" s="1">
        <f t="shared" si="3"/>
        <v>0</v>
      </c>
      <c r="R20" s="1">
        <f t="shared" si="4"/>
        <v>0</v>
      </c>
      <c r="S20" s="6">
        <v>0.0</v>
      </c>
      <c r="T20" s="1"/>
    </row>
    <row r="21">
      <c r="B21" s="6" t="s">
        <v>155</v>
      </c>
      <c r="C21" s="1">
        <f>L19</f>
        <v>152</v>
      </c>
      <c r="D21" s="1">
        <f>C21</f>
        <v>152</v>
      </c>
      <c r="E21" s="1">
        <f>N19</f>
        <v>128</v>
      </c>
      <c r="F21" s="6">
        <v>1.0</v>
      </c>
      <c r="G21" s="1">
        <f>F21</f>
        <v>1</v>
      </c>
      <c r="H21" s="6">
        <v>64.0</v>
      </c>
      <c r="I21" s="6">
        <v>0.0</v>
      </c>
      <c r="J21" s="6">
        <v>1.0</v>
      </c>
      <c r="K21" s="1"/>
      <c r="L21" s="1">
        <f>ROUNDDOWN((C21+2*I21-F21)/J21 +1)</f>
        <v>152</v>
      </c>
      <c r="M21" s="1">
        <f>L21</f>
        <v>152</v>
      </c>
      <c r="N21" s="1">
        <f>H21</f>
        <v>64</v>
      </c>
      <c r="O21" s="1">
        <f t="shared" si="1"/>
        <v>256</v>
      </c>
      <c r="P21" s="1">
        <f t="shared" si="2"/>
        <v>378535936</v>
      </c>
      <c r="Q21" s="1">
        <f t="shared" si="3"/>
        <v>1478656</v>
      </c>
      <c r="R21" s="1">
        <f t="shared" si="4"/>
        <v>380014592</v>
      </c>
      <c r="S21" s="6">
        <v>0.0</v>
      </c>
      <c r="T21" s="1"/>
    </row>
    <row r="2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>
        <f t="shared" si="1"/>
        <v>0</v>
      </c>
      <c r="P22" s="1">
        <f t="shared" si="2"/>
        <v>0</v>
      </c>
      <c r="Q22" s="1">
        <f t="shared" si="3"/>
        <v>0</v>
      </c>
      <c r="R22" s="1">
        <f t="shared" si="4"/>
        <v>0</v>
      </c>
      <c r="S22" s="6">
        <v>0.0</v>
      </c>
    </row>
    <row r="23">
      <c r="B23" s="6" t="s">
        <v>156</v>
      </c>
      <c r="C23" s="1">
        <f>L21</f>
        <v>152</v>
      </c>
      <c r="D23" s="1">
        <f>C23</f>
        <v>152</v>
      </c>
      <c r="E23" s="1">
        <f>N21</f>
        <v>64</v>
      </c>
      <c r="F23" s="6">
        <v>3.0</v>
      </c>
      <c r="G23" s="1">
        <f>F23</f>
        <v>3</v>
      </c>
      <c r="H23" s="6">
        <v>128.0</v>
      </c>
      <c r="I23" s="6">
        <v>1.0</v>
      </c>
      <c r="J23" s="6">
        <v>1.0</v>
      </c>
      <c r="K23" s="1"/>
      <c r="L23" s="1">
        <f>ROUNDDOWN((C23+2*I23-F23)/J23 +1)</f>
        <v>152</v>
      </c>
      <c r="M23" s="1">
        <f>L23</f>
        <v>152</v>
      </c>
      <c r="N23" s="1">
        <f>H23</f>
        <v>128</v>
      </c>
      <c r="O23" s="1">
        <f t="shared" si="1"/>
        <v>1152</v>
      </c>
      <c r="P23" s="1">
        <f t="shared" si="2"/>
        <v>3406823424</v>
      </c>
      <c r="Q23" s="1">
        <f t="shared" si="3"/>
        <v>2957312</v>
      </c>
      <c r="R23" s="1">
        <f t="shared" si="4"/>
        <v>3409780736</v>
      </c>
      <c r="S23" s="6">
        <v>0.0</v>
      </c>
    </row>
    <row r="24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>
        <f t="shared" si="1"/>
        <v>0</v>
      </c>
      <c r="P24" s="1">
        <f t="shared" si="2"/>
        <v>0</v>
      </c>
      <c r="Q24" s="1">
        <f t="shared" si="3"/>
        <v>0</v>
      </c>
      <c r="R24" s="1">
        <f t="shared" si="4"/>
        <v>0</v>
      </c>
      <c r="S24" s="6">
        <v>0.0</v>
      </c>
    </row>
    <row r="25">
      <c r="B25" s="6" t="s">
        <v>157</v>
      </c>
      <c r="C25" s="6">
        <v>152.0</v>
      </c>
      <c r="D25" s="6">
        <v>152.0</v>
      </c>
      <c r="E25" s="6">
        <v>128.0</v>
      </c>
      <c r="F25" s="1"/>
      <c r="G25" s="1"/>
      <c r="H25" s="1"/>
      <c r="I25" s="1"/>
      <c r="J25" s="1"/>
      <c r="K25" s="1"/>
      <c r="L25" s="6">
        <v>152.0</v>
      </c>
      <c r="M25" s="6">
        <v>152.0</v>
      </c>
      <c r="N25" s="6">
        <v>128.0</v>
      </c>
      <c r="O25" s="1">
        <f t="shared" si="1"/>
        <v>0</v>
      </c>
      <c r="P25" s="1">
        <f t="shared" si="2"/>
        <v>0</v>
      </c>
      <c r="Q25" s="1">
        <f t="shared" si="3"/>
        <v>0</v>
      </c>
      <c r="R25" s="1">
        <f t="shared" si="4"/>
        <v>2957312</v>
      </c>
      <c r="S25" s="6">
        <f>L25*M25*N25</f>
        <v>2957312</v>
      </c>
    </row>
    <row r="26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>
        <f t="shared" si="1"/>
        <v>0</v>
      </c>
      <c r="P26" s="1">
        <f t="shared" si="2"/>
        <v>0</v>
      </c>
      <c r="Q26" s="1">
        <f t="shared" si="3"/>
        <v>0</v>
      </c>
      <c r="R26" s="1">
        <f t="shared" si="4"/>
        <v>0</v>
      </c>
      <c r="S26" s="6">
        <v>0.0</v>
      </c>
    </row>
    <row r="27">
      <c r="B27" s="6" t="s">
        <v>158</v>
      </c>
      <c r="C27" s="1">
        <f>L25</f>
        <v>152</v>
      </c>
      <c r="D27" s="1">
        <f>C27</f>
        <v>152</v>
      </c>
      <c r="E27" s="1">
        <f>N25</f>
        <v>128</v>
      </c>
      <c r="F27" s="6">
        <v>1.0</v>
      </c>
      <c r="G27" s="1">
        <f>F27</f>
        <v>1</v>
      </c>
      <c r="H27" s="6">
        <v>64.0</v>
      </c>
      <c r="I27" s="6">
        <v>0.0</v>
      </c>
      <c r="J27" s="6">
        <v>1.0</v>
      </c>
      <c r="K27" s="1"/>
      <c r="L27" s="1">
        <f>ROUNDDOWN((C27+2*I27-F27)/J27 +1)</f>
        <v>152</v>
      </c>
      <c r="M27" s="1">
        <f>L27</f>
        <v>152</v>
      </c>
      <c r="N27" s="1">
        <f>H27</f>
        <v>64</v>
      </c>
      <c r="O27" s="1">
        <f t="shared" si="1"/>
        <v>256</v>
      </c>
      <c r="P27" s="1">
        <f t="shared" si="2"/>
        <v>378535936</v>
      </c>
      <c r="Q27" s="1">
        <f t="shared" si="3"/>
        <v>1478656</v>
      </c>
      <c r="R27" s="1">
        <f t="shared" si="4"/>
        <v>380014592</v>
      </c>
      <c r="S27" s="6">
        <v>0.0</v>
      </c>
    </row>
    <row r="28">
      <c r="B28" s="6"/>
      <c r="C28" s="1"/>
      <c r="D28" s="1"/>
      <c r="E28" s="1"/>
      <c r="F28" s="6"/>
      <c r="G28" s="1"/>
      <c r="H28" s="6"/>
      <c r="I28" s="6"/>
      <c r="J28" s="6"/>
      <c r="K28" s="1"/>
      <c r="L28" s="1"/>
      <c r="M28" s="1"/>
      <c r="N28" s="1"/>
      <c r="O28" s="1"/>
      <c r="P28" s="1"/>
      <c r="Q28" s="1"/>
      <c r="R28" s="1">
        <f t="shared" si="4"/>
        <v>0</v>
      </c>
      <c r="S28" s="6">
        <v>0.0</v>
      </c>
    </row>
    <row r="29">
      <c r="B29" s="6" t="s">
        <v>159</v>
      </c>
      <c r="C29" s="1">
        <f>L27</f>
        <v>152</v>
      </c>
      <c r="D29" s="1">
        <f>C29</f>
        <v>152</v>
      </c>
      <c r="E29" s="1">
        <f>N27</f>
        <v>64</v>
      </c>
      <c r="F29" s="6">
        <v>3.0</v>
      </c>
      <c r="G29" s="1">
        <f>F29</f>
        <v>3</v>
      </c>
      <c r="H29" s="6">
        <v>128.0</v>
      </c>
      <c r="I29" s="6">
        <v>1.0</v>
      </c>
      <c r="J29" s="6">
        <v>1.0</v>
      </c>
      <c r="K29" s="1"/>
      <c r="L29" s="1">
        <f>ROUNDDOWN((C29+2*I29-F29)/J29 +1)</f>
        <v>152</v>
      </c>
      <c r="M29" s="1">
        <f>L29</f>
        <v>152</v>
      </c>
      <c r="N29" s="1">
        <f>H29</f>
        <v>128</v>
      </c>
      <c r="O29" s="1">
        <f>(F29*F29*E29)*2</f>
        <v>1152</v>
      </c>
      <c r="P29" s="1">
        <f>(L29*L29)*O29*H29</f>
        <v>3406823424</v>
      </c>
      <c r="Q29" s="1">
        <f>(L29^2)*H29</f>
        <v>2957312</v>
      </c>
      <c r="R29" s="1">
        <f t="shared" si="4"/>
        <v>3409780736</v>
      </c>
      <c r="S29" s="6">
        <v>0.0</v>
      </c>
    </row>
    <row r="30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>
        <f t="shared" si="4"/>
        <v>0</v>
      </c>
      <c r="S30" s="6">
        <v>0.0</v>
      </c>
    </row>
    <row r="31">
      <c r="B31" s="6" t="s">
        <v>160</v>
      </c>
      <c r="C31" s="6">
        <v>152.0</v>
      </c>
      <c r="D31" s="6">
        <v>152.0</v>
      </c>
      <c r="E31" s="6">
        <v>128.0</v>
      </c>
      <c r="F31" s="1"/>
      <c r="G31" s="1"/>
      <c r="H31" s="1"/>
      <c r="I31" s="1"/>
      <c r="J31" s="1"/>
      <c r="K31" s="1"/>
      <c r="L31" s="6">
        <v>152.0</v>
      </c>
      <c r="M31" s="6">
        <v>152.0</v>
      </c>
      <c r="N31" s="6">
        <v>128.0</v>
      </c>
      <c r="O31" s="1"/>
      <c r="P31" s="1"/>
      <c r="Q31" s="1"/>
      <c r="R31" s="1">
        <f t="shared" si="4"/>
        <v>2957312</v>
      </c>
      <c r="S31" s="6">
        <f>L31*M31*N31</f>
        <v>2957312</v>
      </c>
    </row>
    <row r="3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>
        <f t="shared" si="4"/>
        <v>0</v>
      </c>
      <c r="S32" s="6">
        <v>0.0</v>
      </c>
    </row>
    <row r="33">
      <c r="B33" s="6" t="s">
        <v>161</v>
      </c>
      <c r="C33" s="1">
        <f>L31</f>
        <v>152</v>
      </c>
      <c r="D33" s="1">
        <f>C33</f>
        <v>152</v>
      </c>
      <c r="E33" s="1">
        <f>N31</f>
        <v>128</v>
      </c>
      <c r="F33" s="6">
        <v>3.0</v>
      </c>
      <c r="G33" s="1">
        <f>F33</f>
        <v>3</v>
      </c>
      <c r="H33" s="6">
        <v>256.0</v>
      </c>
      <c r="I33" s="6">
        <v>1.0</v>
      </c>
      <c r="J33" s="6">
        <v>2.0</v>
      </c>
      <c r="K33" s="1"/>
      <c r="L33" s="1">
        <f>ROUNDDOWN((C33+2*I33-F33)/J33 +1)</f>
        <v>76</v>
      </c>
      <c r="M33" s="1">
        <f>L33</f>
        <v>76</v>
      </c>
      <c r="N33" s="1">
        <f>H33</f>
        <v>256</v>
      </c>
      <c r="O33" s="1">
        <f t="shared" ref="O33:O37" si="5">(F33*F33*E33)*2</f>
        <v>2304</v>
      </c>
      <c r="P33" s="1">
        <f t="shared" ref="P33:P37" si="6">(L33*L33)*O33*H33</f>
        <v>3406823424</v>
      </c>
      <c r="Q33" s="1">
        <f t="shared" ref="Q33:Q37" si="7">(L33^2)*H33</f>
        <v>1478656</v>
      </c>
      <c r="R33" s="1">
        <f t="shared" si="4"/>
        <v>3408302080</v>
      </c>
      <c r="S33" s="6">
        <v>0.0</v>
      </c>
    </row>
    <row r="34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>
        <f t="shared" si="5"/>
        <v>0</v>
      </c>
      <c r="P34" s="1">
        <f t="shared" si="6"/>
        <v>0</v>
      </c>
      <c r="Q34" s="1">
        <f t="shared" si="7"/>
        <v>0</v>
      </c>
      <c r="R34" s="1">
        <f t="shared" si="4"/>
        <v>0</v>
      </c>
      <c r="S34" s="6">
        <v>0.0</v>
      </c>
    </row>
    <row r="35">
      <c r="B35" s="6" t="s">
        <v>162</v>
      </c>
      <c r="C35" s="1">
        <f>L33</f>
        <v>76</v>
      </c>
      <c r="D35" s="1">
        <f>C35</f>
        <v>76</v>
      </c>
      <c r="E35" s="1">
        <f>N33</f>
        <v>256</v>
      </c>
      <c r="F35" s="6">
        <v>1.0</v>
      </c>
      <c r="G35" s="1">
        <f>F35</f>
        <v>1</v>
      </c>
      <c r="H35" s="6">
        <v>128.0</v>
      </c>
      <c r="I35" s="6">
        <v>0.0</v>
      </c>
      <c r="J35" s="6">
        <v>1.0</v>
      </c>
      <c r="K35" s="1"/>
      <c r="L35" s="1">
        <f>ROUNDDOWN((C35+2*I35-F35)/J35 +1)</f>
        <v>76</v>
      </c>
      <c r="M35" s="1">
        <f>L35</f>
        <v>76</v>
      </c>
      <c r="N35" s="1">
        <f>H35</f>
        <v>128</v>
      </c>
      <c r="O35" s="1">
        <f t="shared" si="5"/>
        <v>512</v>
      </c>
      <c r="P35" s="1">
        <f t="shared" si="6"/>
        <v>378535936</v>
      </c>
      <c r="Q35" s="1">
        <f t="shared" si="7"/>
        <v>739328</v>
      </c>
      <c r="R35" s="1">
        <f t="shared" si="4"/>
        <v>379275264</v>
      </c>
      <c r="S35" s="6">
        <v>0.0</v>
      </c>
    </row>
    <row r="36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>
        <f t="shared" si="5"/>
        <v>0</v>
      </c>
      <c r="P36" s="1">
        <f t="shared" si="6"/>
        <v>0</v>
      </c>
      <c r="Q36" s="1">
        <f t="shared" si="7"/>
        <v>0</v>
      </c>
      <c r="R36" s="1">
        <f t="shared" si="4"/>
        <v>0</v>
      </c>
      <c r="S36" s="6">
        <v>0.0</v>
      </c>
    </row>
    <row r="37">
      <c r="B37" s="6" t="s">
        <v>156</v>
      </c>
      <c r="C37" s="1">
        <f>L35</f>
        <v>76</v>
      </c>
      <c r="D37" s="1">
        <f>C37</f>
        <v>76</v>
      </c>
      <c r="E37" s="1">
        <f>N35</f>
        <v>128</v>
      </c>
      <c r="F37" s="6">
        <v>3.0</v>
      </c>
      <c r="G37" s="1">
        <f>F37</f>
        <v>3</v>
      </c>
      <c r="H37" s="6">
        <v>256.0</v>
      </c>
      <c r="I37" s="6">
        <v>1.0</v>
      </c>
      <c r="J37" s="6">
        <v>1.0</v>
      </c>
      <c r="K37" s="1"/>
      <c r="L37" s="1">
        <f>ROUNDDOWN((C37+2*I37-F37)/J37 +1)</f>
        <v>76</v>
      </c>
      <c r="M37" s="1">
        <f>L37</f>
        <v>76</v>
      </c>
      <c r="N37" s="1">
        <f>H37</f>
        <v>256</v>
      </c>
      <c r="O37" s="1">
        <f t="shared" si="5"/>
        <v>2304</v>
      </c>
      <c r="P37" s="1">
        <f t="shared" si="6"/>
        <v>3406823424</v>
      </c>
      <c r="Q37" s="1">
        <f t="shared" si="7"/>
        <v>1478656</v>
      </c>
      <c r="R37" s="1">
        <f t="shared" si="4"/>
        <v>3408302080</v>
      </c>
      <c r="S37" s="6">
        <v>0.0</v>
      </c>
    </row>
    <row r="38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>
        <f t="shared" si="4"/>
        <v>0</v>
      </c>
      <c r="S38" s="6">
        <v>0.0</v>
      </c>
    </row>
    <row r="39">
      <c r="B39" s="6" t="s">
        <v>163</v>
      </c>
      <c r="C39" s="6">
        <f>L37</f>
        <v>76</v>
      </c>
      <c r="D39" s="6">
        <f>C39</f>
        <v>76</v>
      </c>
      <c r="E39" s="6">
        <f>N37</f>
        <v>256</v>
      </c>
      <c r="F39" s="1"/>
      <c r="G39" s="1"/>
      <c r="H39" s="1"/>
      <c r="I39" s="1"/>
      <c r="J39" s="1"/>
      <c r="K39" s="1"/>
      <c r="L39" s="6">
        <f>C39</f>
        <v>76</v>
      </c>
      <c r="M39" s="6">
        <f>L39</f>
        <v>76</v>
      </c>
      <c r="N39" s="6">
        <f>E39</f>
        <v>256</v>
      </c>
      <c r="O39" s="1"/>
      <c r="P39" s="1"/>
      <c r="Q39" s="1"/>
      <c r="R39" s="1">
        <f t="shared" si="4"/>
        <v>1478656</v>
      </c>
      <c r="S39" s="6">
        <f>L39*M39*N39</f>
        <v>1478656</v>
      </c>
    </row>
    <row r="40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>
        <f t="shared" si="4"/>
        <v>0</v>
      </c>
      <c r="S40" s="6">
        <v>0.0</v>
      </c>
    </row>
    <row r="41">
      <c r="B41" s="6" t="s">
        <v>164</v>
      </c>
      <c r="C41" s="1">
        <f>L39</f>
        <v>76</v>
      </c>
      <c r="D41" s="1">
        <f>C41</f>
        <v>76</v>
      </c>
      <c r="E41" s="1">
        <f>N39</f>
        <v>256</v>
      </c>
      <c r="F41" s="6">
        <v>1.0</v>
      </c>
      <c r="G41" s="1">
        <f>F41</f>
        <v>1</v>
      </c>
      <c r="H41" s="6">
        <v>128.0</v>
      </c>
      <c r="I41" s="6">
        <v>0.0</v>
      </c>
      <c r="J41" s="6">
        <v>1.0</v>
      </c>
      <c r="K41" s="1"/>
      <c r="L41" s="1">
        <f>ROUNDDOWN((C41+2*I41-F41)/J41 +1)</f>
        <v>76</v>
      </c>
      <c r="M41" s="1">
        <f>L41</f>
        <v>76</v>
      </c>
      <c r="N41" s="1">
        <f>H41</f>
        <v>128</v>
      </c>
      <c r="O41" s="1">
        <f t="shared" ref="O41:O43" si="8">(F41*F41*E41)*2</f>
        <v>512</v>
      </c>
      <c r="P41" s="1">
        <f t="shared" ref="P41:P43" si="9">(L41*L41)*O41*H41</f>
        <v>378535936</v>
      </c>
      <c r="Q41" s="1">
        <f t="shared" ref="Q41:Q43" si="10">(L41^2)*H41</f>
        <v>739328</v>
      </c>
      <c r="R41" s="1">
        <f t="shared" si="4"/>
        <v>379275264</v>
      </c>
      <c r="S41" s="6">
        <v>0.0</v>
      </c>
    </row>
    <row r="4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>
        <f t="shared" si="8"/>
        <v>0</v>
      </c>
      <c r="P42" s="1">
        <f t="shared" si="9"/>
        <v>0</v>
      </c>
      <c r="Q42" s="1">
        <f t="shared" si="10"/>
        <v>0</v>
      </c>
      <c r="R42" s="1">
        <f t="shared" si="4"/>
        <v>0</v>
      </c>
      <c r="S42" s="6">
        <v>0.0</v>
      </c>
    </row>
    <row r="43">
      <c r="B43" s="6" t="s">
        <v>165</v>
      </c>
      <c r="C43" s="1">
        <f>L41</f>
        <v>76</v>
      </c>
      <c r="D43" s="1">
        <f>C43</f>
        <v>76</v>
      </c>
      <c r="E43" s="1">
        <f>N41</f>
        <v>128</v>
      </c>
      <c r="F43" s="6">
        <v>3.0</v>
      </c>
      <c r="G43" s="1">
        <f>F43</f>
        <v>3</v>
      </c>
      <c r="H43" s="6">
        <v>256.0</v>
      </c>
      <c r="I43" s="6">
        <v>1.0</v>
      </c>
      <c r="J43" s="6">
        <v>1.0</v>
      </c>
      <c r="K43" s="1"/>
      <c r="L43" s="1">
        <f>ROUNDDOWN((C43+2*I43-F43)/J43 +1)</f>
        <v>76</v>
      </c>
      <c r="M43" s="1">
        <f>L43</f>
        <v>76</v>
      </c>
      <c r="N43" s="1">
        <f>H43</f>
        <v>256</v>
      </c>
      <c r="O43" s="1">
        <f t="shared" si="8"/>
        <v>2304</v>
      </c>
      <c r="P43" s="1">
        <f t="shared" si="9"/>
        <v>3406823424</v>
      </c>
      <c r="Q43" s="1">
        <f t="shared" si="10"/>
        <v>1478656</v>
      </c>
      <c r="R43" s="1">
        <f t="shared" si="4"/>
        <v>3408302080</v>
      </c>
      <c r="S43" s="6">
        <v>0.0</v>
      </c>
    </row>
    <row r="44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>
        <f t="shared" si="4"/>
        <v>0</v>
      </c>
      <c r="S44" s="6">
        <v>0.0</v>
      </c>
    </row>
    <row r="45">
      <c r="B45" s="6" t="s">
        <v>166</v>
      </c>
      <c r="C45" s="6">
        <f>L43</f>
        <v>76</v>
      </c>
      <c r="D45" s="6">
        <f>C45</f>
        <v>76</v>
      </c>
      <c r="E45" s="6">
        <f>N43</f>
        <v>256</v>
      </c>
      <c r="F45" s="1"/>
      <c r="G45" s="1"/>
      <c r="H45" s="1"/>
      <c r="I45" s="1"/>
      <c r="J45" s="1"/>
      <c r="K45" s="1"/>
      <c r="L45" s="6">
        <f>C45</f>
        <v>76</v>
      </c>
      <c r="M45" s="6">
        <f>L45</f>
        <v>76</v>
      </c>
      <c r="N45" s="6">
        <f>E45</f>
        <v>256</v>
      </c>
      <c r="O45" s="1"/>
      <c r="P45" s="1"/>
      <c r="Q45" s="1"/>
      <c r="R45" s="1">
        <f t="shared" si="4"/>
        <v>1478656</v>
      </c>
      <c r="S45" s="6">
        <f>L45*M45*N45</f>
        <v>1478656</v>
      </c>
    </row>
    <row r="46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>
        <f t="shared" si="4"/>
        <v>0</v>
      </c>
      <c r="S46" s="6">
        <v>0.0</v>
      </c>
    </row>
    <row r="47">
      <c r="B47" s="6" t="s">
        <v>167</v>
      </c>
      <c r="C47" s="1">
        <f>L45</f>
        <v>76</v>
      </c>
      <c r="D47" s="1">
        <f>C47</f>
        <v>76</v>
      </c>
      <c r="E47" s="1">
        <f>N45</f>
        <v>256</v>
      </c>
      <c r="F47" s="6">
        <v>1.0</v>
      </c>
      <c r="G47" s="1">
        <f>F47</f>
        <v>1</v>
      </c>
      <c r="H47" s="6">
        <v>128.0</v>
      </c>
      <c r="I47" s="6">
        <v>0.0</v>
      </c>
      <c r="J47" s="6">
        <v>1.0</v>
      </c>
      <c r="K47" s="1"/>
      <c r="L47" s="1">
        <f>ROUNDDOWN((C47+2*I47-F47)/J47 +1)</f>
        <v>76</v>
      </c>
      <c r="M47" s="1">
        <f>L47</f>
        <v>76</v>
      </c>
      <c r="N47" s="1">
        <f>H47</f>
        <v>128</v>
      </c>
      <c r="O47" s="1">
        <f t="shared" ref="O47:O49" si="11">(F47*F47*E47)*2</f>
        <v>512</v>
      </c>
      <c r="P47" s="1">
        <f t="shared" ref="P47:P49" si="12">(L47*L47)*O47*H47</f>
        <v>378535936</v>
      </c>
      <c r="Q47" s="1">
        <f t="shared" ref="Q47:Q49" si="13">(L47^2)*H47</f>
        <v>739328</v>
      </c>
      <c r="R47" s="1">
        <f t="shared" si="4"/>
        <v>379275264</v>
      </c>
      <c r="S47" s="6">
        <v>0.0</v>
      </c>
    </row>
    <row r="48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>
        <f t="shared" si="11"/>
        <v>0</v>
      </c>
      <c r="P48" s="1">
        <f t="shared" si="12"/>
        <v>0</v>
      </c>
      <c r="Q48" s="1">
        <f t="shared" si="13"/>
        <v>0</v>
      </c>
      <c r="R48" s="1">
        <f t="shared" si="4"/>
        <v>0</v>
      </c>
      <c r="S48" s="6">
        <v>0.0</v>
      </c>
    </row>
    <row r="49">
      <c r="B49" s="6" t="s">
        <v>168</v>
      </c>
      <c r="C49" s="1">
        <f>L47</f>
        <v>76</v>
      </c>
      <c r="D49" s="1">
        <f>C49</f>
        <v>76</v>
      </c>
      <c r="E49" s="1">
        <f>N47</f>
        <v>128</v>
      </c>
      <c r="F49" s="6">
        <v>3.0</v>
      </c>
      <c r="G49" s="1">
        <f>F49</f>
        <v>3</v>
      </c>
      <c r="H49" s="6">
        <v>256.0</v>
      </c>
      <c r="I49" s="6">
        <v>1.0</v>
      </c>
      <c r="J49" s="6">
        <v>1.0</v>
      </c>
      <c r="K49" s="1"/>
      <c r="L49" s="1">
        <f>ROUNDDOWN((C49+2*I49-F49)/J49 +1)</f>
        <v>76</v>
      </c>
      <c r="M49" s="1">
        <f>L49</f>
        <v>76</v>
      </c>
      <c r="N49" s="1">
        <f>H49</f>
        <v>256</v>
      </c>
      <c r="O49" s="1">
        <f t="shared" si="11"/>
        <v>2304</v>
      </c>
      <c r="P49" s="1">
        <f t="shared" si="12"/>
        <v>3406823424</v>
      </c>
      <c r="Q49" s="1">
        <f t="shared" si="13"/>
        <v>1478656</v>
      </c>
      <c r="R49" s="1">
        <f t="shared" si="4"/>
        <v>3408302080</v>
      </c>
      <c r="S49" s="6">
        <v>0.0</v>
      </c>
    </row>
    <row r="50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>
        <f t="shared" si="4"/>
        <v>0</v>
      </c>
      <c r="S50" s="6">
        <v>0.0</v>
      </c>
    </row>
    <row r="51">
      <c r="B51" s="6" t="s">
        <v>169</v>
      </c>
      <c r="C51" s="6">
        <f>L49</f>
        <v>76</v>
      </c>
      <c r="D51" s="6">
        <f>C51</f>
        <v>76</v>
      </c>
      <c r="E51" s="6">
        <f>N49</f>
        <v>256</v>
      </c>
      <c r="F51" s="1"/>
      <c r="G51" s="1"/>
      <c r="H51" s="1"/>
      <c r="I51" s="1"/>
      <c r="J51" s="1"/>
      <c r="K51" s="1"/>
      <c r="L51" s="6">
        <f>C51</f>
        <v>76</v>
      </c>
      <c r="M51" s="6">
        <f>L51</f>
        <v>76</v>
      </c>
      <c r="N51" s="6">
        <f>E51</f>
        <v>256</v>
      </c>
      <c r="O51" s="1"/>
      <c r="P51" s="1"/>
      <c r="Q51" s="1"/>
      <c r="R51" s="1">
        <f t="shared" si="4"/>
        <v>1478656</v>
      </c>
      <c r="S51" s="6">
        <f>L51*M51*N51</f>
        <v>1478656</v>
      </c>
    </row>
    <row r="5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>
        <f t="shared" si="4"/>
        <v>0</v>
      </c>
      <c r="S52" s="6">
        <v>0.0</v>
      </c>
    </row>
    <row r="53">
      <c r="B53" s="6" t="s">
        <v>170</v>
      </c>
      <c r="C53" s="1">
        <f>L51</f>
        <v>76</v>
      </c>
      <c r="D53" s="1">
        <f>C53</f>
        <v>76</v>
      </c>
      <c r="E53" s="1">
        <f>N51</f>
        <v>256</v>
      </c>
      <c r="F53" s="6">
        <v>1.0</v>
      </c>
      <c r="G53" s="1">
        <f>F53</f>
        <v>1</v>
      </c>
      <c r="H53" s="6">
        <v>128.0</v>
      </c>
      <c r="I53" s="6">
        <v>0.0</v>
      </c>
      <c r="J53" s="6">
        <v>1.0</v>
      </c>
      <c r="K53" s="1"/>
      <c r="L53" s="1">
        <f>ROUNDDOWN((C53+2*I53-F53)/J53 +1)</f>
        <v>76</v>
      </c>
      <c r="M53" s="1">
        <f>L53</f>
        <v>76</v>
      </c>
      <c r="N53" s="1">
        <f>H53</f>
        <v>128</v>
      </c>
      <c r="O53" s="1">
        <f t="shared" ref="O53:O55" si="14">(F53*F53*E53)*2</f>
        <v>512</v>
      </c>
      <c r="P53" s="1">
        <f t="shared" ref="P53:P55" si="15">(L53*L53)*O53*H53</f>
        <v>378535936</v>
      </c>
      <c r="Q53" s="1">
        <f t="shared" ref="Q53:Q55" si="16">(L53^2)*H53</f>
        <v>739328</v>
      </c>
      <c r="R53" s="1">
        <f t="shared" si="4"/>
        <v>379275264</v>
      </c>
      <c r="S53" s="6">
        <v>0.0</v>
      </c>
    </row>
    <row r="54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>
        <f t="shared" si="14"/>
        <v>0</v>
      </c>
      <c r="P54" s="1">
        <f t="shared" si="15"/>
        <v>0</v>
      </c>
      <c r="Q54" s="1">
        <f t="shared" si="16"/>
        <v>0</v>
      </c>
      <c r="R54" s="1">
        <f t="shared" si="4"/>
        <v>0</v>
      </c>
      <c r="S54" s="6">
        <v>0.0</v>
      </c>
    </row>
    <row r="55">
      <c r="B55" s="6" t="s">
        <v>171</v>
      </c>
      <c r="C55" s="1">
        <f>L53</f>
        <v>76</v>
      </c>
      <c r="D55" s="1">
        <f>C55</f>
        <v>76</v>
      </c>
      <c r="E55" s="1">
        <f>N53</f>
        <v>128</v>
      </c>
      <c r="F55" s="6">
        <v>3.0</v>
      </c>
      <c r="G55" s="1">
        <f>F55</f>
        <v>3</v>
      </c>
      <c r="H55" s="6">
        <v>256.0</v>
      </c>
      <c r="I55" s="6">
        <v>1.0</v>
      </c>
      <c r="J55" s="6">
        <v>1.0</v>
      </c>
      <c r="K55" s="1"/>
      <c r="L55" s="1">
        <f>ROUNDDOWN((C55+2*I55-F55)/J55 +1)</f>
        <v>76</v>
      </c>
      <c r="M55" s="1">
        <f>L55</f>
        <v>76</v>
      </c>
      <c r="N55" s="1">
        <f>H55</f>
        <v>256</v>
      </c>
      <c r="O55" s="1">
        <f t="shared" si="14"/>
        <v>2304</v>
      </c>
      <c r="P55" s="1">
        <f t="shared" si="15"/>
        <v>3406823424</v>
      </c>
      <c r="Q55" s="1">
        <f t="shared" si="16"/>
        <v>1478656</v>
      </c>
      <c r="R55" s="1">
        <f t="shared" si="4"/>
        <v>3408302080</v>
      </c>
      <c r="S55" s="6">
        <v>0.0</v>
      </c>
    </row>
    <row r="56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>
        <f t="shared" si="4"/>
        <v>0</v>
      </c>
      <c r="S56" s="6">
        <v>0.0</v>
      </c>
    </row>
    <row r="57">
      <c r="B57" s="6" t="s">
        <v>172</v>
      </c>
      <c r="C57" s="6">
        <f>L55</f>
        <v>76</v>
      </c>
      <c r="D57" s="6">
        <f>C57</f>
        <v>76</v>
      </c>
      <c r="E57" s="6">
        <f>N55</f>
        <v>256</v>
      </c>
      <c r="F57" s="1"/>
      <c r="G57" s="1"/>
      <c r="H57" s="1"/>
      <c r="I57" s="1"/>
      <c r="J57" s="1"/>
      <c r="K57" s="1"/>
      <c r="L57" s="6">
        <f>C57</f>
        <v>76</v>
      </c>
      <c r="M57" s="6">
        <f>L57</f>
        <v>76</v>
      </c>
      <c r="N57" s="6">
        <f>E57</f>
        <v>256</v>
      </c>
      <c r="O57" s="1"/>
      <c r="P57" s="1"/>
      <c r="Q57" s="1"/>
      <c r="R57" s="1">
        <f t="shared" si="4"/>
        <v>1478656</v>
      </c>
      <c r="S57" s="6">
        <f>L57*M57*N57</f>
        <v>1478656</v>
      </c>
    </row>
    <row r="58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>
        <f t="shared" si="4"/>
        <v>0</v>
      </c>
      <c r="S58" s="6">
        <v>0.0</v>
      </c>
    </row>
    <row r="59">
      <c r="B59" s="6" t="s">
        <v>173</v>
      </c>
      <c r="C59" s="1">
        <f>L57</f>
        <v>76</v>
      </c>
      <c r="D59" s="1">
        <f>C59</f>
        <v>76</v>
      </c>
      <c r="E59" s="1">
        <f>N57</f>
        <v>256</v>
      </c>
      <c r="F59" s="6">
        <v>1.0</v>
      </c>
      <c r="G59" s="1">
        <f>F59</f>
        <v>1</v>
      </c>
      <c r="H59" s="6">
        <v>128.0</v>
      </c>
      <c r="I59" s="6">
        <v>0.0</v>
      </c>
      <c r="J59" s="6">
        <v>1.0</v>
      </c>
      <c r="K59" s="1"/>
      <c r="L59" s="1">
        <f>ROUNDDOWN((C59+2*I59-F59)/J59 +1)</f>
        <v>76</v>
      </c>
      <c r="M59" s="1">
        <f>L59</f>
        <v>76</v>
      </c>
      <c r="N59" s="1">
        <f>H59</f>
        <v>128</v>
      </c>
      <c r="O59" s="1">
        <f t="shared" ref="O59:O61" si="17">(F59*F59*E59)*2</f>
        <v>512</v>
      </c>
      <c r="P59" s="1">
        <f t="shared" ref="P59:P61" si="18">(L59*L59)*O59*H59</f>
        <v>378535936</v>
      </c>
      <c r="Q59" s="1">
        <f t="shared" ref="Q59:Q61" si="19">(L59^2)*H59</f>
        <v>739328</v>
      </c>
      <c r="R59" s="1">
        <f t="shared" si="4"/>
        <v>379275264</v>
      </c>
      <c r="S59" s="6">
        <v>0.0</v>
      </c>
    </row>
    <row r="60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>
        <f t="shared" si="17"/>
        <v>0</v>
      </c>
      <c r="P60" s="1">
        <f t="shared" si="18"/>
        <v>0</v>
      </c>
      <c r="Q60" s="1">
        <f t="shared" si="19"/>
        <v>0</v>
      </c>
      <c r="R60" s="1">
        <f t="shared" si="4"/>
        <v>0</v>
      </c>
      <c r="S60" s="6">
        <v>0.0</v>
      </c>
    </row>
    <row r="61">
      <c r="B61" s="6" t="s">
        <v>174</v>
      </c>
      <c r="C61" s="1">
        <f>L59</f>
        <v>76</v>
      </c>
      <c r="D61" s="1">
        <f>C61</f>
        <v>76</v>
      </c>
      <c r="E61" s="1">
        <f>N59</f>
        <v>128</v>
      </c>
      <c r="F61" s="6">
        <v>3.0</v>
      </c>
      <c r="G61" s="1">
        <f>F61</f>
        <v>3</v>
      </c>
      <c r="H61" s="6">
        <v>256.0</v>
      </c>
      <c r="I61" s="6">
        <v>1.0</v>
      </c>
      <c r="J61" s="6">
        <v>1.0</v>
      </c>
      <c r="K61" s="1"/>
      <c r="L61" s="1">
        <f>ROUNDDOWN((C61+2*I61-F61)/J61 +1)</f>
        <v>76</v>
      </c>
      <c r="M61" s="1">
        <f>L61</f>
        <v>76</v>
      </c>
      <c r="N61" s="1">
        <f>H61</f>
        <v>256</v>
      </c>
      <c r="O61" s="1">
        <f t="shared" si="17"/>
        <v>2304</v>
      </c>
      <c r="P61" s="1">
        <f t="shared" si="18"/>
        <v>3406823424</v>
      </c>
      <c r="Q61" s="1">
        <f t="shared" si="19"/>
        <v>1478656</v>
      </c>
      <c r="R61" s="1">
        <f t="shared" si="4"/>
        <v>3408302080</v>
      </c>
      <c r="S61" s="6">
        <v>0.0</v>
      </c>
    </row>
    <row r="6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>
        <f t="shared" si="4"/>
        <v>0</v>
      </c>
      <c r="S62" s="6">
        <v>0.0</v>
      </c>
    </row>
    <row r="63">
      <c r="B63" s="6" t="s">
        <v>175</v>
      </c>
      <c r="C63" s="6">
        <f>L61</f>
        <v>76</v>
      </c>
      <c r="D63" s="6">
        <f>C63</f>
        <v>76</v>
      </c>
      <c r="E63" s="6">
        <f>N61</f>
        <v>256</v>
      </c>
      <c r="F63" s="1"/>
      <c r="G63" s="1"/>
      <c r="H63" s="1"/>
      <c r="I63" s="1"/>
      <c r="J63" s="1"/>
      <c r="K63" s="1"/>
      <c r="L63" s="6">
        <f>C63</f>
        <v>76</v>
      </c>
      <c r="M63" s="6">
        <f>L63</f>
        <v>76</v>
      </c>
      <c r="N63" s="6">
        <f>E63</f>
        <v>256</v>
      </c>
      <c r="O63" s="1"/>
      <c r="P63" s="1"/>
      <c r="Q63" s="1"/>
      <c r="R63" s="1">
        <f t="shared" si="4"/>
        <v>1478656</v>
      </c>
      <c r="S63" s="6">
        <f>L63*M63*N63</f>
        <v>1478656</v>
      </c>
    </row>
    <row r="64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>
        <f t="shared" si="4"/>
        <v>0</v>
      </c>
      <c r="S64" s="6">
        <v>0.0</v>
      </c>
    </row>
    <row r="65">
      <c r="B65" s="6" t="s">
        <v>176</v>
      </c>
      <c r="C65" s="1">
        <f>L63</f>
        <v>76</v>
      </c>
      <c r="D65" s="1">
        <f>C65</f>
        <v>76</v>
      </c>
      <c r="E65" s="1">
        <f>N63</f>
        <v>256</v>
      </c>
      <c r="F65" s="6">
        <v>1.0</v>
      </c>
      <c r="G65" s="1">
        <f>F65</f>
        <v>1</v>
      </c>
      <c r="H65" s="6">
        <v>128.0</v>
      </c>
      <c r="I65" s="6">
        <v>0.0</v>
      </c>
      <c r="J65" s="6">
        <v>1.0</v>
      </c>
      <c r="K65" s="1"/>
      <c r="L65" s="1">
        <f>ROUNDDOWN((C65+2*I65-F65)/J65 +1)</f>
        <v>76</v>
      </c>
      <c r="M65" s="1">
        <f>L65</f>
        <v>76</v>
      </c>
      <c r="N65" s="1">
        <f>H65</f>
        <v>128</v>
      </c>
      <c r="O65" s="1">
        <f t="shared" ref="O65:O67" si="20">(F65*F65*E65)*2</f>
        <v>512</v>
      </c>
      <c r="P65" s="1">
        <f t="shared" ref="P65:P67" si="21">(L65*L65)*O65*H65</f>
        <v>378535936</v>
      </c>
      <c r="Q65" s="1">
        <f t="shared" ref="Q65:Q67" si="22">(L65^2)*H65</f>
        <v>739328</v>
      </c>
      <c r="R65" s="1">
        <f t="shared" si="4"/>
        <v>379275264</v>
      </c>
      <c r="S65" s="6">
        <v>0.0</v>
      </c>
    </row>
    <row r="66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>
        <f t="shared" si="20"/>
        <v>0</v>
      </c>
      <c r="P66" s="1">
        <f t="shared" si="21"/>
        <v>0</v>
      </c>
      <c r="Q66" s="1">
        <f t="shared" si="22"/>
        <v>0</v>
      </c>
      <c r="R66" s="1">
        <f t="shared" si="4"/>
        <v>0</v>
      </c>
      <c r="S66" s="6">
        <v>0.0</v>
      </c>
    </row>
    <row r="67">
      <c r="B67" s="6" t="s">
        <v>177</v>
      </c>
      <c r="C67" s="1">
        <f>L65</f>
        <v>76</v>
      </c>
      <c r="D67" s="1">
        <f>C67</f>
        <v>76</v>
      </c>
      <c r="E67" s="1">
        <f>N65</f>
        <v>128</v>
      </c>
      <c r="F67" s="6">
        <v>3.0</v>
      </c>
      <c r="G67" s="1">
        <f>F67</f>
        <v>3</v>
      </c>
      <c r="H67" s="6">
        <v>256.0</v>
      </c>
      <c r="I67" s="6">
        <v>1.0</v>
      </c>
      <c r="J67" s="6">
        <v>1.0</v>
      </c>
      <c r="K67" s="1"/>
      <c r="L67" s="1">
        <f>ROUNDDOWN((C67+2*I67-F67)/J67 +1)</f>
        <v>76</v>
      </c>
      <c r="M67" s="1">
        <f>L67</f>
        <v>76</v>
      </c>
      <c r="N67" s="1">
        <f>H67</f>
        <v>256</v>
      </c>
      <c r="O67" s="1">
        <f t="shared" si="20"/>
        <v>2304</v>
      </c>
      <c r="P67" s="1">
        <f t="shared" si="21"/>
        <v>3406823424</v>
      </c>
      <c r="Q67" s="1">
        <f t="shared" si="22"/>
        <v>1478656</v>
      </c>
      <c r="R67" s="1">
        <f t="shared" si="4"/>
        <v>3408302080</v>
      </c>
      <c r="S67" s="6">
        <v>0.0</v>
      </c>
    </row>
    <row r="68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>
        <f t="shared" si="4"/>
        <v>0</v>
      </c>
      <c r="S68" s="6">
        <v>0.0</v>
      </c>
    </row>
    <row r="69">
      <c r="B69" s="6" t="s">
        <v>178</v>
      </c>
      <c r="C69" s="6">
        <f>L67</f>
        <v>76</v>
      </c>
      <c r="D69" s="6">
        <f>C69</f>
        <v>76</v>
      </c>
      <c r="E69" s="6">
        <f>N67</f>
        <v>256</v>
      </c>
      <c r="F69" s="1"/>
      <c r="G69" s="1"/>
      <c r="H69" s="1"/>
      <c r="I69" s="1"/>
      <c r="J69" s="1"/>
      <c r="K69" s="1"/>
      <c r="L69" s="6">
        <f>C69</f>
        <v>76</v>
      </c>
      <c r="M69" s="6">
        <f>L69</f>
        <v>76</v>
      </c>
      <c r="N69" s="6">
        <f>E69</f>
        <v>256</v>
      </c>
      <c r="O69" s="1"/>
      <c r="P69" s="1"/>
      <c r="Q69" s="1"/>
      <c r="R69" s="1">
        <f t="shared" si="4"/>
        <v>1478656</v>
      </c>
      <c r="S69" s="6">
        <f>L69*M69*N69</f>
        <v>1478656</v>
      </c>
    </row>
    <row r="70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>
        <f t="shared" si="4"/>
        <v>0</v>
      </c>
      <c r="S70" s="6">
        <v>0.0</v>
      </c>
    </row>
    <row r="71">
      <c r="B71" s="6" t="s">
        <v>179</v>
      </c>
      <c r="C71" s="1">
        <f>L69</f>
        <v>76</v>
      </c>
      <c r="D71" s="1">
        <f>C71</f>
        <v>76</v>
      </c>
      <c r="E71" s="1">
        <f>N69</f>
        <v>256</v>
      </c>
      <c r="F71" s="6">
        <v>1.0</v>
      </c>
      <c r="G71" s="1">
        <f>F71</f>
        <v>1</v>
      </c>
      <c r="H71" s="6">
        <v>128.0</v>
      </c>
      <c r="I71" s="6">
        <v>0.0</v>
      </c>
      <c r="J71" s="6">
        <v>1.0</v>
      </c>
      <c r="K71" s="1"/>
      <c r="L71" s="1">
        <f>ROUNDDOWN((C71+2*I71-F71)/J71 +1)</f>
        <v>76</v>
      </c>
      <c r="M71" s="1">
        <f>L71</f>
        <v>76</v>
      </c>
      <c r="N71" s="1">
        <f>H71</f>
        <v>128</v>
      </c>
      <c r="O71" s="1">
        <f t="shared" ref="O71:O73" si="23">(F71*F71*E71)*2</f>
        <v>512</v>
      </c>
      <c r="P71" s="1">
        <f t="shared" ref="P71:P73" si="24">(L71*L71)*O71*H71</f>
        <v>378535936</v>
      </c>
      <c r="Q71" s="1">
        <f t="shared" ref="Q71:Q73" si="25">(L71^2)*H71</f>
        <v>739328</v>
      </c>
      <c r="R71" s="1">
        <f t="shared" si="4"/>
        <v>379275264</v>
      </c>
      <c r="S71" s="6">
        <v>0.0</v>
      </c>
    </row>
    <row r="7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>
        <f t="shared" si="23"/>
        <v>0</v>
      </c>
      <c r="P72" s="1">
        <f t="shared" si="24"/>
        <v>0</v>
      </c>
      <c r="Q72" s="1">
        <f t="shared" si="25"/>
        <v>0</v>
      </c>
      <c r="R72" s="1">
        <f t="shared" si="4"/>
        <v>0</v>
      </c>
      <c r="S72" s="6">
        <v>0.0</v>
      </c>
    </row>
    <row r="73">
      <c r="B73" s="6" t="s">
        <v>180</v>
      </c>
      <c r="C73" s="1">
        <f>L71</f>
        <v>76</v>
      </c>
      <c r="D73" s="1">
        <f>C73</f>
        <v>76</v>
      </c>
      <c r="E73" s="1">
        <f>N71</f>
        <v>128</v>
      </c>
      <c r="F73" s="6">
        <v>3.0</v>
      </c>
      <c r="G73" s="1">
        <f>F73</f>
        <v>3</v>
      </c>
      <c r="H73" s="6">
        <v>256.0</v>
      </c>
      <c r="I73" s="6">
        <v>1.0</v>
      </c>
      <c r="J73" s="6">
        <v>1.0</v>
      </c>
      <c r="K73" s="1"/>
      <c r="L73" s="1">
        <f>ROUNDDOWN((C73+2*I73-F73)/J73 +1)</f>
        <v>76</v>
      </c>
      <c r="M73" s="1">
        <f>L73</f>
        <v>76</v>
      </c>
      <c r="N73" s="1">
        <f>H73</f>
        <v>256</v>
      </c>
      <c r="O73" s="1">
        <f t="shared" si="23"/>
        <v>2304</v>
      </c>
      <c r="P73" s="1">
        <f t="shared" si="24"/>
        <v>3406823424</v>
      </c>
      <c r="Q73" s="1">
        <f t="shared" si="25"/>
        <v>1478656</v>
      </c>
      <c r="R73" s="1">
        <f t="shared" si="4"/>
        <v>3408302080</v>
      </c>
      <c r="S73" s="6">
        <v>0.0</v>
      </c>
    </row>
    <row r="74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>
        <f t="shared" si="4"/>
        <v>0</v>
      </c>
      <c r="S74" s="6">
        <v>0.0</v>
      </c>
    </row>
    <row r="75">
      <c r="B75" s="6" t="s">
        <v>181</v>
      </c>
      <c r="C75" s="6">
        <f>L73</f>
        <v>76</v>
      </c>
      <c r="D75" s="6">
        <f>C75</f>
        <v>76</v>
      </c>
      <c r="E75" s="6">
        <f>N73</f>
        <v>256</v>
      </c>
      <c r="F75" s="1"/>
      <c r="G75" s="1"/>
      <c r="H75" s="1"/>
      <c r="I75" s="1"/>
      <c r="J75" s="1"/>
      <c r="K75" s="1"/>
      <c r="L75" s="6">
        <f>C75</f>
        <v>76</v>
      </c>
      <c r="M75" s="6">
        <f>L75</f>
        <v>76</v>
      </c>
      <c r="N75" s="6">
        <f>E75</f>
        <v>256</v>
      </c>
      <c r="O75" s="1"/>
      <c r="P75" s="1"/>
      <c r="Q75" s="1"/>
      <c r="R75" s="1">
        <f t="shared" si="4"/>
        <v>1478656</v>
      </c>
      <c r="S75" s="6">
        <f>L75*M75*N75</f>
        <v>1478656</v>
      </c>
    </row>
    <row r="76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>
        <f t="shared" si="4"/>
        <v>0</v>
      </c>
      <c r="S76" s="6">
        <v>0.0</v>
      </c>
    </row>
    <row r="77">
      <c r="B77" s="6" t="s">
        <v>182</v>
      </c>
      <c r="C77" s="1">
        <f>L75</f>
        <v>76</v>
      </c>
      <c r="D77" s="1">
        <f>C77</f>
        <v>76</v>
      </c>
      <c r="E77" s="1">
        <f>N75</f>
        <v>256</v>
      </c>
      <c r="F77" s="6">
        <v>1.0</v>
      </c>
      <c r="G77" s="1">
        <f>F77</f>
        <v>1</v>
      </c>
      <c r="H77" s="6">
        <v>128.0</v>
      </c>
      <c r="I77" s="6">
        <v>0.0</v>
      </c>
      <c r="J77" s="6">
        <v>1.0</v>
      </c>
      <c r="K77" s="1"/>
      <c r="L77" s="1">
        <f>ROUNDDOWN((C77+2*I77-F77)/J77 +1)</f>
        <v>76</v>
      </c>
      <c r="M77" s="1">
        <f>L77</f>
        <v>76</v>
      </c>
      <c r="N77" s="1">
        <f>H77</f>
        <v>128</v>
      </c>
      <c r="O77" s="1">
        <f t="shared" ref="O77:O79" si="26">(F77*F77*E77)*2</f>
        <v>512</v>
      </c>
      <c r="P77" s="1">
        <f t="shared" ref="P77:P79" si="27">(L77*L77)*O77*H77</f>
        <v>378535936</v>
      </c>
      <c r="Q77" s="1">
        <f t="shared" ref="Q77:Q79" si="28">(L77^2)*H77</f>
        <v>739328</v>
      </c>
      <c r="R77" s="1">
        <f t="shared" si="4"/>
        <v>379275264</v>
      </c>
      <c r="S77" s="6">
        <v>0.0</v>
      </c>
    </row>
    <row r="78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>
        <f t="shared" si="26"/>
        <v>0</v>
      </c>
      <c r="P78" s="1">
        <f t="shared" si="27"/>
        <v>0</v>
      </c>
      <c r="Q78" s="1">
        <f t="shared" si="28"/>
        <v>0</v>
      </c>
      <c r="R78" s="1">
        <f t="shared" si="4"/>
        <v>0</v>
      </c>
      <c r="S78" s="6">
        <v>0.0</v>
      </c>
    </row>
    <row r="79">
      <c r="B79" s="6" t="s">
        <v>183</v>
      </c>
      <c r="C79" s="1">
        <f>L77</f>
        <v>76</v>
      </c>
      <c r="D79" s="1">
        <f>C79</f>
        <v>76</v>
      </c>
      <c r="E79" s="1">
        <f>N77</f>
        <v>128</v>
      </c>
      <c r="F79" s="6">
        <v>3.0</v>
      </c>
      <c r="G79" s="1">
        <f>F79</f>
        <v>3</v>
      </c>
      <c r="H79" s="6">
        <v>256.0</v>
      </c>
      <c r="I79" s="6">
        <v>1.0</v>
      </c>
      <c r="J79" s="6">
        <v>1.0</v>
      </c>
      <c r="K79" s="1"/>
      <c r="L79" s="1">
        <f>ROUNDDOWN((C79+2*I79-F79)/J79 +1)</f>
        <v>76</v>
      </c>
      <c r="M79" s="1">
        <f>L79</f>
        <v>76</v>
      </c>
      <c r="N79" s="1">
        <f>H79</f>
        <v>256</v>
      </c>
      <c r="O79" s="1">
        <f t="shared" si="26"/>
        <v>2304</v>
      </c>
      <c r="P79" s="1">
        <f t="shared" si="27"/>
        <v>3406823424</v>
      </c>
      <c r="Q79" s="1">
        <f t="shared" si="28"/>
        <v>1478656</v>
      </c>
      <c r="R79" s="1">
        <f t="shared" si="4"/>
        <v>3408302080</v>
      </c>
      <c r="S79" s="6">
        <v>0.0</v>
      </c>
    </row>
    <row r="80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>
        <f t="shared" si="4"/>
        <v>0</v>
      </c>
      <c r="S80" s="6">
        <v>0.0</v>
      </c>
    </row>
    <row r="81">
      <c r="B81" s="6" t="s">
        <v>184</v>
      </c>
      <c r="C81" s="6">
        <f>L79</f>
        <v>76</v>
      </c>
      <c r="D81" s="6">
        <f>C81</f>
        <v>76</v>
      </c>
      <c r="E81" s="6">
        <f>N79</f>
        <v>256</v>
      </c>
      <c r="F81" s="1"/>
      <c r="G81" s="1"/>
      <c r="H81" s="1"/>
      <c r="I81" s="1"/>
      <c r="J81" s="1"/>
      <c r="K81" s="1"/>
      <c r="L81" s="6">
        <f>C81</f>
        <v>76</v>
      </c>
      <c r="M81" s="6">
        <f>L81</f>
        <v>76</v>
      </c>
      <c r="N81" s="6">
        <f>E81</f>
        <v>256</v>
      </c>
      <c r="O81" s="1"/>
      <c r="P81" s="1"/>
      <c r="Q81" s="1"/>
      <c r="R81" s="1">
        <f t="shared" si="4"/>
        <v>1478656</v>
      </c>
      <c r="S81" s="6">
        <f>L81*M81*N81</f>
        <v>1478656</v>
      </c>
    </row>
    <row r="8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>
        <f t="shared" si="4"/>
        <v>0</v>
      </c>
      <c r="S82" s="6">
        <v>0.0</v>
      </c>
    </row>
    <row r="8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>
        <f t="shared" si="4"/>
        <v>0</v>
      </c>
      <c r="S83" s="6">
        <v>0.0</v>
      </c>
    </row>
    <row r="84">
      <c r="B84" s="6" t="s">
        <v>185</v>
      </c>
      <c r="C84" s="1">
        <f>L81</f>
        <v>76</v>
      </c>
      <c r="D84" s="1">
        <f>C84</f>
        <v>76</v>
      </c>
      <c r="E84" s="1">
        <f>N81</f>
        <v>256</v>
      </c>
      <c r="F84" s="6">
        <v>3.0</v>
      </c>
      <c r="G84" s="1">
        <f>F84</f>
        <v>3</v>
      </c>
      <c r="H84" s="6">
        <v>512.0</v>
      </c>
      <c r="I84" s="6">
        <v>1.0</v>
      </c>
      <c r="J84" s="6">
        <v>2.0</v>
      </c>
      <c r="K84" s="1"/>
      <c r="L84" s="1">
        <f>ROUNDDOWN((C84+2*I84-F84)/J84 +1)</f>
        <v>38</v>
      </c>
      <c r="M84" s="1">
        <f>L84</f>
        <v>38</v>
      </c>
      <c r="N84" s="1">
        <f>H84</f>
        <v>512</v>
      </c>
      <c r="O84" s="1">
        <f>(F84*F84*E84)*2</f>
        <v>4608</v>
      </c>
      <c r="P84" s="1">
        <f>(L84*L84)*O84*H84</f>
        <v>3406823424</v>
      </c>
      <c r="Q84" s="1">
        <f>(L84^2)*H84</f>
        <v>739328</v>
      </c>
      <c r="R84" s="1">
        <f t="shared" si="4"/>
        <v>3407562752</v>
      </c>
      <c r="S84" s="6">
        <v>0.0</v>
      </c>
    </row>
    <row r="8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>
        <f t="shared" si="4"/>
        <v>0</v>
      </c>
      <c r="S85" s="6">
        <v>0.0</v>
      </c>
    </row>
    <row r="86">
      <c r="B86" s="6" t="s">
        <v>186</v>
      </c>
      <c r="C86" s="1">
        <f>L84</f>
        <v>38</v>
      </c>
      <c r="D86" s="1">
        <f>C86</f>
        <v>38</v>
      </c>
      <c r="E86" s="1">
        <f>N84</f>
        <v>512</v>
      </c>
      <c r="F86" s="6">
        <v>1.0</v>
      </c>
      <c r="G86" s="1">
        <f>F86</f>
        <v>1</v>
      </c>
      <c r="H86" s="6">
        <v>256.0</v>
      </c>
      <c r="I86" s="6">
        <v>0.0</v>
      </c>
      <c r="J86" s="6">
        <v>1.0</v>
      </c>
      <c r="K86" s="1"/>
      <c r="L86" s="1">
        <f>ROUNDDOWN((C86+2*I86-F86)/J86 +1)</f>
        <v>38</v>
      </c>
      <c r="M86" s="1">
        <f>L86</f>
        <v>38</v>
      </c>
      <c r="N86" s="1">
        <f>H86</f>
        <v>256</v>
      </c>
      <c r="O86" s="1">
        <f>(F86*F86*E86)*2</f>
        <v>1024</v>
      </c>
      <c r="P86" s="1">
        <f>(L86*L86)*O86*H86</f>
        <v>378535936</v>
      </c>
      <c r="Q86" s="1">
        <f>(L86^2)*H86</f>
        <v>369664</v>
      </c>
      <c r="R86" s="1">
        <f t="shared" si="4"/>
        <v>378905600</v>
      </c>
      <c r="S86" s="6">
        <v>0.0</v>
      </c>
    </row>
    <row r="87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>
        <f t="shared" si="4"/>
        <v>0</v>
      </c>
      <c r="S87" s="6">
        <v>0.0</v>
      </c>
    </row>
    <row r="88">
      <c r="B88" s="6" t="s">
        <v>187</v>
      </c>
      <c r="C88" s="1">
        <f>L86</f>
        <v>38</v>
      </c>
      <c r="D88" s="1">
        <f>C88</f>
        <v>38</v>
      </c>
      <c r="E88" s="1">
        <f>N86</f>
        <v>256</v>
      </c>
      <c r="F88" s="6">
        <v>3.0</v>
      </c>
      <c r="G88" s="1">
        <f>F88</f>
        <v>3</v>
      </c>
      <c r="H88" s="6">
        <v>512.0</v>
      </c>
      <c r="I88" s="6">
        <v>1.0</v>
      </c>
      <c r="J88" s="6">
        <v>1.0</v>
      </c>
      <c r="K88" s="1"/>
      <c r="L88" s="1">
        <f>ROUNDDOWN((C88+2*I88-F88)/J88 +1)</f>
        <v>38</v>
      </c>
      <c r="M88" s="1">
        <f>L88</f>
        <v>38</v>
      </c>
      <c r="N88" s="1">
        <f>H88</f>
        <v>512</v>
      </c>
      <c r="O88" s="1">
        <f>(F88*F88*E88)*2</f>
        <v>4608</v>
      </c>
      <c r="P88" s="1">
        <f>(L88*L88)*O88*H88</f>
        <v>3406823424</v>
      </c>
      <c r="Q88" s="1">
        <f>(L88^2)*H88</f>
        <v>739328</v>
      </c>
      <c r="R88" s="1">
        <f t="shared" si="4"/>
        <v>3407562752</v>
      </c>
      <c r="S88" s="6">
        <v>0.0</v>
      </c>
    </row>
    <row r="89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>
        <f t="shared" si="4"/>
        <v>0</v>
      </c>
      <c r="S89" s="6">
        <v>0.0</v>
      </c>
    </row>
    <row r="90">
      <c r="B90" s="6" t="s">
        <v>188</v>
      </c>
      <c r="C90" s="6">
        <f>L88</f>
        <v>38</v>
      </c>
      <c r="D90" s="6">
        <f>C90</f>
        <v>38</v>
      </c>
      <c r="E90" s="6">
        <f>N88</f>
        <v>512</v>
      </c>
      <c r="F90" s="1"/>
      <c r="G90" s="1"/>
      <c r="H90" s="1"/>
      <c r="I90" s="1"/>
      <c r="J90" s="1"/>
      <c r="K90" s="1"/>
      <c r="L90" s="6">
        <f>C90</f>
        <v>38</v>
      </c>
      <c r="M90" s="6">
        <f>L90</f>
        <v>38</v>
      </c>
      <c r="N90" s="6">
        <f>E90</f>
        <v>512</v>
      </c>
      <c r="O90" s="1"/>
      <c r="P90" s="1"/>
      <c r="Q90" s="1"/>
      <c r="R90" s="1">
        <f t="shared" si="4"/>
        <v>739328</v>
      </c>
      <c r="S90" s="6">
        <f>L90*M90*N90</f>
        <v>739328</v>
      </c>
    </row>
    <row r="91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>
        <f t="shared" si="4"/>
        <v>0</v>
      </c>
      <c r="S91" s="6">
        <v>0.0</v>
      </c>
    </row>
    <row r="92">
      <c r="B92" s="6" t="s">
        <v>189</v>
      </c>
      <c r="C92" s="1">
        <f>L90</f>
        <v>38</v>
      </c>
      <c r="D92" s="1">
        <f>C92</f>
        <v>38</v>
      </c>
      <c r="E92" s="1">
        <f>N90</f>
        <v>512</v>
      </c>
      <c r="F92" s="6">
        <v>1.0</v>
      </c>
      <c r="G92" s="1">
        <f>F92</f>
        <v>1</v>
      </c>
      <c r="H92" s="6">
        <v>256.0</v>
      </c>
      <c r="I92" s="6">
        <v>0.0</v>
      </c>
      <c r="J92" s="6">
        <v>1.0</v>
      </c>
      <c r="K92" s="1"/>
      <c r="L92" s="1">
        <f>ROUNDDOWN((C92+2*I92-F92)/J92 +1)</f>
        <v>38</v>
      </c>
      <c r="M92" s="1">
        <f>L92</f>
        <v>38</v>
      </c>
      <c r="N92" s="1">
        <f>H92</f>
        <v>256</v>
      </c>
      <c r="O92" s="1">
        <f>(F92*F92*E92)*2</f>
        <v>1024</v>
      </c>
      <c r="P92" s="1">
        <f>(L92*L92)*O92*H92</f>
        <v>378535936</v>
      </c>
      <c r="Q92" s="1">
        <f>(L92^2)*H92</f>
        <v>369664</v>
      </c>
      <c r="R92" s="1">
        <f t="shared" si="4"/>
        <v>378905600</v>
      </c>
      <c r="S92" s="6">
        <v>0.0</v>
      </c>
    </row>
    <row r="93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>
        <f t="shared" si="4"/>
        <v>0</v>
      </c>
      <c r="S93" s="6">
        <v>0.0</v>
      </c>
    </row>
    <row r="94">
      <c r="B94" s="6" t="s">
        <v>190</v>
      </c>
      <c r="C94" s="1">
        <f>L92</f>
        <v>38</v>
      </c>
      <c r="D94" s="1">
        <f>C94</f>
        <v>38</v>
      </c>
      <c r="E94" s="1">
        <f>N92</f>
        <v>256</v>
      </c>
      <c r="F94" s="6">
        <v>3.0</v>
      </c>
      <c r="G94" s="1">
        <f>F94</f>
        <v>3</v>
      </c>
      <c r="H94" s="6">
        <v>512.0</v>
      </c>
      <c r="I94" s="6">
        <v>1.0</v>
      </c>
      <c r="J94" s="6">
        <v>1.0</v>
      </c>
      <c r="K94" s="1"/>
      <c r="L94" s="1">
        <f>ROUNDDOWN((C94+2*I94-F94)/J94 +1)</f>
        <v>38</v>
      </c>
      <c r="M94" s="1">
        <f>L94</f>
        <v>38</v>
      </c>
      <c r="N94" s="1">
        <f>H94</f>
        <v>512</v>
      </c>
      <c r="O94" s="1">
        <f>(F94*F94*E94)*2</f>
        <v>4608</v>
      </c>
      <c r="P94" s="1">
        <f>(L94*L94)*O94*H94</f>
        <v>3406823424</v>
      </c>
      <c r="Q94" s="1">
        <f>(L94^2)*H94</f>
        <v>739328</v>
      </c>
      <c r="R94" s="1">
        <f t="shared" si="4"/>
        <v>3407562752</v>
      </c>
      <c r="S94" s="6">
        <v>0.0</v>
      </c>
    </row>
    <row r="9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>
        <f t="shared" si="4"/>
        <v>0</v>
      </c>
      <c r="S95" s="6">
        <v>0.0</v>
      </c>
    </row>
    <row r="96">
      <c r="B96" s="6" t="s">
        <v>191</v>
      </c>
      <c r="C96" s="6">
        <f>L94</f>
        <v>38</v>
      </c>
      <c r="D96" s="6">
        <f>C96</f>
        <v>38</v>
      </c>
      <c r="E96" s="6">
        <f>N94</f>
        <v>512</v>
      </c>
      <c r="F96" s="1"/>
      <c r="G96" s="1"/>
      <c r="H96" s="1"/>
      <c r="I96" s="1"/>
      <c r="J96" s="1"/>
      <c r="K96" s="1"/>
      <c r="L96" s="6">
        <f>C96</f>
        <v>38</v>
      </c>
      <c r="M96" s="6">
        <f>L96</f>
        <v>38</v>
      </c>
      <c r="N96" s="6">
        <f>E96</f>
        <v>512</v>
      </c>
      <c r="O96" s="1"/>
      <c r="P96" s="1"/>
      <c r="Q96" s="1"/>
      <c r="R96" s="1">
        <f t="shared" si="4"/>
        <v>739328</v>
      </c>
      <c r="S96" s="6">
        <f>L96*M96*N96</f>
        <v>739328</v>
      </c>
    </row>
    <row r="97">
      <c r="R97" s="1">
        <f t="shared" si="4"/>
        <v>0</v>
      </c>
      <c r="S97" s="6">
        <v>0.0</v>
      </c>
    </row>
    <row r="98">
      <c r="B98" s="6" t="s">
        <v>192</v>
      </c>
      <c r="C98" s="1">
        <f>L96</f>
        <v>38</v>
      </c>
      <c r="D98" s="1">
        <f>C98</f>
        <v>38</v>
      </c>
      <c r="E98" s="1">
        <f>N96</f>
        <v>512</v>
      </c>
      <c r="F98" s="6">
        <v>1.0</v>
      </c>
      <c r="G98" s="1">
        <f>F98</f>
        <v>1</v>
      </c>
      <c r="H98" s="6">
        <v>256.0</v>
      </c>
      <c r="I98" s="6">
        <v>0.0</v>
      </c>
      <c r="J98" s="6">
        <v>1.0</v>
      </c>
      <c r="K98" s="1"/>
      <c r="L98" s="1">
        <f>ROUNDDOWN((C98+2*I98-F98)/J98 +1)</f>
        <v>38</v>
      </c>
      <c r="M98" s="1">
        <f>L98</f>
        <v>38</v>
      </c>
      <c r="N98" s="1">
        <f>H98</f>
        <v>256</v>
      </c>
      <c r="O98" s="1">
        <f>(F98*F98*E98)*2</f>
        <v>1024</v>
      </c>
      <c r="P98" s="1">
        <f>(L98*L98)*O98*H98</f>
        <v>378535936</v>
      </c>
      <c r="Q98" s="1">
        <f>(L98^2)*H98</f>
        <v>369664</v>
      </c>
      <c r="R98" s="1">
        <f t="shared" si="4"/>
        <v>378905600</v>
      </c>
      <c r="S98" s="6">
        <v>0.0</v>
      </c>
    </row>
    <row r="99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>
        <f t="shared" si="4"/>
        <v>0</v>
      </c>
      <c r="S99" s="6">
        <v>0.0</v>
      </c>
    </row>
    <row r="100">
      <c r="B100" s="6" t="s">
        <v>193</v>
      </c>
      <c r="C100" s="1">
        <f>L98</f>
        <v>38</v>
      </c>
      <c r="D100" s="1">
        <f>C100</f>
        <v>38</v>
      </c>
      <c r="E100" s="1">
        <f>N98</f>
        <v>256</v>
      </c>
      <c r="F100" s="6">
        <v>3.0</v>
      </c>
      <c r="G100" s="1">
        <f>F100</f>
        <v>3</v>
      </c>
      <c r="H100" s="6">
        <v>512.0</v>
      </c>
      <c r="I100" s="6">
        <v>1.0</v>
      </c>
      <c r="J100" s="6">
        <v>1.0</v>
      </c>
      <c r="K100" s="1"/>
      <c r="L100" s="1">
        <f>ROUNDDOWN((C100+2*I100-F100)/J100 +1)</f>
        <v>38</v>
      </c>
      <c r="M100" s="1">
        <f>L100</f>
        <v>38</v>
      </c>
      <c r="N100" s="1">
        <f>H100</f>
        <v>512</v>
      </c>
      <c r="O100" s="1">
        <f>(F100*F100*E100)*2</f>
        <v>4608</v>
      </c>
      <c r="P100" s="1">
        <f>(L100*L100)*O100*H100</f>
        <v>3406823424</v>
      </c>
      <c r="Q100" s="1">
        <f>(L100^2)*H100</f>
        <v>739328</v>
      </c>
      <c r="R100" s="1">
        <f t="shared" si="4"/>
        <v>3407562752</v>
      </c>
      <c r="S100" s="6">
        <v>0.0</v>
      </c>
    </row>
    <row r="101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>
        <f t="shared" si="4"/>
        <v>0</v>
      </c>
      <c r="S101" s="6">
        <v>0.0</v>
      </c>
    </row>
    <row r="102">
      <c r="B102" s="6" t="s">
        <v>194</v>
      </c>
      <c r="C102" s="6">
        <f>L100</f>
        <v>38</v>
      </c>
      <c r="D102" s="6">
        <f>C102</f>
        <v>38</v>
      </c>
      <c r="E102" s="6">
        <f>N100</f>
        <v>512</v>
      </c>
      <c r="F102" s="1"/>
      <c r="G102" s="1"/>
      <c r="H102" s="1"/>
      <c r="I102" s="1"/>
      <c r="J102" s="1"/>
      <c r="K102" s="1"/>
      <c r="L102" s="6">
        <f>C102</f>
        <v>38</v>
      </c>
      <c r="M102" s="6">
        <f>L102</f>
        <v>38</v>
      </c>
      <c r="N102" s="6">
        <f>E102</f>
        <v>512</v>
      </c>
      <c r="O102" s="1"/>
      <c r="P102" s="1"/>
      <c r="Q102" s="1"/>
      <c r="R102" s="1">
        <f t="shared" si="4"/>
        <v>739328</v>
      </c>
      <c r="S102" s="6">
        <f>L102*M102*N102</f>
        <v>739328</v>
      </c>
    </row>
    <row r="103">
      <c r="R103" s="1">
        <f t="shared" si="4"/>
        <v>0</v>
      </c>
      <c r="S103" s="6">
        <v>0.0</v>
      </c>
    </row>
    <row r="104">
      <c r="B104" s="6" t="s">
        <v>192</v>
      </c>
      <c r="C104" s="1">
        <f>L102</f>
        <v>38</v>
      </c>
      <c r="D104" s="1">
        <f>C104</f>
        <v>38</v>
      </c>
      <c r="E104" s="1">
        <f>N102</f>
        <v>512</v>
      </c>
      <c r="F104" s="6">
        <v>1.0</v>
      </c>
      <c r="G104" s="1">
        <f>F104</f>
        <v>1</v>
      </c>
      <c r="H104" s="6">
        <v>256.0</v>
      </c>
      <c r="I104" s="6">
        <v>0.0</v>
      </c>
      <c r="J104" s="6">
        <v>1.0</v>
      </c>
      <c r="K104" s="1"/>
      <c r="L104" s="1">
        <f>ROUNDDOWN((C104+2*I104-F104)/J104 +1)</f>
        <v>38</v>
      </c>
      <c r="M104" s="1">
        <f>L104</f>
        <v>38</v>
      </c>
      <c r="N104" s="1">
        <f>H104</f>
        <v>256</v>
      </c>
      <c r="O104" s="1">
        <f>(F104*F104*E104)*2</f>
        <v>1024</v>
      </c>
      <c r="P104" s="1">
        <f>(L104*L104)*O104*H104</f>
        <v>378535936</v>
      </c>
      <c r="Q104" s="1">
        <f>(L104^2)*H104</f>
        <v>369664</v>
      </c>
      <c r="R104" s="1">
        <f t="shared" si="4"/>
        <v>378905600</v>
      </c>
      <c r="S104" s="6">
        <v>0.0</v>
      </c>
    </row>
    <row r="10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>
        <f t="shared" si="4"/>
        <v>0</v>
      </c>
      <c r="S105" s="6">
        <v>0.0</v>
      </c>
    </row>
    <row r="106">
      <c r="B106" s="6" t="s">
        <v>195</v>
      </c>
      <c r="C106" s="1">
        <f>L104</f>
        <v>38</v>
      </c>
      <c r="D106" s="1">
        <f>C106</f>
        <v>38</v>
      </c>
      <c r="E106" s="1">
        <f>N104</f>
        <v>256</v>
      </c>
      <c r="F106" s="6">
        <v>3.0</v>
      </c>
      <c r="G106" s="1">
        <f>F106</f>
        <v>3</v>
      </c>
      <c r="H106" s="6">
        <v>512.0</v>
      </c>
      <c r="I106" s="6">
        <v>1.0</v>
      </c>
      <c r="J106" s="6">
        <v>1.0</v>
      </c>
      <c r="K106" s="1"/>
      <c r="L106" s="1">
        <f>ROUNDDOWN((C106+2*I106-F106)/J106 +1)</f>
        <v>38</v>
      </c>
      <c r="M106" s="1">
        <f>L106</f>
        <v>38</v>
      </c>
      <c r="N106" s="1">
        <f>H106</f>
        <v>512</v>
      </c>
      <c r="O106" s="1">
        <f>(F106*F106*E106)*2</f>
        <v>4608</v>
      </c>
      <c r="P106" s="1">
        <f>(L106*L106)*O106*H106</f>
        <v>3406823424</v>
      </c>
      <c r="Q106" s="1">
        <f>(L106^2)*H106</f>
        <v>739328</v>
      </c>
      <c r="R106" s="1">
        <f t="shared" si="4"/>
        <v>3407562752</v>
      </c>
      <c r="S106" s="6">
        <v>0.0</v>
      </c>
    </row>
    <row r="107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>
        <f t="shared" si="4"/>
        <v>0</v>
      </c>
      <c r="S107" s="6">
        <v>0.0</v>
      </c>
    </row>
    <row r="108">
      <c r="B108" s="6" t="s">
        <v>196</v>
      </c>
      <c r="C108" s="6">
        <f>L106</f>
        <v>38</v>
      </c>
      <c r="D108" s="6">
        <f>C108</f>
        <v>38</v>
      </c>
      <c r="E108" s="6">
        <f>N106</f>
        <v>512</v>
      </c>
      <c r="F108" s="1"/>
      <c r="G108" s="1"/>
      <c r="H108" s="1"/>
      <c r="I108" s="1"/>
      <c r="J108" s="1"/>
      <c r="K108" s="1"/>
      <c r="L108" s="6">
        <f>C108</f>
        <v>38</v>
      </c>
      <c r="M108" s="6">
        <f>L108</f>
        <v>38</v>
      </c>
      <c r="N108" s="6">
        <f>E108</f>
        <v>512</v>
      </c>
      <c r="O108" s="1"/>
      <c r="P108" s="1"/>
      <c r="Q108" s="1"/>
      <c r="R108" s="1">
        <f t="shared" si="4"/>
        <v>739328</v>
      </c>
      <c r="S108" s="6">
        <f>L108*M108*N108</f>
        <v>739328</v>
      </c>
    </row>
    <row r="109">
      <c r="R109" s="1">
        <f t="shared" si="4"/>
        <v>0</v>
      </c>
      <c r="S109" s="6">
        <v>0.0</v>
      </c>
    </row>
    <row r="110">
      <c r="B110" s="6" t="s">
        <v>197</v>
      </c>
      <c r="C110" s="1">
        <f>L108</f>
        <v>38</v>
      </c>
      <c r="D110" s="1">
        <f>C110</f>
        <v>38</v>
      </c>
      <c r="E110" s="1">
        <f>N108</f>
        <v>512</v>
      </c>
      <c r="F110" s="6">
        <v>1.0</v>
      </c>
      <c r="G110" s="1">
        <f>F110</f>
        <v>1</v>
      </c>
      <c r="H110" s="6">
        <v>256.0</v>
      </c>
      <c r="I110" s="6">
        <v>0.0</v>
      </c>
      <c r="J110" s="6">
        <v>1.0</v>
      </c>
      <c r="K110" s="1"/>
      <c r="L110" s="1">
        <f>ROUNDDOWN((C110+2*I110-F110)/J110 +1)</f>
        <v>38</v>
      </c>
      <c r="M110" s="1">
        <f>L110</f>
        <v>38</v>
      </c>
      <c r="N110" s="1">
        <f>H110</f>
        <v>256</v>
      </c>
      <c r="O110" s="1">
        <f>(F110*F110*E110)*2</f>
        <v>1024</v>
      </c>
      <c r="P110" s="1">
        <f>(L110*L110)*O110*H110</f>
        <v>378535936</v>
      </c>
      <c r="Q110" s="1">
        <f>(L110^2)*H110</f>
        <v>369664</v>
      </c>
      <c r="R110" s="1">
        <f t="shared" si="4"/>
        <v>378905600</v>
      </c>
      <c r="S110" s="6">
        <v>0.0</v>
      </c>
    </row>
    <row r="111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>
        <f t="shared" si="4"/>
        <v>0</v>
      </c>
      <c r="S111" s="6">
        <v>0.0</v>
      </c>
    </row>
    <row r="112">
      <c r="B112" s="6" t="s">
        <v>198</v>
      </c>
      <c r="C112" s="1">
        <f>L110</f>
        <v>38</v>
      </c>
      <c r="D112" s="1">
        <f>C112</f>
        <v>38</v>
      </c>
      <c r="E112" s="1">
        <f>N110</f>
        <v>256</v>
      </c>
      <c r="F112" s="6">
        <v>3.0</v>
      </c>
      <c r="G112" s="1">
        <f>F112</f>
        <v>3</v>
      </c>
      <c r="H112" s="6">
        <v>512.0</v>
      </c>
      <c r="I112" s="6">
        <v>1.0</v>
      </c>
      <c r="J112" s="6">
        <v>1.0</v>
      </c>
      <c r="K112" s="1"/>
      <c r="L112" s="1">
        <f>ROUNDDOWN((C112+2*I112-F112)/J112 +1)</f>
        <v>38</v>
      </c>
      <c r="M112" s="1">
        <f>L112</f>
        <v>38</v>
      </c>
      <c r="N112" s="1">
        <f>H112</f>
        <v>512</v>
      </c>
      <c r="O112" s="1">
        <f>(F112*F112*E112)*2</f>
        <v>4608</v>
      </c>
      <c r="P112" s="1">
        <f>(L112*L112)*O112*H112</f>
        <v>3406823424</v>
      </c>
      <c r="Q112" s="1">
        <f>(L112^2)*H112</f>
        <v>739328</v>
      </c>
      <c r="R112" s="1">
        <f t="shared" si="4"/>
        <v>3407562752</v>
      </c>
      <c r="S112" s="6">
        <v>0.0</v>
      </c>
    </row>
    <row r="11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>
        <f t="shared" si="4"/>
        <v>0</v>
      </c>
      <c r="S113" s="6">
        <v>0.0</v>
      </c>
    </row>
    <row r="114">
      <c r="B114" s="6" t="s">
        <v>199</v>
      </c>
      <c r="C114" s="6">
        <f>L112</f>
        <v>38</v>
      </c>
      <c r="D114" s="6">
        <f>C114</f>
        <v>38</v>
      </c>
      <c r="E114" s="6">
        <f>N112</f>
        <v>512</v>
      </c>
      <c r="F114" s="1"/>
      <c r="G114" s="1"/>
      <c r="H114" s="1"/>
      <c r="I114" s="1"/>
      <c r="J114" s="1"/>
      <c r="K114" s="1"/>
      <c r="L114" s="6">
        <f>C114</f>
        <v>38</v>
      </c>
      <c r="M114" s="6">
        <f>L114</f>
        <v>38</v>
      </c>
      <c r="N114" s="6">
        <f>E114</f>
        <v>512</v>
      </c>
      <c r="O114" s="1"/>
      <c r="P114" s="1"/>
      <c r="Q114" s="1"/>
      <c r="R114" s="1">
        <f t="shared" si="4"/>
        <v>739328</v>
      </c>
      <c r="S114" s="6">
        <f>L114*M114*N114</f>
        <v>739328</v>
      </c>
    </row>
    <row r="115">
      <c r="R115" s="1">
        <f t="shared" si="4"/>
        <v>0</v>
      </c>
      <c r="S115" s="6">
        <v>0.0</v>
      </c>
    </row>
    <row r="116">
      <c r="B116" s="6" t="s">
        <v>200</v>
      </c>
      <c r="C116" s="1">
        <f>L114</f>
        <v>38</v>
      </c>
      <c r="D116" s="1">
        <f>C116</f>
        <v>38</v>
      </c>
      <c r="E116" s="1">
        <f>N114</f>
        <v>512</v>
      </c>
      <c r="F116" s="6">
        <v>1.0</v>
      </c>
      <c r="G116" s="1">
        <f>F116</f>
        <v>1</v>
      </c>
      <c r="H116" s="6">
        <v>256.0</v>
      </c>
      <c r="I116" s="6">
        <v>0.0</v>
      </c>
      <c r="J116" s="6">
        <v>1.0</v>
      </c>
      <c r="K116" s="1"/>
      <c r="L116" s="1">
        <f>ROUNDDOWN((C116+2*I116-F116)/J116 +1)</f>
        <v>38</v>
      </c>
      <c r="M116" s="1">
        <f>L116</f>
        <v>38</v>
      </c>
      <c r="N116" s="1">
        <f>H116</f>
        <v>256</v>
      </c>
      <c r="O116" s="1">
        <f>(F116*F116*E116)*2</f>
        <v>1024</v>
      </c>
      <c r="P116" s="1">
        <f>(L116*L116)*O116*H116</f>
        <v>378535936</v>
      </c>
      <c r="Q116" s="1">
        <f>(L116^2)*H116</f>
        <v>369664</v>
      </c>
      <c r="R116" s="1">
        <f t="shared" si="4"/>
        <v>378905600</v>
      </c>
      <c r="S116" s="6">
        <v>0.0</v>
      </c>
    </row>
    <row r="117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>
        <f t="shared" si="4"/>
        <v>0</v>
      </c>
      <c r="S117" s="6">
        <v>0.0</v>
      </c>
    </row>
    <row r="118">
      <c r="B118" s="6" t="s">
        <v>201</v>
      </c>
      <c r="C118" s="1">
        <f>L116</f>
        <v>38</v>
      </c>
      <c r="D118" s="1">
        <f>C118</f>
        <v>38</v>
      </c>
      <c r="E118" s="1">
        <f>N116</f>
        <v>256</v>
      </c>
      <c r="F118" s="6">
        <v>3.0</v>
      </c>
      <c r="G118" s="1">
        <f>F118</f>
        <v>3</v>
      </c>
      <c r="H118" s="6">
        <v>512.0</v>
      </c>
      <c r="I118" s="6">
        <v>1.0</v>
      </c>
      <c r="J118" s="6">
        <v>1.0</v>
      </c>
      <c r="K118" s="1"/>
      <c r="L118" s="1">
        <f>ROUNDDOWN((C118+2*I118-F118)/J118 +1)</f>
        <v>38</v>
      </c>
      <c r="M118" s="1">
        <f>L118</f>
        <v>38</v>
      </c>
      <c r="N118" s="1">
        <f>H118</f>
        <v>512</v>
      </c>
      <c r="O118" s="1">
        <f>(F118*F118*E118)*2</f>
        <v>4608</v>
      </c>
      <c r="P118" s="1">
        <f>(L118*L118)*O118*H118</f>
        <v>3406823424</v>
      </c>
      <c r="Q118" s="1">
        <f>(L118^2)*H118</f>
        <v>739328</v>
      </c>
      <c r="R118" s="1">
        <f t="shared" si="4"/>
        <v>3407562752</v>
      </c>
      <c r="S118" s="6">
        <v>0.0</v>
      </c>
    </row>
    <row r="119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>
        <f t="shared" si="4"/>
        <v>0</v>
      </c>
      <c r="S119" s="6">
        <v>0.0</v>
      </c>
    </row>
    <row r="120">
      <c r="B120" s="6" t="s">
        <v>202</v>
      </c>
      <c r="C120" s="6">
        <f>L118</f>
        <v>38</v>
      </c>
      <c r="D120" s="6">
        <f>C120</f>
        <v>38</v>
      </c>
      <c r="E120" s="6">
        <f>N118</f>
        <v>512</v>
      </c>
      <c r="F120" s="1"/>
      <c r="G120" s="1"/>
      <c r="H120" s="1"/>
      <c r="I120" s="1"/>
      <c r="J120" s="1"/>
      <c r="K120" s="1"/>
      <c r="L120" s="6">
        <f>C120</f>
        <v>38</v>
      </c>
      <c r="M120" s="6">
        <f>L120</f>
        <v>38</v>
      </c>
      <c r="N120" s="6">
        <f>E120</f>
        <v>512</v>
      </c>
      <c r="O120" s="1"/>
      <c r="P120" s="1"/>
      <c r="Q120" s="1"/>
      <c r="R120" s="1">
        <f t="shared" si="4"/>
        <v>739328</v>
      </c>
      <c r="S120" s="6">
        <f>L120*M120*N120</f>
        <v>739328</v>
      </c>
    </row>
    <row r="121">
      <c r="R121" s="1">
        <f t="shared" si="4"/>
        <v>0</v>
      </c>
      <c r="S121" s="6">
        <v>0.0</v>
      </c>
    </row>
    <row r="122">
      <c r="B122" s="6" t="s">
        <v>203</v>
      </c>
      <c r="C122" s="1">
        <f>L120</f>
        <v>38</v>
      </c>
      <c r="D122" s="1">
        <f>C122</f>
        <v>38</v>
      </c>
      <c r="E122" s="1">
        <f>N120</f>
        <v>512</v>
      </c>
      <c r="F122" s="6">
        <v>1.0</v>
      </c>
      <c r="G122" s="1">
        <f>F122</f>
        <v>1</v>
      </c>
      <c r="H122" s="6">
        <v>256.0</v>
      </c>
      <c r="I122" s="6">
        <v>0.0</v>
      </c>
      <c r="J122" s="6">
        <v>1.0</v>
      </c>
      <c r="K122" s="1"/>
      <c r="L122" s="1">
        <f>ROUNDDOWN((C122+2*I122-F122)/J122 +1)</f>
        <v>38</v>
      </c>
      <c r="M122" s="1">
        <f>L122</f>
        <v>38</v>
      </c>
      <c r="N122" s="1">
        <f>H122</f>
        <v>256</v>
      </c>
      <c r="O122" s="1">
        <f>(F122*F122*E122)*2</f>
        <v>1024</v>
      </c>
      <c r="P122" s="1">
        <f>(L122*L122)*O122*H122</f>
        <v>378535936</v>
      </c>
      <c r="Q122" s="1">
        <f>(L122^2)*H122</f>
        <v>369664</v>
      </c>
      <c r="R122" s="1">
        <f t="shared" si="4"/>
        <v>378905600</v>
      </c>
      <c r="S122" s="6">
        <v>0.0</v>
      </c>
    </row>
    <row r="123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>
        <f t="shared" si="4"/>
        <v>0</v>
      </c>
      <c r="S123" s="6">
        <v>0.0</v>
      </c>
    </row>
    <row r="124">
      <c r="B124" s="6" t="s">
        <v>204</v>
      </c>
      <c r="C124" s="1">
        <f>L122</f>
        <v>38</v>
      </c>
      <c r="D124" s="1">
        <f>C124</f>
        <v>38</v>
      </c>
      <c r="E124" s="1">
        <f>N122</f>
        <v>256</v>
      </c>
      <c r="F124" s="6">
        <v>3.0</v>
      </c>
      <c r="G124" s="1">
        <f>F124</f>
        <v>3</v>
      </c>
      <c r="H124" s="6">
        <v>512.0</v>
      </c>
      <c r="I124" s="6">
        <v>1.0</v>
      </c>
      <c r="J124" s="6">
        <v>1.0</v>
      </c>
      <c r="K124" s="1"/>
      <c r="L124" s="1">
        <f>ROUNDDOWN((C124+2*I124-F124)/J124 +1)</f>
        <v>38</v>
      </c>
      <c r="M124" s="1">
        <f>L124</f>
        <v>38</v>
      </c>
      <c r="N124" s="1">
        <f>H124</f>
        <v>512</v>
      </c>
      <c r="O124" s="1">
        <f>(F124*F124*E124)*2</f>
        <v>4608</v>
      </c>
      <c r="P124" s="1">
        <f>(L124*L124)*O124*H124</f>
        <v>3406823424</v>
      </c>
      <c r="Q124" s="1">
        <f>(L124^2)*H124</f>
        <v>739328</v>
      </c>
      <c r="R124" s="1">
        <f t="shared" si="4"/>
        <v>3407562752</v>
      </c>
      <c r="S124" s="6">
        <v>0.0</v>
      </c>
    </row>
    <row r="1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>
        <f t="shared" si="4"/>
        <v>0</v>
      </c>
      <c r="S125" s="6">
        <v>0.0</v>
      </c>
    </row>
    <row r="126">
      <c r="B126" s="6" t="s">
        <v>205</v>
      </c>
      <c r="C126" s="6">
        <f>L124</f>
        <v>38</v>
      </c>
      <c r="D126" s="6">
        <f>C126</f>
        <v>38</v>
      </c>
      <c r="E126" s="6">
        <f>N124</f>
        <v>512</v>
      </c>
      <c r="F126" s="1"/>
      <c r="G126" s="1"/>
      <c r="H126" s="1"/>
      <c r="I126" s="1"/>
      <c r="J126" s="1"/>
      <c r="K126" s="1"/>
      <c r="L126" s="6">
        <f>C126</f>
        <v>38</v>
      </c>
      <c r="M126" s="6">
        <f>L126</f>
        <v>38</v>
      </c>
      <c r="N126" s="6">
        <f>E126</f>
        <v>512</v>
      </c>
      <c r="O126" s="1"/>
      <c r="P126" s="1"/>
      <c r="Q126" s="1"/>
      <c r="R126" s="1">
        <f t="shared" si="4"/>
        <v>739328</v>
      </c>
      <c r="S126" s="6">
        <f>L126*M126*N126</f>
        <v>739328</v>
      </c>
    </row>
    <row r="127">
      <c r="R127" s="1">
        <f t="shared" si="4"/>
        <v>0</v>
      </c>
      <c r="S127" s="6">
        <v>0.0</v>
      </c>
    </row>
    <row r="128">
      <c r="B128" s="6" t="s">
        <v>206</v>
      </c>
      <c r="C128" s="1">
        <f>L126</f>
        <v>38</v>
      </c>
      <c r="D128" s="1">
        <f>C128</f>
        <v>38</v>
      </c>
      <c r="E128" s="1">
        <f>N126</f>
        <v>512</v>
      </c>
      <c r="F128" s="6">
        <v>1.0</v>
      </c>
      <c r="G128" s="1">
        <f>F128</f>
        <v>1</v>
      </c>
      <c r="H128" s="6">
        <v>256.0</v>
      </c>
      <c r="I128" s="6">
        <v>0.0</v>
      </c>
      <c r="J128" s="6">
        <v>1.0</v>
      </c>
      <c r="K128" s="1"/>
      <c r="L128" s="1">
        <f>ROUNDDOWN((C128+2*I128-F128)/J128 +1)</f>
        <v>38</v>
      </c>
      <c r="M128" s="1">
        <f>L128</f>
        <v>38</v>
      </c>
      <c r="N128" s="1">
        <f>H128</f>
        <v>256</v>
      </c>
      <c r="O128" s="1">
        <f>(F128*F128*E128)*2</f>
        <v>1024</v>
      </c>
      <c r="P128" s="1">
        <f>(L128*L128)*O128*H128</f>
        <v>378535936</v>
      </c>
      <c r="Q128" s="1">
        <f>(L128^2)*H128</f>
        <v>369664</v>
      </c>
      <c r="R128" s="1">
        <f t="shared" si="4"/>
        <v>378905600</v>
      </c>
      <c r="S128" s="6">
        <v>0.0</v>
      </c>
    </row>
    <row r="129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>
        <f t="shared" si="4"/>
        <v>0</v>
      </c>
      <c r="S129" s="6">
        <v>0.0</v>
      </c>
    </row>
    <row r="130">
      <c r="B130" s="6" t="s">
        <v>207</v>
      </c>
      <c r="C130" s="1">
        <f>L128</f>
        <v>38</v>
      </c>
      <c r="D130" s="1">
        <f>C130</f>
        <v>38</v>
      </c>
      <c r="E130" s="1">
        <f>N128</f>
        <v>256</v>
      </c>
      <c r="F130" s="6">
        <v>3.0</v>
      </c>
      <c r="G130" s="1">
        <f>F130</f>
        <v>3</v>
      </c>
      <c r="H130" s="6">
        <v>512.0</v>
      </c>
      <c r="I130" s="6">
        <v>1.0</v>
      </c>
      <c r="J130" s="6">
        <v>1.0</v>
      </c>
      <c r="K130" s="1"/>
      <c r="L130" s="1">
        <f>ROUNDDOWN((C130+2*I130-F130)/J130 +1)</f>
        <v>38</v>
      </c>
      <c r="M130" s="1">
        <f>L130</f>
        <v>38</v>
      </c>
      <c r="N130" s="1">
        <f>H130</f>
        <v>512</v>
      </c>
      <c r="O130" s="1">
        <f>(F130*F130*E130)*2</f>
        <v>4608</v>
      </c>
      <c r="P130" s="1">
        <f>(L130*L130)*O130*H130</f>
        <v>3406823424</v>
      </c>
      <c r="Q130" s="1">
        <f>(L130^2)*H130</f>
        <v>739328</v>
      </c>
      <c r="R130" s="1">
        <f t="shared" si="4"/>
        <v>3407562752</v>
      </c>
      <c r="S130" s="6">
        <v>0.0</v>
      </c>
    </row>
    <row r="13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>
        <f t="shared" si="4"/>
        <v>0</v>
      </c>
      <c r="S131" s="6">
        <v>0.0</v>
      </c>
    </row>
    <row r="132">
      <c r="B132" s="6" t="s">
        <v>208</v>
      </c>
      <c r="C132" s="6">
        <f>L130</f>
        <v>38</v>
      </c>
      <c r="D132" s="6">
        <f>C132</f>
        <v>38</v>
      </c>
      <c r="E132" s="6">
        <f>N130</f>
        <v>512</v>
      </c>
      <c r="F132" s="1"/>
      <c r="G132" s="1"/>
      <c r="H132" s="1"/>
      <c r="I132" s="1"/>
      <c r="J132" s="1"/>
      <c r="K132" s="1"/>
      <c r="L132" s="6">
        <f>C132</f>
        <v>38</v>
      </c>
      <c r="M132" s="6">
        <f>L132</f>
        <v>38</v>
      </c>
      <c r="N132" s="6">
        <f>E132</f>
        <v>512</v>
      </c>
      <c r="O132" s="1"/>
      <c r="P132" s="1"/>
      <c r="Q132" s="1"/>
      <c r="R132" s="1">
        <f t="shared" si="4"/>
        <v>739328</v>
      </c>
      <c r="S132" s="6">
        <f>L132*M132*N132</f>
        <v>739328</v>
      </c>
    </row>
    <row r="133">
      <c r="R133" s="1">
        <f t="shared" si="4"/>
        <v>0</v>
      </c>
      <c r="S133" s="6">
        <v>0.0</v>
      </c>
    </row>
    <row r="134">
      <c r="B134" s="6" t="s">
        <v>209</v>
      </c>
      <c r="C134" s="1">
        <f>L132</f>
        <v>38</v>
      </c>
      <c r="D134" s="1">
        <f>C134</f>
        <v>38</v>
      </c>
      <c r="E134" s="1">
        <f>N132</f>
        <v>512</v>
      </c>
      <c r="F134" s="6">
        <v>3.0</v>
      </c>
      <c r="G134" s="1">
        <f>F134</f>
        <v>3</v>
      </c>
      <c r="H134" s="6">
        <v>1024.0</v>
      </c>
      <c r="I134" s="6">
        <v>1.0</v>
      </c>
      <c r="J134" s="6">
        <v>2.0</v>
      </c>
      <c r="K134" s="1"/>
      <c r="L134" s="1">
        <f>ROUNDDOWN((C134+2*I134-F134)/J134 +1)</f>
        <v>19</v>
      </c>
      <c r="M134" s="1">
        <f>L134</f>
        <v>19</v>
      </c>
      <c r="N134" s="1">
        <f>H134</f>
        <v>1024</v>
      </c>
      <c r="O134" s="1">
        <f>(F134*F134*E134)*2</f>
        <v>9216</v>
      </c>
      <c r="P134" s="1">
        <f>(L134*L134)*O134*H134</f>
        <v>3406823424</v>
      </c>
      <c r="Q134" s="1">
        <f>(L134^2)*H134</f>
        <v>369664</v>
      </c>
      <c r="R134" s="1">
        <f t="shared" si="4"/>
        <v>3407193088</v>
      </c>
      <c r="S134" s="6">
        <v>0.0</v>
      </c>
    </row>
    <row r="135">
      <c r="I135" s="2" t="s">
        <v>210</v>
      </c>
      <c r="R135" s="1">
        <f t="shared" si="4"/>
        <v>0</v>
      </c>
      <c r="S135" s="6">
        <v>0.0</v>
      </c>
    </row>
    <row r="136">
      <c r="B136" s="6" t="s">
        <v>211</v>
      </c>
      <c r="C136" s="1">
        <f>L134</f>
        <v>19</v>
      </c>
      <c r="D136" s="1">
        <f>C136</f>
        <v>19</v>
      </c>
      <c r="E136" s="1">
        <f>N134</f>
        <v>1024</v>
      </c>
      <c r="F136" s="6">
        <v>1.0</v>
      </c>
      <c r="G136" s="1">
        <f>F136</f>
        <v>1</v>
      </c>
      <c r="H136" s="6">
        <v>512.0</v>
      </c>
      <c r="I136" s="6">
        <v>0.0</v>
      </c>
      <c r="J136" s="6">
        <v>1.0</v>
      </c>
      <c r="K136" s="1"/>
      <c r="L136" s="1">
        <f>ROUNDDOWN((C136+2*I136-F136)/J136 +1)</f>
        <v>19</v>
      </c>
      <c r="M136" s="1">
        <f>L136</f>
        <v>19</v>
      </c>
      <c r="N136" s="1">
        <f>H136</f>
        <v>512</v>
      </c>
      <c r="O136" s="1">
        <f>(F136*F136*E136)*2</f>
        <v>2048</v>
      </c>
      <c r="P136" s="1">
        <f>(L136*L136)*O136*H136</f>
        <v>378535936</v>
      </c>
      <c r="Q136" s="1">
        <f>(L136^2)*H136</f>
        <v>184832</v>
      </c>
      <c r="R136" s="1">
        <f t="shared" si="4"/>
        <v>378720768</v>
      </c>
      <c r="S136" s="6">
        <v>0.0</v>
      </c>
    </row>
    <row r="137">
      <c r="R137" s="1">
        <f t="shared" si="4"/>
        <v>0</v>
      </c>
      <c r="S137" s="6">
        <v>0.0</v>
      </c>
    </row>
    <row r="138">
      <c r="B138" s="6" t="s">
        <v>212</v>
      </c>
      <c r="C138" s="1">
        <f>L136</f>
        <v>19</v>
      </c>
      <c r="D138" s="1">
        <f>C138</f>
        <v>19</v>
      </c>
      <c r="E138" s="1">
        <f>N136</f>
        <v>512</v>
      </c>
      <c r="F138" s="6">
        <v>3.0</v>
      </c>
      <c r="G138" s="1">
        <f>F138</f>
        <v>3</v>
      </c>
      <c r="H138" s="6">
        <v>1024.0</v>
      </c>
      <c r="I138" s="6">
        <v>1.0</v>
      </c>
      <c r="J138" s="6">
        <v>1.0</v>
      </c>
      <c r="K138" s="1"/>
      <c r="L138" s="1">
        <f>ROUNDDOWN((C138+2*I138-F138)/J138 +1)</f>
        <v>19</v>
      </c>
      <c r="M138" s="1">
        <f>L138</f>
        <v>19</v>
      </c>
      <c r="N138" s="1">
        <f>H138</f>
        <v>1024</v>
      </c>
      <c r="O138" s="1">
        <f>(F138*F138*E138)*2</f>
        <v>9216</v>
      </c>
      <c r="P138" s="1">
        <f>(L138*L138)*O138*H138</f>
        <v>3406823424</v>
      </c>
      <c r="Q138" s="1">
        <f>(L138^2)*H138</f>
        <v>369664</v>
      </c>
      <c r="R138" s="1">
        <f t="shared" si="4"/>
        <v>3407193088</v>
      </c>
      <c r="S138" s="6">
        <v>0.0</v>
      </c>
    </row>
    <row r="139">
      <c r="R139" s="1">
        <f t="shared" si="4"/>
        <v>0</v>
      </c>
      <c r="S139" s="6">
        <v>0.0</v>
      </c>
    </row>
    <row r="140">
      <c r="B140" s="6" t="s">
        <v>213</v>
      </c>
      <c r="C140" s="6">
        <f>L138</f>
        <v>19</v>
      </c>
      <c r="D140" s="6">
        <f>C140</f>
        <v>19</v>
      </c>
      <c r="E140" s="6">
        <f>N138</f>
        <v>1024</v>
      </c>
      <c r="F140" s="1"/>
      <c r="G140" s="1"/>
      <c r="H140" s="1"/>
      <c r="I140" s="1"/>
      <c r="J140" s="1"/>
      <c r="K140" s="1"/>
      <c r="L140" s="6">
        <f>C140</f>
        <v>19</v>
      </c>
      <c r="M140" s="6">
        <f>L140</f>
        <v>19</v>
      </c>
      <c r="N140" s="6">
        <f>E140</f>
        <v>1024</v>
      </c>
      <c r="O140" s="1"/>
      <c r="P140" s="1"/>
      <c r="Q140" s="1"/>
      <c r="R140" s="1">
        <f t="shared" si="4"/>
        <v>369664</v>
      </c>
      <c r="S140" s="6">
        <f>L140*M140*N140</f>
        <v>369664</v>
      </c>
    </row>
    <row r="141">
      <c r="R141" s="1">
        <f t="shared" si="4"/>
        <v>0</v>
      </c>
      <c r="S141" s="6">
        <v>0.0</v>
      </c>
    </row>
    <row r="142">
      <c r="B142" s="6" t="s">
        <v>214</v>
      </c>
      <c r="C142" s="1">
        <f>L140</f>
        <v>19</v>
      </c>
      <c r="D142" s="1">
        <f>C142</f>
        <v>19</v>
      </c>
      <c r="E142" s="1">
        <f>N140</f>
        <v>1024</v>
      </c>
      <c r="F142" s="6">
        <v>1.0</v>
      </c>
      <c r="G142" s="1">
        <f>F142</f>
        <v>1</v>
      </c>
      <c r="H142" s="6">
        <v>512.0</v>
      </c>
      <c r="I142" s="6">
        <v>0.0</v>
      </c>
      <c r="J142" s="6">
        <v>1.0</v>
      </c>
      <c r="K142" s="1"/>
      <c r="L142" s="1">
        <f>ROUNDDOWN((C142+2*I142-F142)/J142 +1)</f>
        <v>19</v>
      </c>
      <c r="M142" s="1">
        <f>L142</f>
        <v>19</v>
      </c>
      <c r="N142" s="1">
        <f>H142</f>
        <v>512</v>
      </c>
      <c r="O142" s="1">
        <f>(F142*F142*E142)*2</f>
        <v>2048</v>
      </c>
      <c r="P142" s="1">
        <f>(L142*L142)*O142*H142</f>
        <v>378535936</v>
      </c>
      <c r="Q142" s="1">
        <f>(L142^2)*H142</f>
        <v>184832</v>
      </c>
      <c r="R142" s="1">
        <f t="shared" si="4"/>
        <v>378720768</v>
      </c>
      <c r="S142" s="6">
        <v>0.0</v>
      </c>
    </row>
    <row r="143">
      <c r="R143" s="1">
        <f t="shared" si="4"/>
        <v>0</v>
      </c>
      <c r="S143" s="6">
        <v>0.0</v>
      </c>
    </row>
    <row r="144">
      <c r="B144" s="6" t="s">
        <v>215</v>
      </c>
      <c r="C144" s="1">
        <f>L142</f>
        <v>19</v>
      </c>
      <c r="D144" s="1">
        <f>C144</f>
        <v>19</v>
      </c>
      <c r="E144" s="1">
        <f>N142</f>
        <v>512</v>
      </c>
      <c r="F144" s="6">
        <v>3.0</v>
      </c>
      <c r="G144" s="1">
        <f>F144</f>
        <v>3</v>
      </c>
      <c r="H144" s="6">
        <v>1024.0</v>
      </c>
      <c r="I144" s="6">
        <v>1.0</v>
      </c>
      <c r="J144" s="6">
        <v>1.0</v>
      </c>
      <c r="K144" s="1"/>
      <c r="L144" s="1">
        <f>ROUNDDOWN((C144+2*I144-F144)/J144 +1)</f>
        <v>19</v>
      </c>
      <c r="M144" s="1">
        <f>L144</f>
        <v>19</v>
      </c>
      <c r="N144" s="1">
        <f>H144</f>
        <v>1024</v>
      </c>
      <c r="O144" s="1">
        <f>(F144*F144*E144)*2</f>
        <v>9216</v>
      </c>
      <c r="P144" s="1">
        <f>(L144*L144)*O144*H144</f>
        <v>3406823424</v>
      </c>
      <c r="Q144" s="1">
        <f>(L144^2)*H144</f>
        <v>369664</v>
      </c>
      <c r="R144" s="1">
        <f t="shared" si="4"/>
        <v>3407193088</v>
      </c>
      <c r="S144" s="6">
        <v>0.0</v>
      </c>
    </row>
    <row r="145">
      <c r="R145" s="1">
        <f t="shared" si="4"/>
        <v>0</v>
      </c>
      <c r="S145" s="6">
        <v>0.0</v>
      </c>
    </row>
    <row r="146">
      <c r="B146" s="6" t="s">
        <v>216</v>
      </c>
      <c r="C146" s="6">
        <f>L144</f>
        <v>19</v>
      </c>
      <c r="D146" s="6">
        <f>C146</f>
        <v>19</v>
      </c>
      <c r="E146" s="6">
        <f>N144</f>
        <v>1024</v>
      </c>
      <c r="F146" s="1"/>
      <c r="G146" s="1"/>
      <c r="H146" s="1"/>
      <c r="I146" s="1"/>
      <c r="J146" s="1"/>
      <c r="K146" s="1"/>
      <c r="L146" s="6">
        <f>C146</f>
        <v>19</v>
      </c>
      <c r="M146" s="6">
        <f>L146</f>
        <v>19</v>
      </c>
      <c r="N146" s="6">
        <f>E146</f>
        <v>1024</v>
      </c>
      <c r="O146" s="1"/>
      <c r="P146" s="1"/>
      <c r="Q146" s="1"/>
      <c r="R146" s="1">
        <f t="shared" si="4"/>
        <v>369664</v>
      </c>
      <c r="S146" s="6">
        <f>L146*M146*N146</f>
        <v>369664</v>
      </c>
    </row>
    <row r="147">
      <c r="R147" s="1">
        <f t="shared" si="4"/>
        <v>0</v>
      </c>
      <c r="S147" s="6">
        <v>0.0</v>
      </c>
    </row>
    <row r="148">
      <c r="B148" s="6" t="s">
        <v>217</v>
      </c>
      <c r="C148" s="1">
        <f>L146</f>
        <v>19</v>
      </c>
      <c r="D148" s="1">
        <f>C148</f>
        <v>19</v>
      </c>
      <c r="E148" s="1">
        <f>N146</f>
        <v>1024</v>
      </c>
      <c r="F148" s="6">
        <v>1.0</v>
      </c>
      <c r="G148" s="1">
        <f>F148</f>
        <v>1</v>
      </c>
      <c r="H148" s="6">
        <v>512.0</v>
      </c>
      <c r="I148" s="6">
        <v>0.0</v>
      </c>
      <c r="J148" s="6">
        <v>1.0</v>
      </c>
      <c r="K148" s="1"/>
      <c r="L148" s="1">
        <f>ROUNDDOWN((C148+2*I148-F148)/J148 +1)</f>
        <v>19</v>
      </c>
      <c r="M148" s="1">
        <f>L148</f>
        <v>19</v>
      </c>
      <c r="N148" s="1">
        <f>H148</f>
        <v>512</v>
      </c>
      <c r="O148" s="1">
        <f>(F148*F148*E148)*2</f>
        <v>2048</v>
      </c>
      <c r="P148" s="1">
        <f>(L148*L148)*O148*H148</f>
        <v>378535936</v>
      </c>
      <c r="Q148" s="1">
        <f>(L148^2)*H148</f>
        <v>184832</v>
      </c>
      <c r="R148" s="1">
        <f t="shared" si="4"/>
        <v>378720768</v>
      </c>
      <c r="S148" s="6">
        <v>0.0</v>
      </c>
    </row>
    <row r="149">
      <c r="R149" s="1">
        <f t="shared" si="4"/>
        <v>0</v>
      </c>
      <c r="S149" s="6">
        <v>0.0</v>
      </c>
    </row>
    <row r="150">
      <c r="B150" s="6" t="s">
        <v>218</v>
      </c>
      <c r="C150" s="1">
        <f>L148</f>
        <v>19</v>
      </c>
      <c r="D150" s="1">
        <f>C150</f>
        <v>19</v>
      </c>
      <c r="E150" s="1">
        <f>N148</f>
        <v>512</v>
      </c>
      <c r="F150" s="6">
        <v>3.0</v>
      </c>
      <c r="G150" s="1">
        <f>F150</f>
        <v>3</v>
      </c>
      <c r="H150" s="6">
        <v>1024.0</v>
      </c>
      <c r="I150" s="6">
        <v>1.0</v>
      </c>
      <c r="J150" s="6">
        <v>1.0</v>
      </c>
      <c r="K150" s="1"/>
      <c r="L150" s="1">
        <f>ROUNDDOWN((C150+2*I150-F150)/J150 +1)</f>
        <v>19</v>
      </c>
      <c r="M150" s="1">
        <f>L150</f>
        <v>19</v>
      </c>
      <c r="N150" s="1">
        <f>H150</f>
        <v>1024</v>
      </c>
      <c r="O150" s="1">
        <f>(F150*F150*E150)*2</f>
        <v>9216</v>
      </c>
      <c r="P150" s="1">
        <f>(L150*L150)*O150*H150</f>
        <v>3406823424</v>
      </c>
      <c r="Q150" s="1">
        <f>(L150^2)*H150</f>
        <v>369664</v>
      </c>
      <c r="R150" s="1">
        <f t="shared" si="4"/>
        <v>3407193088</v>
      </c>
      <c r="S150" s="6">
        <v>0.0</v>
      </c>
    </row>
    <row r="151">
      <c r="R151" s="1">
        <f t="shared" si="4"/>
        <v>0</v>
      </c>
      <c r="S151" s="6">
        <v>0.0</v>
      </c>
    </row>
    <row r="152">
      <c r="B152" s="6" t="s">
        <v>219</v>
      </c>
      <c r="C152" s="6">
        <f>L150</f>
        <v>19</v>
      </c>
      <c r="D152" s="6">
        <f>C152</f>
        <v>19</v>
      </c>
      <c r="E152" s="6">
        <f>N150</f>
        <v>1024</v>
      </c>
      <c r="F152" s="1"/>
      <c r="G152" s="1"/>
      <c r="H152" s="1"/>
      <c r="I152" s="1"/>
      <c r="J152" s="1"/>
      <c r="K152" s="1"/>
      <c r="L152" s="6">
        <f>C152</f>
        <v>19</v>
      </c>
      <c r="M152" s="6">
        <f>L152</f>
        <v>19</v>
      </c>
      <c r="N152" s="6">
        <f>E152</f>
        <v>1024</v>
      </c>
      <c r="O152" s="1"/>
      <c r="P152" s="1"/>
      <c r="Q152" s="1"/>
      <c r="R152" s="1">
        <f t="shared" si="4"/>
        <v>369664</v>
      </c>
      <c r="S152" s="6">
        <f>L152*M152*N152</f>
        <v>369664</v>
      </c>
    </row>
    <row r="153">
      <c r="R153" s="1">
        <f t="shared" si="4"/>
        <v>0</v>
      </c>
      <c r="S153" s="6">
        <v>0.0</v>
      </c>
    </row>
    <row r="154">
      <c r="B154" s="6" t="s">
        <v>220</v>
      </c>
      <c r="C154" s="1">
        <f>L152</f>
        <v>19</v>
      </c>
      <c r="D154" s="1">
        <f>C154</f>
        <v>19</v>
      </c>
      <c r="E154" s="1">
        <f>N152</f>
        <v>1024</v>
      </c>
      <c r="F154" s="6">
        <v>1.0</v>
      </c>
      <c r="G154" s="1">
        <f>F154</f>
        <v>1</v>
      </c>
      <c r="H154" s="6">
        <v>512.0</v>
      </c>
      <c r="I154" s="6">
        <v>0.0</v>
      </c>
      <c r="J154" s="6">
        <v>1.0</v>
      </c>
      <c r="K154" s="1"/>
      <c r="L154" s="1">
        <f>ROUNDDOWN((C154+2*I154-F154)/J154 +1)</f>
        <v>19</v>
      </c>
      <c r="M154" s="1">
        <f>L154</f>
        <v>19</v>
      </c>
      <c r="N154" s="1">
        <f>H154</f>
        <v>512</v>
      </c>
      <c r="O154" s="1">
        <f>(F154*F154*E154)*2</f>
        <v>2048</v>
      </c>
      <c r="P154" s="1">
        <f>(L154*L154)*O154*H154</f>
        <v>378535936</v>
      </c>
      <c r="Q154" s="1">
        <f>(L154^2)*H154</f>
        <v>184832</v>
      </c>
      <c r="R154" s="1">
        <f t="shared" si="4"/>
        <v>378720768</v>
      </c>
      <c r="S154" s="6">
        <v>0.0</v>
      </c>
    </row>
    <row r="155">
      <c r="R155" s="1">
        <f t="shared" si="4"/>
        <v>0</v>
      </c>
      <c r="S155" s="6">
        <v>0.0</v>
      </c>
    </row>
    <row r="156">
      <c r="B156" s="6" t="s">
        <v>221</v>
      </c>
      <c r="C156" s="1">
        <f>L154</f>
        <v>19</v>
      </c>
      <c r="D156" s="1">
        <f>C156</f>
        <v>19</v>
      </c>
      <c r="E156" s="1">
        <f>N154</f>
        <v>512</v>
      </c>
      <c r="F156" s="6">
        <v>3.0</v>
      </c>
      <c r="G156" s="1">
        <f>F156</f>
        <v>3</v>
      </c>
      <c r="H156" s="6">
        <v>1024.0</v>
      </c>
      <c r="I156" s="6">
        <v>1.0</v>
      </c>
      <c r="J156" s="6">
        <v>1.0</v>
      </c>
      <c r="K156" s="1"/>
      <c r="L156" s="1">
        <f>ROUNDDOWN((C156+2*I156-F156)/J156 +1)</f>
        <v>19</v>
      </c>
      <c r="M156" s="1">
        <f>L156</f>
        <v>19</v>
      </c>
      <c r="N156" s="1">
        <f>H156</f>
        <v>1024</v>
      </c>
      <c r="O156" s="1">
        <f>(F156*F156*E156)*2</f>
        <v>9216</v>
      </c>
      <c r="P156" s="1">
        <f>(L156*L156)*O156*H156</f>
        <v>3406823424</v>
      </c>
      <c r="Q156" s="1">
        <f>(L156^2)*H156</f>
        <v>369664</v>
      </c>
      <c r="R156" s="1">
        <f t="shared" si="4"/>
        <v>3407193088</v>
      </c>
      <c r="S156" s="6">
        <v>0.0</v>
      </c>
    </row>
    <row r="157">
      <c r="R157" s="1">
        <f t="shared" si="4"/>
        <v>0</v>
      </c>
      <c r="S157" s="6">
        <v>0.0</v>
      </c>
    </row>
    <row r="158">
      <c r="B158" s="6" t="s">
        <v>222</v>
      </c>
      <c r="C158" s="6">
        <f>L156</f>
        <v>19</v>
      </c>
      <c r="D158" s="6">
        <f>C158</f>
        <v>19</v>
      </c>
      <c r="E158" s="6">
        <f>N156</f>
        <v>1024</v>
      </c>
      <c r="F158" s="1"/>
      <c r="G158" s="1"/>
      <c r="H158" s="1"/>
      <c r="I158" s="1"/>
      <c r="J158" s="1"/>
      <c r="K158" s="1"/>
      <c r="L158" s="6">
        <f>C158</f>
        <v>19</v>
      </c>
      <c r="M158" s="6">
        <f>L158</f>
        <v>19</v>
      </c>
      <c r="N158" s="6">
        <f>E158</f>
        <v>1024</v>
      </c>
      <c r="O158" s="1"/>
      <c r="P158" s="1"/>
      <c r="Q158" s="1"/>
      <c r="R158" s="1">
        <f t="shared" si="4"/>
        <v>369664</v>
      </c>
      <c r="S158" s="6">
        <f>L158*M158*N158</f>
        <v>369664</v>
      </c>
    </row>
    <row r="159">
      <c r="R159" s="1">
        <f t="shared" si="4"/>
        <v>0</v>
      </c>
      <c r="S159" s="6">
        <v>0.0</v>
      </c>
    </row>
    <row r="160">
      <c r="B160" s="6" t="s">
        <v>223</v>
      </c>
      <c r="C160" s="1">
        <f>L158</f>
        <v>19</v>
      </c>
      <c r="D160" s="1">
        <f>C160</f>
        <v>19</v>
      </c>
      <c r="E160" s="1">
        <f>N158</f>
        <v>1024</v>
      </c>
      <c r="F160" s="6">
        <v>1.0</v>
      </c>
      <c r="G160" s="1">
        <f>F160</f>
        <v>1</v>
      </c>
      <c r="H160" s="6">
        <v>512.0</v>
      </c>
      <c r="I160" s="6">
        <v>0.0</v>
      </c>
      <c r="J160" s="6">
        <v>1.0</v>
      </c>
      <c r="K160" s="1"/>
      <c r="L160" s="1">
        <f>ROUNDDOWN((C160+2*I160-F160)/J160 +1)</f>
        <v>19</v>
      </c>
      <c r="M160" s="1">
        <f>L160</f>
        <v>19</v>
      </c>
      <c r="N160" s="1">
        <f>H160</f>
        <v>512</v>
      </c>
      <c r="O160" s="1">
        <f>(F160*F160*E160)*2</f>
        <v>2048</v>
      </c>
      <c r="P160" s="1">
        <f>(L160*L160)*O160*H160</f>
        <v>378535936</v>
      </c>
      <c r="Q160" s="1">
        <f>(L160^2)*H160</f>
        <v>184832</v>
      </c>
      <c r="R160" s="1">
        <f t="shared" si="4"/>
        <v>378720768</v>
      </c>
      <c r="S160" s="6">
        <v>0.0</v>
      </c>
    </row>
    <row r="161">
      <c r="R161" s="1">
        <f t="shared" si="4"/>
        <v>0</v>
      </c>
      <c r="S161" s="6">
        <v>0.0</v>
      </c>
    </row>
    <row r="162">
      <c r="B162" s="6" t="s">
        <v>224</v>
      </c>
      <c r="C162" s="1">
        <f>L160</f>
        <v>19</v>
      </c>
      <c r="D162" s="1">
        <f>C162</f>
        <v>19</v>
      </c>
      <c r="E162" s="1">
        <f>N160</f>
        <v>512</v>
      </c>
      <c r="F162" s="6">
        <v>3.0</v>
      </c>
      <c r="G162" s="1">
        <f>F162</f>
        <v>3</v>
      </c>
      <c r="H162" s="6">
        <v>1024.0</v>
      </c>
      <c r="I162" s="6">
        <v>1.0</v>
      </c>
      <c r="J162" s="6">
        <v>1.0</v>
      </c>
      <c r="K162" s="1"/>
      <c r="L162" s="1">
        <f>ROUNDDOWN((C162+2*I162-F162)/J162 +1)</f>
        <v>19</v>
      </c>
      <c r="M162" s="1">
        <f>L162</f>
        <v>19</v>
      </c>
      <c r="N162" s="1">
        <f>H162</f>
        <v>1024</v>
      </c>
      <c r="O162" s="1">
        <f>(F162*F162*E162)*2</f>
        <v>9216</v>
      </c>
      <c r="P162" s="1">
        <f>(L162*L162)*O162*H162</f>
        <v>3406823424</v>
      </c>
      <c r="Q162" s="1">
        <f>(L162^2)*H162</f>
        <v>369664</v>
      </c>
      <c r="R162" s="1">
        <f t="shared" si="4"/>
        <v>3407193088</v>
      </c>
      <c r="S162" s="6">
        <v>0.0</v>
      </c>
    </row>
    <row r="163">
      <c r="R163" s="1">
        <f t="shared" si="4"/>
        <v>0</v>
      </c>
      <c r="S163" s="6">
        <v>0.0</v>
      </c>
    </row>
    <row r="164">
      <c r="B164" s="6" t="s">
        <v>225</v>
      </c>
      <c r="C164" s="1">
        <f>L162</f>
        <v>19</v>
      </c>
      <c r="D164" s="1">
        <f>C164</f>
        <v>19</v>
      </c>
      <c r="E164" s="1">
        <f>N162</f>
        <v>1024</v>
      </c>
      <c r="F164" s="6">
        <v>1.0</v>
      </c>
      <c r="G164" s="1">
        <f>F164</f>
        <v>1</v>
      </c>
      <c r="H164" s="6">
        <v>512.0</v>
      </c>
      <c r="I164" s="6">
        <v>0.0</v>
      </c>
      <c r="J164" s="6">
        <v>1.0</v>
      </c>
      <c r="K164" s="1"/>
      <c r="L164" s="1">
        <f>ROUNDDOWN((C164+2*I164-F164)/J164 +1)</f>
        <v>19</v>
      </c>
      <c r="M164" s="1">
        <f>L164</f>
        <v>19</v>
      </c>
      <c r="N164" s="1">
        <f>H164</f>
        <v>512</v>
      </c>
      <c r="O164" s="1">
        <f>(F164*F164*E164)*2</f>
        <v>2048</v>
      </c>
      <c r="P164" s="1">
        <f>(L164*L164)*O164*H164</f>
        <v>378535936</v>
      </c>
      <c r="Q164" s="1">
        <f>(L164^2)*H164</f>
        <v>184832</v>
      </c>
      <c r="R164" s="1">
        <f t="shared" si="4"/>
        <v>378720768</v>
      </c>
      <c r="S164" s="6">
        <v>0.0</v>
      </c>
    </row>
    <row r="165">
      <c r="R165" s="1">
        <f t="shared" si="4"/>
        <v>0</v>
      </c>
      <c r="S165" s="6">
        <v>0.0</v>
      </c>
    </row>
    <row r="166">
      <c r="B166" s="6" t="s">
        <v>226</v>
      </c>
      <c r="C166" s="1">
        <f>L164</f>
        <v>19</v>
      </c>
      <c r="D166" s="1">
        <f>C166</f>
        <v>19</v>
      </c>
      <c r="E166" s="1">
        <f>N164</f>
        <v>512</v>
      </c>
      <c r="F166" s="6">
        <v>3.0</v>
      </c>
      <c r="G166" s="1">
        <f>F166</f>
        <v>3</v>
      </c>
      <c r="H166" s="6">
        <v>1024.0</v>
      </c>
      <c r="I166" s="6">
        <v>1.0</v>
      </c>
      <c r="J166" s="6">
        <v>1.0</v>
      </c>
      <c r="K166" s="1"/>
      <c r="L166" s="1">
        <f>ROUNDDOWN((C166+2*I166-F166)/J166 +1)</f>
        <v>19</v>
      </c>
      <c r="M166" s="1">
        <f>L166</f>
        <v>19</v>
      </c>
      <c r="N166" s="1">
        <f>H166</f>
        <v>1024</v>
      </c>
      <c r="O166" s="1">
        <f>(F166*F166*E166)*2</f>
        <v>9216</v>
      </c>
      <c r="P166" s="1">
        <f>(L166*L166)*O166*H166</f>
        <v>3406823424</v>
      </c>
      <c r="Q166" s="1">
        <f>(L166^2)*H166</f>
        <v>369664</v>
      </c>
      <c r="R166" s="1">
        <f t="shared" si="4"/>
        <v>3407193088</v>
      </c>
      <c r="S166" s="6">
        <v>0.0</v>
      </c>
    </row>
    <row r="167">
      <c r="R167" s="1">
        <f t="shared" si="4"/>
        <v>0</v>
      </c>
      <c r="S167" s="6">
        <v>0.0</v>
      </c>
    </row>
    <row r="168">
      <c r="B168" s="6" t="s">
        <v>227</v>
      </c>
      <c r="C168" s="1">
        <f>L166</f>
        <v>19</v>
      </c>
      <c r="D168" s="1">
        <f>C168</f>
        <v>19</v>
      </c>
      <c r="E168" s="1">
        <f>N166</f>
        <v>1024</v>
      </c>
      <c r="F168" s="6">
        <v>1.0</v>
      </c>
      <c r="G168" s="1">
        <f>F168</f>
        <v>1</v>
      </c>
      <c r="H168" s="6">
        <v>512.0</v>
      </c>
      <c r="I168" s="6">
        <v>0.0</v>
      </c>
      <c r="J168" s="6">
        <v>1.0</v>
      </c>
      <c r="K168" s="1"/>
      <c r="L168" s="1">
        <f>ROUNDDOWN((C168+2*I168-F168)/J168 +1)</f>
        <v>19</v>
      </c>
      <c r="M168" s="1">
        <f>L168</f>
        <v>19</v>
      </c>
      <c r="N168" s="1">
        <f>H168</f>
        <v>512</v>
      </c>
      <c r="O168" s="1">
        <f>(F168*F168*E168)*2</f>
        <v>2048</v>
      </c>
      <c r="P168" s="1">
        <f>(L168*L168)*O168*H168</f>
        <v>378535936</v>
      </c>
      <c r="Q168" s="1">
        <f>(L168^2)*H168</f>
        <v>184832</v>
      </c>
      <c r="R168" s="1">
        <f t="shared" si="4"/>
        <v>378720768</v>
      </c>
      <c r="S168" s="6">
        <v>0.0</v>
      </c>
    </row>
    <row r="169">
      <c r="R169" s="1">
        <f t="shared" si="4"/>
        <v>0</v>
      </c>
      <c r="S169" s="6">
        <v>0.0</v>
      </c>
    </row>
    <row r="170">
      <c r="B170" s="6" t="s">
        <v>228</v>
      </c>
      <c r="C170" s="1">
        <f>L168</f>
        <v>19</v>
      </c>
      <c r="D170" s="1">
        <f>C170</f>
        <v>19</v>
      </c>
      <c r="E170" s="1">
        <f>N168</f>
        <v>512</v>
      </c>
      <c r="F170" s="6">
        <v>3.0</v>
      </c>
      <c r="G170" s="1">
        <f>F170</f>
        <v>3</v>
      </c>
      <c r="H170" s="6">
        <v>1024.0</v>
      </c>
      <c r="I170" s="6">
        <v>1.0</v>
      </c>
      <c r="J170" s="6">
        <v>1.0</v>
      </c>
      <c r="K170" s="1"/>
      <c r="L170" s="1">
        <f>ROUNDDOWN((C170+2*I170-F170)/J170 +1)</f>
        <v>19</v>
      </c>
      <c r="M170" s="1">
        <f>L170</f>
        <v>19</v>
      </c>
      <c r="N170" s="1">
        <f>H170</f>
        <v>1024</v>
      </c>
      <c r="O170" s="1">
        <f>(F170*F170*E170)*2</f>
        <v>9216</v>
      </c>
      <c r="P170" s="1">
        <f>(L170*L170)*O170*H170</f>
        <v>3406823424</v>
      </c>
      <c r="Q170" s="1">
        <f>(L170^2)*H170</f>
        <v>369664</v>
      </c>
      <c r="R170" s="1">
        <f t="shared" si="4"/>
        <v>3407193088</v>
      </c>
      <c r="S170" s="6">
        <v>0.0</v>
      </c>
    </row>
    <row r="171">
      <c r="L171" s="1"/>
      <c r="M171" s="1"/>
      <c r="N171" s="1"/>
      <c r="O171" s="1"/>
      <c r="P171" s="1"/>
      <c r="Q171" s="1"/>
      <c r="R171" s="1">
        <f t="shared" si="4"/>
        <v>0</v>
      </c>
      <c r="S171" s="6">
        <v>0.0</v>
      </c>
    </row>
    <row r="172">
      <c r="A172" s="2" t="s">
        <v>229</v>
      </c>
      <c r="B172" s="2" t="s">
        <v>230</v>
      </c>
      <c r="C172" s="1">
        <f>L170</f>
        <v>19</v>
      </c>
      <c r="D172" s="1">
        <f>C172</f>
        <v>19</v>
      </c>
      <c r="E172" s="1">
        <f>N170</f>
        <v>1024</v>
      </c>
      <c r="F172" s="2">
        <v>1.0</v>
      </c>
      <c r="G172" s="10">
        <f>F172</f>
        <v>1</v>
      </c>
      <c r="H172" s="2">
        <v>255.0</v>
      </c>
      <c r="I172" s="2">
        <v>0.0</v>
      </c>
      <c r="J172" s="2">
        <v>1.0</v>
      </c>
      <c r="L172" s="1">
        <f>ROUNDDOWN((C172+2*I172-F172)/J172 +1)</f>
        <v>19</v>
      </c>
      <c r="M172" s="1">
        <f>L172</f>
        <v>19</v>
      </c>
      <c r="N172" s="1">
        <f>H172</f>
        <v>255</v>
      </c>
      <c r="O172" s="1">
        <f>(F172*F172*E172)*2</f>
        <v>2048</v>
      </c>
      <c r="P172" s="1">
        <f>(L172*L172)*O172*H172</f>
        <v>188528640</v>
      </c>
      <c r="Q172" s="1">
        <f>(L172^2)*H172</f>
        <v>92055</v>
      </c>
      <c r="R172" s="1">
        <f t="shared" si="4"/>
        <v>188620695</v>
      </c>
      <c r="S172" s="6">
        <v>0.0</v>
      </c>
    </row>
    <row r="173">
      <c r="R173" s="1">
        <f t="shared" si="4"/>
        <v>0</v>
      </c>
      <c r="S173" s="6">
        <v>0.0</v>
      </c>
    </row>
    <row r="174">
      <c r="B174" s="2" t="s">
        <v>231</v>
      </c>
      <c r="C174" s="1">
        <f>L168</f>
        <v>19</v>
      </c>
      <c r="D174" s="1">
        <f>C174</f>
        <v>19</v>
      </c>
      <c r="E174" s="1">
        <f>N168</f>
        <v>512</v>
      </c>
      <c r="F174" s="2">
        <v>1.0</v>
      </c>
      <c r="G174" s="10">
        <f>F174</f>
        <v>1</v>
      </c>
      <c r="H174" s="2">
        <v>256.0</v>
      </c>
      <c r="I174" s="2">
        <v>0.0</v>
      </c>
      <c r="J174" s="2">
        <v>1.0</v>
      </c>
      <c r="L174" s="1">
        <f>ROUNDDOWN((C174+2*I174-F174)/J174 +1)</f>
        <v>19</v>
      </c>
      <c r="M174" s="1">
        <f>L174</f>
        <v>19</v>
      </c>
      <c r="N174" s="1">
        <f>H174</f>
        <v>256</v>
      </c>
      <c r="O174" s="1">
        <f>(F174*F174*E174)*2</f>
        <v>1024</v>
      </c>
      <c r="P174" s="1">
        <f>(L174*L174)*O174*H174</f>
        <v>94633984</v>
      </c>
      <c r="Q174" s="1">
        <f>(L174^2)*H174</f>
        <v>92416</v>
      </c>
      <c r="R174" s="1">
        <f t="shared" si="4"/>
        <v>94726400</v>
      </c>
      <c r="S174" s="6">
        <v>0.0</v>
      </c>
    </row>
    <row r="175">
      <c r="R175" s="1">
        <f t="shared" si="4"/>
        <v>0</v>
      </c>
      <c r="S175" s="6">
        <v>0.0</v>
      </c>
    </row>
    <row r="176">
      <c r="B176" s="2" t="s">
        <v>232</v>
      </c>
      <c r="C176" s="1">
        <f>L174</f>
        <v>19</v>
      </c>
      <c r="D176" s="1">
        <f>C176</f>
        <v>19</v>
      </c>
      <c r="E176" s="1">
        <f>N174</f>
        <v>256</v>
      </c>
      <c r="L176" s="10">
        <f>C176*2</f>
        <v>38</v>
      </c>
      <c r="M176" s="10">
        <f>L176</f>
        <v>38</v>
      </c>
      <c r="N176" s="10">
        <f>E176*2</f>
        <v>512</v>
      </c>
      <c r="R176" s="1">
        <f t="shared" si="4"/>
        <v>739328</v>
      </c>
      <c r="S176" s="6">
        <f>L176*M176*N176</f>
        <v>739328</v>
      </c>
    </row>
    <row r="177">
      <c r="R177" s="1">
        <f t="shared" si="4"/>
        <v>0</v>
      </c>
      <c r="S177" s="6">
        <v>0.0</v>
      </c>
    </row>
    <row r="178">
      <c r="B178" s="2" t="s">
        <v>233</v>
      </c>
      <c r="C178" s="6">
        <f>L132</f>
        <v>38</v>
      </c>
      <c r="D178" s="1">
        <f>C178</f>
        <v>38</v>
      </c>
      <c r="E178" s="1">
        <f>N132</f>
        <v>512</v>
      </c>
      <c r="L178" s="1">
        <f t="shared" ref="L178:N178" si="29">C178</f>
        <v>38</v>
      </c>
      <c r="M178" s="1">
        <f t="shared" si="29"/>
        <v>38</v>
      </c>
      <c r="N178" s="1">
        <f t="shared" si="29"/>
        <v>512</v>
      </c>
      <c r="R178" s="1">
        <f t="shared" si="4"/>
        <v>739328</v>
      </c>
      <c r="S178" s="6">
        <f>L178*M178*N178</f>
        <v>739328</v>
      </c>
    </row>
    <row r="179">
      <c r="R179" s="1">
        <f t="shared" si="4"/>
        <v>0</v>
      </c>
      <c r="S179" s="6">
        <v>0.0</v>
      </c>
    </row>
    <row r="180">
      <c r="B180" s="2" t="s">
        <v>234</v>
      </c>
      <c r="C180" s="1">
        <f>L178</f>
        <v>38</v>
      </c>
      <c r="D180" s="1">
        <f>C180</f>
        <v>38</v>
      </c>
      <c r="E180" s="1">
        <f>N178</f>
        <v>512</v>
      </c>
      <c r="F180" s="2">
        <v>1.0</v>
      </c>
      <c r="G180" s="10">
        <f>F180</f>
        <v>1</v>
      </c>
      <c r="H180" s="2">
        <v>256.0</v>
      </c>
      <c r="I180" s="2">
        <v>0.0</v>
      </c>
      <c r="J180" s="2">
        <v>1.0</v>
      </c>
      <c r="L180" s="1">
        <f>ROUNDDOWN((C180+2*I180-F180)/J180 +1)</f>
        <v>38</v>
      </c>
      <c r="M180" s="1">
        <f>L180</f>
        <v>38</v>
      </c>
      <c r="N180" s="1">
        <f>H180</f>
        <v>256</v>
      </c>
      <c r="O180" s="1">
        <f>(F180*F180*E180)*2</f>
        <v>1024</v>
      </c>
      <c r="P180" s="1">
        <f>(L180*L180)*O180*H180</f>
        <v>378535936</v>
      </c>
      <c r="Q180" s="1">
        <f>(L180^2)*H180</f>
        <v>369664</v>
      </c>
      <c r="R180" s="1">
        <f t="shared" si="4"/>
        <v>378905600</v>
      </c>
      <c r="S180" s="6">
        <v>0.0</v>
      </c>
    </row>
    <row r="181">
      <c r="R181" s="1">
        <f t="shared" si="4"/>
        <v>0</v>
      </c>
      <c r="S181" s="6">
        <v>0.0</v>
      </c>
    </row>
    <row r="182">
      <c r="B182" s="2" t="s">
        <v>235</v>
      </c>
      <c r="C182" s="1">
        <f>L180</f>
        <v>38</v>
      </c>
      <c r="D182" s="1">
        <f>C182</f>
        <v>38</v>
      </c>
      <c r="E182" s="1">
        <f>N180</f>
        <v>256</v>
      </c>
      <c r="F182" s="2">
        <v>3.0</v>
      </c>
      <c r="G182" s="10">
        <f>F182</f>
        <v>3</v>
      </c>
      <c r="H182" s="2">
        <v>512.0</v>
      </c>
      <c r="I182" s="2">
        <v>1.0</v>
      </c>
      <c r="J182" s="2">
        <v>1.0</v>
      </c>
      <c r="L182" s="1">
        <f>ROUNDDOWN((C182+2*I182-F182)/J182 +1)</f>
        <v>38</v>
      </c>
      <c r="M182" s="1">
        <f>L182</f>
        <v>38</v>
      </c>
      <c r="N182" s="1">
        <f>H182</f>
        <v>512</v>
      </c>
      <c r="O182" s="1">
        <f>(F182*F182*E182)*2</f>
        <v>4608</v>
      </c>
      <c r="P182" s="1">
        <f>(L182*L182)*O182*H182</f>
        <v>3406823424</v>
      </c>
      <c r="Q182" s="1">
        <f>(L182^2)*H182</f>
        <v>739328</v>
      </c>
      <c r="R182" s="1">
        <f t="shared" si="4"/>
        <v>3407562752</v>
      </c>
      <c r="S182" s="6">
        <v>0.0</v>
      </c>
    </row>
    <row r="183">
      <c r="R183" s="1">
        <f t="shared" si="4"/>
        <v>0</v>
      </c>
      <c r="S183" s="6">
        <v>0.0</v>
      </c>
    </row>
    <row r="184">
      <c r="B184" s="2" t="s">
        <v>236</v>
      </c>
      <c r="C184" s="1">
        <f>L182</f>
        <v>38</v>
      </c>
      <c r="D184" s="1">
        <f>C184</f>
        <v>38</v>
      </c>
      <c r="E184" s="1">
        <f>N182</f>
        <v>512</v>
      </c>
      <c r="F184" s="2">
        <v>1.0</v>
      </c>
      <c r="G184" s="10">
        <f>F184</f>
        <v>1</v>
      </c>
      <c r="H184" s="2">
        <v>256.0</v>
      </c>
      <c r="I184" s="2">
        <v>0.0</v>
      </c>
      <c r="J184" s="2">
        <v>1.0</v>
      </c>
      <c r="L184" s="1">
        <f>ROUNDDOWN((C184+2*I184-F184)/J184 +1)</f>
        <v>38</v>
      </c>
      <c r="M184" s="1">
        <f>L184</f>
        <v>38</v>
      </c>
      <c r="N184" s="1">
        <f>H184</f>
        <v>256</v>
      </c>
      <c r="O184" s="1">
        <f>(F184*F184*E184)*2</f>
        <v>1024</v>
      </c>
      <c r="P184" s="1">
        <f>(L184*L184)*O184*H184</f>
        <v>378535936</v>
      </c>
      <c r="Q184" s="1">
        <f>(L184^2)*H184</f>
        <v>369664</v>
      </c>
      <c r="R184" s="1">
        <f t="shared" si="4"/>
        <v>378905600</v>
      </c>
      <c r="S184" s="6">
        <v>0.0</v>
      </c>
    </row>
    <row r="185">
      <c r="R185" s="1">
        <f t="shared" si="4"/>
        <v>0</v>
      </c>
      <c r="S185" s="6">
        <v>0.0</v>
      </c>
    </row>
    <row r="186">
      <c r="B186" s="2" t="s">
        <v>237</v>
      </c>
      <c r="C186" s="1">
        <f>L184</f>
        <v>38</v>
      </c>
      <c r="D186" s="1">
        <f>C186</f>
        <v>38</v>
      </c>
      <c r="E186" s="1">
        <f>N184</f>
        <v>256</v>
      </c>
      <c r="F186" s="2">
        <v>3.0</v>
      </c>
      <c r="G186" s="10">
        <f>F186</f>
        <v>3</v>
      </c>
      <c r="H186" s="2">
        <v>512.0</v>
      </c>
      <c r="I186" s="2">
        <v>1.0</v>
      </c>
      <c r="J186" s="2">
        <v>1.0</v>
      </c>
      <c r="L186" s="1">
        <f>ROUNDDOWN((C186+2*I186-F186)/J186 +1)</f>
        <v>38</v>
      </c>
      <c r="M186" s="1">
        <f>L186</f>
        <v>38</v>
      </c>
      <c r="N186" s="1">
        <f>H186</f>
        <v>512</v>
      </c>
      <c r="O186" s="1">
        <f>(F186*F186*E186)*2</f>
        <v>4608</v>
      </c>
      <c r="P186" s="1">
        <f>(L186*L186)*O186*H186</f>
        <v>3406823424</v>
      </c>
      <c r="Q186" s="1">
        <f>(L186^2)*H186</f>
        <v>739328</v>
      </c>
      <c r="R186" s="1">
        <f t="shared" si="4"/>
        <v>3407562752</v>
      </c>
      <c r="S186" s="6">
        <v>0.0</v>
      </c>
    </row>
    <row r="187">
      <c r="R187" s="1">
        <f t="shared" si="4"/>
        <v>0</v>
      </c>
      <c r="S187" s="6">
        <v>0.0</v>
      </c>
    </row>
    <row r="188">
      <c r="B188" s="2" t="s">
        <v>238</v>
      </c>
      <c r="C188" s="1">
        <f>L186</f>
        <v>38</v>
      </c>
      <c r="D188" s="1">
        <f>C188</f>
        <v>38</v>
      </c>
      <c r="E188" s="1">
        <f>N186</f>
        <v>512</v>
      </c>
      <c r="F188" s="2">
        <v>1.0</v>
      </c>
      <c r="G188" s="10">
        <f>F188</f>
        <v>1</v>
      </c>
      <c r="H188" s="2">
        <v>256.0</v>
      </c>
      <c r="I188" s="2">
        <v>0.0</v>
      </c>
      <c r="J188" s="2">
        <v>1.0</v>
      </c>
      <c r="L188" s="1">
        <f>ROUNDDOWN((C188+2*I188-F188)/J188 +1)</f>
        <v>38</v>
      </c>
      <c r="M188" s="1">
        <f>L188</f>
        <v>38</v>
      </c>
      <c r="N188" s="1">
        <f>H188</f>
        <v>256</v>
      </c>
      <c r="O188" s="1">
        <f>(F188*F188*E188)*2</f>
        <v>1024</v>
      </c>
      <c r="P188" s="1">
        <f>(L188*L188)*O188*H188</f>
        <v>378535936</v>
      </c>
      <c r="Q188" s="1">
        <f>(L188^2)*H188</f>
        <v>369664</v>
      </c>
      <c r="R188" s="1">
        <f t="shared" si="4"/>
        <v>378905600</v>
      </c>
      <c r="S188" s="6">
        <v>0.0</v>
      </c>
    </row>
    <row r="189">
      <c r="R189" s="1">
        <f t="shared" si="4"/>
        <v>0</v>
      </c>
      <c r="S189" s="6">
        <v>0.0</v>
      </c>
    </row>
    <row r="190">
      <c r="B190" s="2" t="s">
        <v>239</v>
      </c>
      <c r="C190" s="1">
        <f>L188</f>
        <v>38</v>
      </c>
      <c r="D190" s="1">
        <f>C190</f>
        <v>38</v>
      </c>
      <c r="E190" s="1">
        <f>N188</f>
        <v>256</v>
      </c>
      <c r="F190" s="2">
        <v>3.0</v>
      </c>
      <c r="G190" s="10">
        <f>F190</f>
        <v>3</v>
      </c>
      <c r="H190" s="2">
        <v>512.0</v>
      </c>
      <c r="I190" s="2">
        <v>1.0</v>
      </c>
      <c r="J190" s="2">
        <v>1.0</v>
      </c>
      <c r="L190" s="1">
        <f>ROUNDDOWN((C190+2*I190-F190)/J190 +1)</f>
        <v>38</v>
      </c>
      <c r="M190" s="1">
        <f>L190</f>
        <v>38</v>
      </c>
      <c r="N190" s="1">
        <f>H190</f>
        <v>512</v>
      </c>
      <c r="O190" s="1">
        <f>(F190*F190*E190)*2</f>
        <v>4608</v>
      </c>
      <c r="P190" s="1">
        <f>(L190*L190)*O190*H190</f>
        <v>3406823424</v>
      </c>
      <c r="Q190" s="1">
        <f>(L190^2)*H190</f>
        <v>739328</v>
      </c>
      <c r="R190" s="1">
        <f t="shared" si="4"/>
        <v>3407562752</v>
      </c>
      <c r="S190" s="6">
        <v>0.0</v>
      </c>
    </row>
    <row r="191">
      <c r="R191" s="1">
        <f t="shared" si="4"/>
        <v>0</v>
      </c>
      <c r="S191" s="6">
        <v>0.0</v>
      </c>
    </row>
    <row r="192">
      <c r="A192" s="2" t="s">
        <v>229</v>
      </c>
      <c r="B192" s="2" t="s">
        <v>240</v>
      </c>
      <c r="C192" s="1">
        <f>L190</f>
        <v>38</v>
      </c>
      <c r="D192" s="1">
        <f>C192</f>
        <v>38</v>
      </c>
      <c r="E192" s="1">
        <f>N190</f>
        <v>512</v>
      </c>
      <c r="F192" s="2">
        <v>1.0</v>
      </c>
      <c r="G192" s="10">
        <f>F192</f>
        <v>1</v>
      </c>
      <c r="H192" s="2">
        <v>255.0</v>
      </c>
      <c r="I192" s="2">
        <v>0.0</v>
      </c>
      <c r="J192" s="2">
        <v>1.0</v>
      </c>
      <c r="L192" s="1">
        <f>ROUNDDOWN((C192+2*I192-F192)/J192 +1)</f>
        <v>38</v>
      </c>
      <c r="M192" s="1">
        <f>L192</f>
        <v>38</v>
      </c>
      <c r="N192" s="1">
        <f>H192</f>
        <v>255</v>
      </c>
      <c r="O192" s="1">
        <f>(F192*F192*E192)*2</f>
        <v>1024</v>
      </c>
      <c r="P192" s="1">
        <f>(L192*L192)*O192*H192</f>
        <v>377057280</v>
      </c>
      <c r="Q192" s="1">
        <f>(L192^2)*H192</f>
        <v>368220</v>
      </c>
      <c r="R192" s="1">
        <f t="shared" si="4"/>
        <v>377425500</v>
      </c>
      <c r="S192" s="6">
        <v>0.0</v>
      </c>
    </row>
    <row r="193">
      <c r="R193" s="1">
        <f t="shared" si="4"/>
        <v>0</v>
      </c>
      <c r="S193" s="6">
        <v>0.0</v>
      </c>
    </row>
    <row r="194">
      <c r="B194" s="2" t="s">
        <v>241</v>
      </c>
      <c r="C194" s="1">
        <f>L192</f>
        <v>38</v>
      </c>
      <c r="D194" s="1">
        <f>C194</f>
        <v>38</v>
      </c>
      <c r="E194" s="1">
        <f>N188</f>
        <v>256</v>
      </c>
      <c r="F194" s="2">
        <v>1.0</v>
      </c>
      <c r="G194" s="10">
        <f>F194</f>
        <v>1</v>
      </c>
      <c r="H194" s="2">
        <v>128.0</v>
      </c>
      <c r="I194" s="2">
        <v>0.0</v>
      </c>
      <c r="J194" s="2">
        <v>1.0</v>
      </c>
      <c r="L194" s="1">
        <f>ROUNDDOWN((C194+2*I194-F194)/J194 +1)</f>
        <v>38</v>
      </c>
      <c r="M194" s="1">
        <f>L194</f>
        <v>38</v>
      </c>
      <c r="N194" s="1">
        <f>H194</f>
        <v>128</v>
      </c>
      <c r="O194" s="1">
        <f>(F194*F194*E194)*2</f>
        <v>512</v>
      </c>
      <c r="P194" s="1">
        <f>(L194*L194)*O194*H194</f>
        <v>94633984</v>
      </c>
      <c r="Q194" s="1">
        <f>(L194^2)*H194</f>
        <v>184832</v>
      </c>
      <c r="R194" s="1">
        <f t="shared" si="4"/>
        <v>94818816</v>
      </c>
      <c r="S194" s="6">
        <v>0.0</v>
      </c>
    </row>
    <row r="195">
      <c r="R195" s="1">
        <f t="shared" si="4"/>
        <v>0</v>
      </c>
      <c r="S195" s="6">
        <v>0.0</v>
      </c>
    </row>
    <row r="196">
      <c r="B196" s="2" t="s">
        <v>242</v>
      </c>
      <c r="C196" s="1">
        <f>L194</f>
        <v>38</v>
      </c>
      <c r="D196" s="1">
        <f>C196</f>
        <v>38</v>
      </c>
      <c r="E196" s="1">
        <f>N194</f>
        <v>128</v>
      </c>
      <c r="L196" s="10">
        <f>C196*2</f>
        <v>76</v>
      </c>
      <c r="M196" s="10">
        <f>L196</f>
        <v>76</v>
      </c>
      <c r="N196" s="10">
        <f>E196*2</f>
        <v>256</v>
      </c>
      <c r="R196" s="1">
        <f t="shared" si="4"/>
        <v>1478656</v>
      </c>
      <c r="S196" s="6">
        <f>L196*M196*N196</f>
        <v>1478656</v>
      </c>
    </row>
    <row r="197">
      <c r="R197" s="1">
        <f t="shared" si="4"/>
        <v>0</v>
      </c>
      <c r="S197" s="6">
        <v>0.0</v>
      </c>
    </row>
    <row r="198">
      <c r="B198" s="2" t="s">
        <v>243</v>
      </c>
      <c r="C198" s="1">
        <f>L81</f>
        <v>76</v>
      </c>
      <c r="D198" s="1">
        <f>C198</f>
        <v>76</v>
      </c>
      <c r="E198" s="1">
        <f>N81</f>
        <v>256</v>
      </c>
      <c r="L198" s="1">
        <f>C198</f>
        <v>76</v>
      </c>
      <c r="M198" s="1">
        <f>L198</f>
        <v>76</v>
      </c>
      <c r="N198" s="1">
        <f>E198</f>
        <v>256</v>
      </c>
      <c r="R198" s="1">
        <f t="shared" si="4"/>
        <v>1478656</v>
      </c>
      <c r="S198" s="6">
        <f>L198*M198*N198</f>
        <v>1478656</v>
      </c>
    </row>
    <row r="199">
      <c r="R199" s="1">
        <f t="shared" si="4"/>
        <v>0</v>
      </c>
      <c r="S199" s="6">
        <v>0.0</v>
      </c>
    </row>
    <row r="200">
      <c r="B200" s="2" t="s">
        <v>244</v>
      </c>
      <c r="C200" s="1">
        <f>L198</f>
        <v>76</v>
      </c>
      <c r="D200" s="1">
        <f>C200</f>
        <v>76</v>
      </c>
      <c r="E200" s="1">
        <f>N198</f>
        <v>256</v>
      </c>
      <c r="F200" s="2">
        <v>1.0</v>
      </c>
      <c r="G200" s="10">
        <f>F200</f>
        <v>1</v>
      </c>
      <c r="H200" s="2">
        <v>128.0</v>
      </c>
      <c r="I200" s="2">
        <v>0.0</v>
      </c>
      <c r="J200" s="2">
        <v>1.0</v>
      </c>
      <c r="L200" s="1">
        <f>ROUNDDOWN((C200+2*I200-F200)/J200 +1)</f>
        <v>76</v>
      </c>
      <c r="M200" s="1">
        <f>L200</f>
        <v>76</v>
      </c>
      <c r="N200" s="1">
        <f>H200</f>
        <v>128</v>
      </c>
      <c r="O200" s="1">
        <f>(F200*F200*E200)*2</f>
        <v>512</v>
      </c>
      <c r="P200" s="1">
        <f>(L200*L200)*O200*H200</f>
        <v>378535936</v>
      </c>
      <c r="Q200" s="1">
        <f>(L200^2)*H200</f>
        <v>739328</v>
      </c>
      <c r="R200" s="1">
        <f t="shared" si="4"/>
        <v>379275264</v>
      </c>
      <c r="S200" s="6">
        <v>0.0</v>
      </c>
    </row>
    <row r="201">
      <c r="R201" s="1">
        <f t="shared" si="4"/>
        <v>0</v>
      </c>
      <c r="S201" s="6">
        <v>0.0</v>
      </c>
    </row>
    <row r="202">
      <c r="B202" s="2" t="s">
        <v>245</v>
      </c>
      <c r="C202" s="1">
        <f>L200</f>
        <v>76</v>
      </c>
      <c r="D202" s="1">
        <f>C202</f>
        <v>76</v>
      </c>
      <c r="E202" s="1">
        <f>N200</f>
        <v>128</v>
      </c>
      <c r="F202" s="2">
        <v>3.0</v>
      </c>
      <c r="G202" s="10">
        <f>F202</f>
        <v>3</v>
      </c>
      <c r="H202" s="2">
        <v>256.0</v>
      </c>
      <c r="I202" s="2">
        <v>1.0</v>
      </c>
      <c r="J202" s="2">
        <v>1.0</v>
      </c>
      <c r="L202" s="1">
        <f>ROUNDDOWN((C202+2*I202-F202)/J202 +1)</f>
        <v>76</v>
      </c>
      <c r="M202" s="1">
        <f>L202</f>
        <v>76</v>
      </c>
      <c r="N202" s="1">
        <f>H202</f>
        <v>256</v>
      </c>
      <c r="O202" s="1">
        <f>(F202*F202*E202)*2</f>
        <v>2304</v>
      </c>
      <c r="P202" s="1">
        <f>(L202*L202)*O202*H202</f>
        <v>3406823424</v>
      </c>
      <c r="Q202" s="1">
        <f>(L202^2)*H202</f>
        <v>1478656</v>
      </c>
      <c r="R202" s="1">
        <f t="shared" si="4"/>
        <v>3408302080</v>
      </c>
      <c r="S202" s="6">
        <v>0.0</v>
      </c>
    </row>
    <row r="203">
      <c r="R203" s="1">
        <f t="shared" si="4"/>
        <v>0</v>
      </c>
      <c r="S203" s="6">
        <v>0.0</v>
      </c>
    </row>
    <row r="204">
      <c r="B204" s="2" t="s">
        <v>246</v>
      </c>
      <c r="C204" s="1">
        <f>L202</f>
        <v>76</v>
      </c>
      <c r="D204" s="1">
        <f>C204</f>
        <v>76</v>
      </c>
      <c r="E204" s="1">
        <f>N202</f>
        <v>256</v>
      </c>
      <c r="F204" s="2">
        <v>1.0</v>
      </c>
      <c r="G204" s="10">
        <f>F204</f>
        <v>1</v>
      </c>
      <c r="H204" s="2">
        <v>128.0</v>
      </c>
      <c r="I204" s="2">
        <v>0.0</v>
      </c>
      <c r="J204" s="2">
        <v>1.0</v>
      </c>
      <c r="L204" s="1">
        <f>ROUNDDOWN((C204+2*I204-F204)/J204 +1)</f>
        <v>76</v>
      </c>
      <c r="M204" s="1">
        <f>L204</f>
        <v>76</v>
      </c>
      <c r="N204" s="1">
        <f>H204</f>
        <v>128</v>
      </c>
      <c r="O204" s="1">
        <f>(F204*F204*E204)*2</f>
        <v>512</v>
      </c>
      <c r="P204" s="1">
        <f>(L204*L204)*O204*H204</f>
        <v>378535936</v>
      </c>
      <c r="Q204" s="1">
        <f>(L204^2)*H204</f>
        <v>739328</v>
      </c>
      <c r="R204" s="1">
        <f t="shared" si="4"/>
        <v>379275264</v>
      </c>
      <c r="S204" s="6">
        <v>0.0</v>
      </c>
    </row>
    <row r="205">
      <c r="R205" s="1">
        <f t="shared" si="4"/>
        <v>0</v>
      </c>
      <c r="S205" s="6">
        <v>0.0</v>
      </c>
    </row>
    <row r="206">
      <c r="B206" s="2" t="s">
        <v>247</v>
      </c>
      <c r="C206" s="1">
        <f>L204</f>
        <v>76</v>
      </c>
      <c r="D206" s="1">
        <f>C206</f>
        <v>76</v>
      </c>
      <c r="E206" s="1">
        <f>N204</f>
        <v>128</v>
      </c>
      <c r="F206" s="2">
        <v>3.0</v>
      </c>
      <c r="G206" s="10">
        <f>F206</f>
        <v>3</v>
      </c>
      <c r="H206" s="2">
        <v>256.0</v>
      </c>
      <c r="I206" s="2">
        <v>1.0</v>
      </c>
      <c r="J206" s="2">
        <v>1.0</v>
      </c>
      <c r="L206" s="1">
        <f>ROUNDDOWN((C206+2*I206-F206)/J206 +1)</f>
        <v>76</v>
      </c>
      <c r="M206" s="1">
        <f>L206</f>
        <v>76</v>
      </c>
      <c r="N206" s="1">
        <f>H206</f>
        <v>256</v>
      </c>
      <c r="O206" s="1">
        <f>(F206*F206*E206)*2</f>
        <v>2304</v>
      </c>
      <c r="P206" s="1">
        <f>(L206*L206)*O206*H206</f>
        <v>3406823424</v>
      </c>
      <c r="Q206" s="1">
        <f>(L206^2)*H206</f>
        <v>1478656</v>
      </c>
      <c r="R206" s="1">
        <f t="shared" si="4"/>
        <v>3408302080</v>
      </c>
      <c r="S206" s="6">
        <v>0.0</v>
      </c>
    </row>
    <row r="207">
      <c r="R207" s="1">
        <f t="shared" si="4"/>
        <v>0</v>
      </c>
      <c r="S207" s="6">
        <v>0.0</v>
      </c>
    </row>
    <row r="208">
      <c r="B208" s="2" t="s">
        <v>248</v>
      </c>
      <c r="C208" s="1">
        <f>L206</f>
        <v>76</v>
      </c>
      <c r="D208" s="1">
        <f>C208</f>
        <v>76</v>
      </c>
      <c r="E208" s="1">
        <f>N206</f>
        <v>256</v>
      </c>
      <c r="F208" s="2">
        <v>1.0</v>
      </c>
      <c r="G208" s="10">
        <f>F208</f>
        <v>1</v>
      </c>
      <c r="H208" s="2">
        <v>128.0</v>
      </c>
      <c r="I208" s="2">
        <v>0.0</v>
      </c>
      <c r="J208" s="2">
        <v>1.0</v>
      </c>
      <c r="L208" s="1">
        <f>ROUNDDOWN((C208+2*I208-F208)/J208 +1)</f>
        <v>76</v>
      </c>
      <c r="M208" s="1">
        <f>L208</f>
        <v>76</v>
      </c>
      <c r="N208" s="1">
        <f>H208</f>
        <v>128</v>
      </c>
      <c r="O208" s="1">
        <f>(F208*F208*E208)*2</f>
        <v>512</v>
      </c>
      <c r="P208" s="1">
        <f>(L208*L208)*O208*H208</f>
        <v>378535936</v>
      </c>
      <c r="Q208" s="1">
        <f>(L208^2)*H208</f>
        <v>739328</v>
      </c>
      <c r="R208" s="1">
        <f t="shared" si="4"/>
        <v>379275264</v>
      </c>
      <c r="S208" s="6">
        <v>0.0</v>
      </c>
    </row>
    <row r="209">
      <c r="R209" s="1">
        <f t="shared" si="4"/>
        <v>0</v>
      </c>
      <c r="S209" s="6">
        <v>0.0</v>
      </c>
    </row>
    <row r="210">
      <c r="B210" s="2" t="s">
        <v>249</v>
      </c>
      <c r="C210" s="1">
        <f>L208</f>
        <v>76</v>
      </c>
      <c r="D210" s="1">
        <f>C210</f>
        <v>76</v>
      </c>
      <c r="E210" s="1">
        <f>N208</f>
        <v>128</v>
      </c>
      <c r="F210" s="2">
        <v>3.0</v>
      </c>
      <c r="G210" s="10">
        <f>F210</f>
        <v>3</v>
      </c>
      <c r="H210" s="2">
        <v>256.0</v>
      </c>
      <c r="I210" s="2">
        <v>1.0</v>
      </c>
      <c r="J210" s="2">
        <v>1.0</v>
      </c>
      <c r="L210" s="1">
        <f>ROUNDDOWN((C210+2*I210-F210)/J210 +1)</f>
        <v>76</v>
      </c>
      <c r="M210" s="1">
        <f>L210</f>
        <v>76</v>
      </c>
      <c r="N210" s="1">
        <f>H210</f>
        <v>256</v>
      </c>
      <c r="O210" s="1">
        <f>(F210*F210*E210)*2</f>
        <v>2304</v>
      </c>
      <c r="P210" s="1">
        <f>(L210*L210)*O210*H210</f>
        <v>3406823424</v>
      </c>
      <c r="Q210" s="1">
        <f>(L210^2)*H210</f>
        <v>1478656</v>
      </c>
      <c r="R210" s="1">
        <f t="shared" si="4"/>
        <v>3408302080</v>
      </c>
      <c r="S210" s="6">
        <v>0.0</v>
      </c>
    </row>
    <row r="211">
      <c r="R211" s="1">
        <f t="shared" si="4"/>
        <v>0</v>
      </c>
      <c r="S211" s="6">
        <v>0.0</v>
      </c>
    </row>
    <row r="212">
      <c r="A212" s="2" t="s">
        <v>229</v>
      </c>
      <c r="B212" s="2" t="s">
        <v>250</v>
      </c>
      <c r="C212" s="1">
        <f>L210</f>
        <v>76</v>
      </c>
      <c r="D212" s="1">
        <f>C212</f>
        <v>76</v>
      </c>
      <c r="E212" s="1">
        <f>N210</f>
        <v>256</v>
      </c>
      <c r="F212" s="2">
        <v>1.0</v>
      </c>
      <c r="G212" s="10">
        <f>F212</f>
        <v>1</v>
      </c>
      <c r="H212" s="2">
        <v>128.0</v>
      </c>
      <c r="I212" s="2">
        <v>0.0</v>
      </c>
      <c r="J212" s="2">
        <v>1.0</v>
      </c>
      <c r="L212" s="1">
        <f>ROUNDDOWN((C212+2*I212-F212)/J212 +1)</f>
        <v>76</v>
      </c>
      <c r="M212" s="1">
        <f>L212</f>
        <v>76</v>
      </c>
      <c r="N212" s="1">
        <f>H212</f>
        <v>128</v>
      </c>
      <c r="O212" s="1">
        <f>(F212*F212*E212)*2</f>
        <v>512</v>
      </c>
      <c r="P212" s="1">
        <f>(L212*L212)*O212*H212</f>
        <v>378535936</v>
      </c>
      <c r="Q212" s="1">
        <f>(L212^2)*H212</f>
        <v>739328</v>
      </c>
      <c r="R212" s="1">
        <f t="shared" si="4"/>
        <v>379275264</v>
      </c>
      <c r="S212" s="6">
        <v>0.0</v>
      </c>
    </row>
    <row r="216">
      <c r="O216" s="4" t="s">
        <v>251</v>
      </c>
      <c r="P216" s="1">
        <f t="shared" ref="P216:R216" si="30">SUM(P8:P212)</f>
        <v>139937785856</v>
      </c>
      <c r="Q216" s="1">
        <f t="shared" si="30"/>
        <v>82987763</v>
      </c>
      <c r="R216" s="1">
        <f t="shared" si="30"/>
        <v>140056261363</v>
      </c>
    </row>
    <row r="218">
      <c r="D218" s="4" t="s">
        <v>252</v>
      </c>
      <c r="E218" s="4"/>
      <c r="F218" s="10">
        <f>SUMPRODUCT(LEN(TRIM(F9:F212))&gt;0)</f>
        <v>75</v>
      </c>
      <c r="R218" s="2" t="s">
        <v>253</v>
      </c>
      <c r="S218" s="4">
        <v>27.0</v>
      </c>
    </row>
    <row r="221">
      <c r="P221" s="4"/>
      <c r="Q221" s="11" t="s">
        <v>254</v>
      </c>
      <c r="R221" s="10">
        <f>R216 /1000000000</f>
        <v>140.0562614</v>
      </c>
      <c r="S221" s="2" t="s">
        <v>255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4">
      <c r="M4" s="2" t="s">
        <v>0</v>
      </c>
    </row>
    <row r="5">
      <c r="D5" s="3" t="s">
        <v>1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L5" s="5"/>
      <c r="M5" s="7" t="s">
        <v>9</v>
      </c>
      <c r="N5" s="8"/>
      <c r="O5" s="8"/>
      <c r="P5" s="8"/>
      <c r="Q5" s="8"/>
      <c r="R5" s="8"/>
      <c r="S5" s="8"/>
      <c r="T5" s="8"/>
      <c r="U5" s="5"/>
      <c r="V5" s="8"/>
      <c r="W5" s="8"/>
      <c r="X5" s="8"/>
      <c r="Y5" s="8"/>
      <c r="Z5" s="8"/>
      <c r="AA5" s="8"/>
      <c r="AB5" s="8">
        <f>Z5+AA5</f>
        <v>0</v>
      </c>
    </row>
    <row r="6">
      <c r="D6" s="2" t="s">
        <v>20</v>
      </c>
      <c r="E6" s="2">
        <v>1.1829248E7</v>
      </c>
      <c r="F6" s="2">
        <v>3.19389696E8</v>
      </c>
      <c r="G6" s="2">
        <v>896.0</v>
      </c>
      <c r="H6" s="2">
        <v>32.0</v>
      </c>
      <c r="I6" s="2">
        <v>608.0</v>
      </c>
      <c r="M6" s="2" t="s">
        <v>21</v>
      </c>
      <c r="S6" s="2">
        <v>639.0</v>
      </c>
    </row>
    <row r="7">
      <c r="D7" s="2" t="s">
        <v>22</v>
      </c>
      <c r="E7" s="2">
        <v>5914624.0</v>
      </c>
      <c r="F7" s="2">
        <v>1.703411712E9</v>
      </c>
      <c r="G7" s="2">
        <v>18496.0</v>
      </c>
      <c r="H7" s="2">
        <v>64.0</v>
      </c>
      <c r="I7" s="2">
        <v>608.0</v>
      </c>
      <c r="M7" s="2" t="s">
        <v>23</v>
      </c>
      <c r="S7" s="10">
        <f>S6/2</f>
        <v>319.5</v>
      </c>
    </row>
    <row r="8">
      <c r="M8" s="2" t="s">
        <v>30</v>
      </c>
    </row>
    <row r="9">
      <c r="M9" s="2" t="s">
        <v>31</v>
      </c>
    </row>
    <row r="10">
      <c r="M10" s="2" t="s">
        <v>32</v>
      </c>
    </row>
    <row r="11">
      <c r="M11" s="2" t="s">
        <v>33</v>
      </c>
    </row>
    <row r="12">
      <c r="M12" s="2" t="s">
        <v>34</v>
      </c>
    </row>
    <row r="13">
      <c r="M13" s="2" t="s">
        <v>35</v>
      </c>
    </row>
    <row r="14">
      <c r="M14" s="2" t="s">
        <v>37</v>
      </c>
    </row>
    <row r="15">
      <c r="M15" s="2" t="s">
        <v>40</v>
      </c>
    </row>
    <row r="16">
      <c r="M16" s="2" t="s">
        <v>42</v>
      </c>
    </row>
    <row r="17">
      <c r="M17" s="2" t="s">
        <v>45</v>
      </c>
    </row>
    <row r="18">
      <c r="M18" s="2" t="s">
        <v>48</v>
      </c>
    </row>
    <row r="19">
      <c r="M19" s="2" t="s">
        <v>51</v>
      </c>
    </row>
    <row r="20">
      <c r="M20" s="2" t="s">
        <v>53</v>
      </c>
    </row>
    <row r="21">
      <c r="M21" s="2" t="s">
        <v>56</v>
      </c>
    </row>
    <row r="22">
      <c r="M22" s="2" t="s">
        <v>58</v>
      </c>
    </row>
    <row r="23">
      <c r="M23" s="2" t="s">
        <v>61</v>
      </c>
    </row>
    <row r="24">
      <c r="M24" s="2" t="s">
        <v>62</v>
      </c>
    </row>
    <row r="25">
      <c r="M25" s="2" t="s">
        <v>63</v>
      </c>
    </row>
    <row r="26">
      <c r="M26" s="2" t="s">
        <v>64</v>
      </c>
    </row>
    <row r="27">
      <c r="M27" s="2" t="s">
        <v>65</v>
      </c>
    </row>
    <row r="28">
      <c r="M28" s="2" t="s">
        <v>66</v>
      </c>
    </row>
    <row r="29">
      <c r="M29" s="2" t="s">
        <v>67</v>
      </c>
    </row>
    <row r="30">
      <c r="M30" s="2" t="s">
        <v>68</v>
      </c>
    </row>
    <row r="31">
      <c r="M31" s="2" t="s">
        <v>69</v>
      </c>
    </row>
    <row r="32">
      <c r="M32" s="2" t="s">
        <v>70</v>
      </c>
    </row>
    <row r="33">
      <c r="M33" s="2" t="s">
        <v>71</v>
      </c>
    </row>
    <row r="34">
      <c r="M34" s="2" t="s">
        <v>72</v>
      </c>
    </row>
    <row r="35">
      <c r="M35" s="2" t="s">
        <v>73</v>
      </c>
    </row>
    <row r="36">
      <c r="M36" s="2" t="s">
        <v>74</v>
      </c>
    </row>
    <row r="37">
      <c r="M37" s="2" t="s">
        <v>75</v>
      </c>
    </row>
    <row r="38">
      <c r="M38" s="2" t="s">
        <v>76</v>
      </c>
    </row>
    <row r="39">
      <c r="M39" s="2" t="s">
        <v>77</v>
      </c>
    </row>
    <row r="40">
      <c r="M40" s="2" t="s">
        <v>78</v>
      </c>
    </row>
    <row r="41">
      <c r="M41" s="2" t="s">
        <v>79</v>
      </c>
    </row>
    <row r="42">
      <c r="M42" s="2" t="s">
        <v>80</v>
      </c>
    </row>
    <row r="43">
      <c r="M43" s="2" t="s">
        <v>81</v>
      </c>
    </row>
    <row r="44">
      <c r="M44" s="2" t="s">
        <v>82</v>
      </c>
    </row>
    <row r="45">
      <c r="M45" s="2" t="s">
        <v>83</v>
      </c>
    </row>
    <row r="46">
      <c r="M46" s="2" t="s">
        <v>84</v>
      </c>
    </row>
    <row r="47">
      <c r="M47" s="2" t="s">
        <v>85</v>
      </c>
    </row>
    <row r="48">
      <c r="M48" s="2" t="s">
        <v>86</v>
      </c>
    </row>
    <row r="49">
      <c r="M49" s="2" t="s">
        <v>87</v>
      </c>
    </row>
    <row r="50">
      <c r="M50" s="2" t="s">
        <v>88</v>
      </c>
    </row>
    <row r="51">
      <c r="M51" s="2" t="s">
        <v>89</v>
      </c>
    </row>
    <row r="52">
      <c r="M52" s="2" t="s">
        <v>90</v>
      </c>
    </row>
    <row r="53">
      <c r="M53" s="2" t="s">
        <v>91</v>
      </c>
    </row>
    <row r="54">
      <c r="M54" s="2" t="s">
        <v>92</v>
      </c>
    </row>
    <row r="55">
      <c r="M55" s="2" t="s">
        <v>93</v>
      </c>
    </row>
    <row r="56">
      <c r="M56" s="2" t="s">
        <v>94</v>
      </c>
    </row>
    <row r="57">
      <c r="M57" s="2" t="s">
        <v>95</v>
      </c>
    </row>
    <row r="58">
      <c r="M58" s="2" t="s">
        <v>96</v>
      </c>
    </row>
    <row r="59">
      <c r="M59" s="2" t="s">
        <v>97</v>
      </c>
    </row>
    <row r="60">
      <c r="M60" s="2" t="s">
        <v>98</v>
      </c>
    </row>
    <row r="61">
      <c r="M61" s="2" t="s">
        <v>99</v>
      </c>
    </row>
    <row r="62">
      <c r="M62" s="2" t="s">
        <v>100</v>
      </c>
    </row>
    <row r="63">
      <c r="M63" s="2" t="s">
        <v>101</v>
      </c>
    </row>
    <row r="64">
      <c r="M64" s="2" t="s">
        <v>102</v>
      </c>
    </row>
    <row r="65">
      <c r="M65" s="2" t="s">
        <v>103</v>
      </c>
    </row>
    <row r="66">
      <c r="M66" s="2" t="s">
        <v>104</v>
      </c>
    </row>
    <row r="67">
      <c r="M67" s="2" t="s">
        <v>105</v>
      </c>
    </row>
    <row r="68">
      <c r="M68" s="2" t="s">
        <v>106</v>
      </c>
    </row>
    <row r="69">
      <c r="M69" s="2" t="s">
        <v>107</v>
      </c>
    </row>
    <row r="70">
      <c r="M70" s="2" t="s">
        <v>108</v>
      </c>
    </row>
    <row r="71">
      <c r="M71" s="2" t="s">
        <v>109</v>
      </c>
    </row>
    <row r="72">
      <c r="M72" s="2" t="s">
        <v>110</v>
      </c>
    </row>
    <row r="73">
      <c r="M73" s="2" t="s">
        <v>111</v>
      </c>
    </row>
    <row r="74">
      <c r="M74" s="2" t="s">
        <v>112</v>
      </c>
    </row>
    <row r="75">
      <c r="M75" s="2" t="s">
        <v>113</v>
      </c>
    </row>
    <row r="76">
      <c r="M76" s="2" t="s">
        <v>114</v>
      </c>
    </row>
    <row r="77">
      <c r="M77" s="2" t="s">
        <v>115</v>
      </c>
    </row>
    <row r="78">
      <c r="M78" s="2" t="s">
        <v>116</v>
      </c>
    </row>
    <row r="79">
      <c r="M79" s="2" t="s">
        <v>117</v>
      </c>
    </row>
    <row r="80">
      <c r="M80" s="2" t="s">
        <v>118</v>
      </c>
    </row>
    <row r="81">
      <c r="M81" s="2" t="s">
        <v>119</v>
      </c>
    </row>
    <row r="82">
      <c r="M82" s="2" t="s">
        <v>120</v>
      </c>
    </row>
    <row r="83">
      <c r="M83" s="2" t="s">
        <v>121</v>
      </c>
    </row>
    <row r="84">
      <c r="M84" s="2" t="s">
        <v>122</v>
      </c>
    </row>
    <row r="85">
      <c r="M85" s="2" t="s">
        <v>123</v>
      </c>
    </row>
    <row r="86">
      <c r="M86" s="2" t="s">
        <v>124</v>
      </c>
    </row>
    <row r="87">
      <c r="M87" s="2" t="s">
        <v>125</v>
      </c>
    </row>
    <row r="88">
      <c r="M88" s="2" t="s">
        <v>126</v>
      </c>
    </row>
    <row r="89">
      <c r="M89" s="2" t="s">
        <v>127</v>
      </c>
    </row>
    <row r="90">
      <c r="M90" s="2" t="s">
        <v>128</v>
      </c>
    </row>
    <row r="91">
      <c r="M91" s="2" t="s">
        <v>129</v>
      </c>
    </row>
    <row r="92">
      <c r="M92" s="2" t="s">
        <v>130</v>
      </c>
    </row>
    <row r="93">
      <c r="M93" s="2" t="s">
        <v>131</v>
      </c>
    </row>
    <row r="94">
      <c r="M94" s="2" t="s">
        <v>132</v>
      </c>
    </row>
    <row r="95">
      <c r="M95" s="2" t="s">
        <v>133</v>
      </c>
    </row>
    <row r="96">
      <c r="M96" s="2" t="s">
        <v>134</v>
      </c>
    </row>
    <row r="97">
      <c r="M97" s="2" t="s">
        <v>135</v>
      </c>
    </row>
    <row r="98">
      <c r="M98" s="2" t="s">
        <v>136</v>
      </c>
    </row>
    <row r="99">
      <c r="M99" s="2" t="s">
        <v>137</v>
      </c>
    </row>
    <row r="100">
      <c r="M100" s="2" t="s">
        <v>138</v>
      </c>
    </row>
    <row r="101">
      <c r="M101" s="2" t="s">
        <v>139</v>
      </c>
    </row>
    <row r="102">
      <c r="M102" s="2" t="s">
        <v>140</v>
      </c>
    </row>
    <row r="103">
      <c r="M103" s="2" t="s">
        <v>141</v>
      </c>
    </row>
    <row r="104">
      <c r="M104" s="2" t="s">
        <v>142</v>
      </c>
    </row>
    <row r="105">
      <c r="M105" s="2" t="s">
        <v>143</v>
      </c>
    </row>
    <row r="106">
      <c r="M106" s="2" t="s">
        <v>144</v>
      </c>
    </row>
    <row r="107">
      <c r="M107" s="2" t="s">
        <v>145</v>
      </c>
    </row>
    <row r="108">
      <c r="M108" s="2" t="s">
        <v>146</v>
      </c>
    </row>
    <row r="109">
      <c r="M109" s="2" t="s">
        <v>147</v>
      </c>
    </row>
    <row r="110">
      <c r="M110" s="2" t="s">
        <v>148</v>
      </c>
    </row>
    <row r="111">
      <c r="M111" s="2" t="s">
        <v>149</v>
      </c>
    </row>
    <row r="112">
      <c r="M112" s="2" t="s">
        <v>150</v>
      </c>
    </row>
  </sheetData>
  <drawing r:id="rId1"/>
</worksheet>
</file>