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a2acab9f6e02fa/Dokumente/Schule/2022-23/Junior Companie/Pure/"/>
    </mc:Choice>
  </mc:AlternateContent>
  <xr:revisionPtr revIDLastSave="74" documentId="13_ncr:1_{8B38597E-3AD7-4822-ADE9-8DC3B9CAEE08}" xr6:coauthVersionLast="47" xr6:coauthVersionMax="47" xr10:uidLastSave="{040565E4-A3B2-45E1-A092-ED0C8AFEAB48}"/>
  <bookViews>
    <workbookView xWindow="-108" yWindow="-108" windowWidth="23256" windowHeight="12576" activeTab="1" xr2:uid="{C5F72F3D-9789-4E2A-BA39-C605A7F3DDDC}"/>
  </bookViews>
  <sheets>
    <sheet name="Wallet" sheetId="1" r:id="rId1"/>
    <sheet name="Keytool" sheetId="2" r:id="rId2"/>
  </sheets>
  <definedNames>
    <definedName name="_xlnm.Print_Titles" localSheetId="0">Wallet!$1:$1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2" l="1"/>
  <c r="G26" i="2"/>
  <c r="G31" i="2" s="1"/>
  <c r="F26" i="2"/>
  <c r="F31" i="2" s="1"/>
  <c r="E26" i="2"/>
  <c r="E31" i="2" s="1"/>
  <c r="H31" i="2"/>
  <c r="J11" i="1"/>
  <c r="J7" i="1"/>
  <c r="K4" i="1"/>
  <c r="J4" i="1"/>
  <c r="H44" i="1"/>
  <c r="G44" i="1"/>
  <c r="F44" i="1"/>
  <c r="H43" i="1"/>
  <c r="G43" i="1"/>
  <c r="F43" i="1"/>
  <c r="H17" i="1" l="1"/>
  <c r="G17" i="1"/>
  <c r="E17" i="1"/>
  <c r="F17" i="1"/>
  <c r="H15" i="1"/>
  <c r="G15" i="1"/>
  <c r="F15" i="1"/>
  <c r="E15" i="1"/>
  <c r="H28" i="1" l="1"/>
  <c r="H27" i="1"/>
  <c r="H29" i="1"/>
  <c r="G28" i="1"/>
  <c r="G27" i="1"/>
  <c r="G29" i="1"/>
  <c r="F29" i="1"/>
  <c r="F28" i="1"/>
  <c r="F27" i="1"/>
  <c r="E28" i="1"/>
  <c r="E29" i="1"/>
  <c r="E27" i="1"/>
  <c r="F41" i="1" l="1"/>
  <c r="F42" i="1"/>
  <c r="F53" i="1" s="1"/>
  <c r="F54" i="1" s="1"/>
  <c r="F52" i="1"/>
  <c r="H41" i="1"/>
  <c r="H42" i="1"/>
  <c r="H53" i="1" s="1"/>
  <c r="H54" i="1" s="1"/>
  <c r="H52" i="1"/>
  <c r="F46" i="1"/>
  <c r="F37" i="1"/>
  <c r="F38" i="1"/>
  <c r="F47" i="1" s="1"/>
  <c r="F48" i="1" s="1"/>
  <c r="G42" i="1"/>
  <c r="G53" i="1" s="1"/>
  <c r="G41" i="1"/>
  <c r="G52" i="1"/>
  <c r="G38" i="1"/>
  <c r="G47" i="1" s="1"/>
  <c r="G37" i="1"/>
  <c r="G46" i="1"/>
  <c r="G40" i="1"/>
  <c r="G50" i="1" s="1"/>
  <c r="G49" i="1"/>
  <c r="G39" i="1"/>
  <c r="H38" i="1"/>
  <c r="H47" i="1" s="1"/>
  <c r="H48" i="1" s="1"/>
  <c r="H37" i="1"/>
  <c r="H46" i="1"/>
  <c r="F39" i="1"/>
  <c r="F40" i="1"/>
  <c r="F50" i="1" s="1"/>
  <c r="F49" i="1"/>
  <c r="H49" i="1"/>
  <c r="H40" i="1"/>
  <c r="H50" i="1" s="1"/>
  <c r="H51" i="1" s="1"/>
  <c r="H39" i="1"/>
  <c r="F51" i="1" l="1"/>
  <c r="G54" i="1"/>
  <c r="G51" i="1"/>
  <c r="G48" i="1"/>
</calcChain>
</file>

<file path=xl/sharedStrings.xml><?xml version="1.0" encoding="utf-8"?>
<sst xmlns="http://schemas.openxmlformats.org/spreadsheetml/2006/main" count="67" uniqueCount="45">
  <si>
    <t>Comment</t>
  </si>
  <si>
    <t>Quantity</t>
  </si>
  <si>
    <t>Pieces (1)</t>
  </si>
  <si>
    <t>Pieces(100)</t>
  </si>
  <si>
    <t>Pieces(50)</t>
  </si>
  <si>
    <t>Pieces(500)</t>
  </si>
  <si>
    <t>Gewinn (Alles Verkauft)</t>
  </si>
  <si>
    <t>Investment:</t>
  </si>
  <si>
    <t>Verhältnis Gewinn/Investment:</t>
  </si>
  <si>
    <t>Screws</t>
  </si>
  <si>
    <t>Strap</t>
  </si>
  <si>
    <t>Aluminium Plate1</t>
  </si>
  <si>
    <t>Aluminium Plate2</t>
  </si>
  <si>
    <t>Aluminium Plate3</t>
  </si>
  <si>
    <t>Aluminium Plate4</t>
  </si>
  <si>
    <t>Acryl Plate1</t>
  </si>
  <si>
    <t>Acryl Plate2</t>
  </si>
  <si>
    <t>Acryl Plate3</t>
  </si>
  <si>
    <t>Cash-Strap-Holder</t>
  </si>
  <si>
    <t>Strap Price:</t>
  </si>
  <si>
    <t>€/40M</t>
  </si>
  <si>
    <t>Screw Price:</t>
  </si>
  <si>
    <t>€/100Stück</t>
  </si>
  <si>
    <t>Kosten Premium:</t>
  </si>
  <si>
    <t>Kosten Middle Ground:</t>
  </si>
  <si>
    <t>Kosten Cheapes (Production Xometry):</t>
  </si>
  <si>
    <t>Kosten Cheapes (Factory):</t>
  </si>
  <si>
    <t>Sale Price 1:</t>
  </si>
  <si>
    <t>Sale Price 2:</t>
  </si>
  <si>
    <t>Sale Price 3:</t>
  </si>
  <si>
    <t>Packaging:</t>
  </si>
  <si>
    <t>Other:</t>
  </si>
  <si>
    <t>Gewinn:</t>
  </si>
  <si>
    <t>Gewinn(-USt):</t>
  </si>
  <si>
    <t>Front_Plate</t>
  </si>
  <si>
    <t>Back_Plate</t>
  </si>
  <si>
    <t>Spacer_Big</t>
  </si>
  <si>
    <t>Spacer_Small</t>
  </si>
  <si>
    <t>Chainhole</t>
  </si>
  <si>
    <t>Hülsenmutter</t>
  </si>
  <si>
    <t>Schraube</t>
  </si>
  <si>
    <t>Total Price</t>
  </si>
  <si>
    <t>Selling Price:</t>
  </si>
  <si>
    <t>Gewinn</t>
  </si>
  <si>
    <t>Produktions 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</si>
</sst>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\ * #,##0.00_-;\-&quot;€&quot;\ * #,##0.00_-;_-&quot;€&quot;\ * &quot;-&quot;??_-;_-@_-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2" xfId="0" applyFill="1" applyBorder="1"/>
    <xf numFmtId="0" fontId="0" fillId="0" borderId="0" xfId="0" applyFill="1" applyBorder="1"/>
    <xf numFmtId="0" fontId="0" fillId="3" borderId="0" xfId="0" applyFill="1"/>
    <xf numFmtId="0" fontId="0" fillId="2" borderId="0" xfId="0" applyFill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fill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44" fontId="0" fillId="2" borderId="0" xfId="2" applyFont="1" applyFill="1"/>
    <xf numFmtId="44" fontId="0" fillId="0" borderId="0" xfId="2" applyFont="1"/>
    <xf numFmtId="44" fontId="0" fillId="9" borderId="0" xfId="2" applyFont="1" applyFill="1"/>
    <xf numFmtId="0" fontId="3" fillId="10" borderId="0" xfId="0" applyFont="1" applyFill="1"/>
    <xf numFmtId="44" fontId="3" fillId="10" borderId="0" xfId="2" applyFont="1" applyFill="1"/>
    <xf numFmtId="44" fontId="0" fillId="11" borderId="0" xfId="2" applyFont="1" applyFill="1"/>
    <xf numFmtId="0" fontId="0" fillId="11" borderId="0" xfId="0" applyFill="1"/>
    <xf numFmtId="0" fontId="3" fillId="12" borderId="0" xfId="0" applyFont="1" applyFill="1"/>
    <xf numFmtId="44" fontId="3" fillId="12" borderId="0" xfId="2" applyFont="1" applyFill="1"/>
  </cellXfs>
  <cellStyles count="3">
    <cellStyle name="Link" xfId="1" builtinId="8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7A7C-8957-4155-AF28-33B24110C14B}">
  <dimension ref="A1:M64"/>
  <sheetViews>
    <sheetView zoomScale="85" zoomScaleNormal="85" workbookViewId="0">
      <selection activeCell="B14" sqref="B14"/>
    </sheetView>
  </sheetViews>
  <sheetFormatPr baseColWidth="10" defaultRowHeight="14.4" x14ac:dyDescent="0.3"/>
  <cols>
    <col min="1" max="1" width="20" customWidth="1"/>
    <col min="2" max="2" width="27.33203125" customWidth="1"/>
    <col min="3" max="6" width="20" customWidth="1"/>
    <col min="13" max="13" width="22.109375" style="10" customWidth="1"/>
    <col min="14" max="14" width="11.44140625" customWidth="1"/>
    <col min="15" max="15" width="24.33203125" customWidth="1"/>
    <col min="16" max="16" width="11.44140625" customWidth="1"/>
  </cols>
  <sheetData>
    <row r="1" spans="1:13" s="4" customFormat="1" x14ac:dyDescent="0.3">
      <c r="A1" s="3" t="s">
        <v>0</v>
      </c>
      <c r="B1" s="3"/>
      <c r="C1" s="3" t="s">
        <v>1</v>
      </c>
      <c r="E1" s="4" t="s">
        <v>2</v>
      </c>
      <c r="F1" s="4" t="s">
        <v>4</v>
      </c>
      <c r="G1" s="4" t="s">
        <v>3</v>
      </c>
      <c r="H1" s="4" t="s">
        <v>5</v>
      </c>
      <c r="M1" s="8"/>
    </row>
    <row r="2" spans="1:13" x14ac:dyDescent="0.3">
      <c r="A2" s="2" t="s">
        <v>11</v>
      </c>
      <c r="B2" s="2"/>
      <c r="C2" s="2">
        <v>1</v>
      </c>
      <c r="D2" s="2"/>
      <c r="E2" s="2">
        <v>55.02</v>
      </c>
      <c r="F2" s="2">
        <v>5.81</v>
      </c>
      <c r="G2" s="1">
        <v>3.7</v>
      </c>
      <c r="H2" s="1">
        <v>3.02</v>
      </c>
      <c r="M2" s="9"/>
    </row>
    <row r="3" spans="1:13" x14ac:dyDescent="0.3">
      <c r="A3" s="2" t="s">
        <v>12</v>
      </c>
      <c r="B3" s="2"/>
      <c r="C3" s="2">
        <v>1</v>
      </c>
      <c r="D3" s="2"/>
      <c r="E3" s="2">
        <v>56.07</v>
      </c>
      <c r="F3" s="2">
        <v>7.78</v>
      </c>
      <c r="G3">
        <v>5.93</v>
      </c>
      <c r="H3" s="1">
        <v>4.4000000000000004</v>
      </c>
      <c r="M3" s="9"/>
    </row>
    <row r="4" spans="1:13" x14ac:dyDescent="0.3">
      <c r="A4" s="2" t="s">
        <v>13</v>
      </c>
      <c r="B4" s="2"/>
      <c r="C4" s="2">
        <v>1</v>
      </c>
      <c r="D4" s="2"/>
      <c r="E4" s="2">
        <v>76.11</v>
      </c>
      <c r="F4" s="2">
        <v>5.96</v>
      </c>
      <c r="G4" s="1">
        <v>3.78</v>
      </c>
      <c r="H4" s="1">
        <v>3.09</v>
      </c>
      <c r="J4">
        <f>F2+F4</f>
        <v>11.77</v>
      </c>
      <c r="K4">
        <f>F3+F5</f>
        <v>15.73</v>
      </c>
      <c r="M4" s="9"/>
    </row>
    <row r="5" spans="1:13" x14ac:dyDescent="0.3">
      <c r="A5" s="2" t="s">
        <v>14</v>
      </c>
      <c r="B5" s="2"/>
      <c r="C5" s="2">
        <v>1</v>
      </c>
      <c r="D5" s="2"/>
      <c r="E5" s="2">
        <v>77.88</v>
      </c>
      <c r="F5" s="2">
        <v>7.95</v>
      </c>
      <c r="G5" s="1">
        <v>6.05</v>
      </c>
      <c r="H5" s="1">
        <v>4.4800000000000004</v>
      </c>
      <c r="M5" s="9"/>
    </row>
    <row r="6" spans="1:13" x14ac:dyDescent="0.3">
      <c r="A6" s="2"/>
      <c r="B6" s="2"/>
      <c r="C6" s="2"/>
      <c r="D6" s="2"/>
      <c r="E6" s="2"/>
      <c r="F6" s="1"/>
      <c r="G6" s="1"/>
      <c r="H6" s="1"/>
    </row>
    <row r="7" spans="1:13" x14ac:dyDescent="0.3">
      <c r="A7" s="2" t="s">
        <v>15</v>
      </c>
      <c r="B7" s="2"/>
      <c r="C7" s="2">
        <v>2</v>
      </c>
      <c r="D7" s="2"/>
      <c r="E7" s="2">
        <v>0.2</v>
      </c>
      <c r="F7" s="2">
        <v>0.2</v>
      </c>
      <c r="G7" s="2">
        <v>0.2</v>
      </c>
      <c r="H7" s="2">
        <v>0.2</v>
      </c>
      <c r="J7">
        <f>F8+F9</f>
        <v>16.68</v>
      </c>
      <c r="M7" s="9"/>
    </row>
    <row r="8" spans="1:13" x14ac:dyDescent="0.3">
      <c r="A8" s="2" t="s">
        <v>16</v>
      </c>
      <c r="B8" s="2"/>
      <c r="C8" s="2">
        <v>1</v>
      </c>
      <c r="D8" s="2"/>
      <c r="E8" s="2">
        <v>59.77</v>
      </c>
      <c r="F8" s="1">
        <v>8.34</v>
      </c>
      <c r="G8" s="1">
        <v>6.91</v>
      </c>
      <c r="H8" s="1">
        <v>4.46</v>
      </c>
      <c r="M8" s="9"/>
    </row>
    <row r="9" spans="1:13" x14ac:dyDescent="0.3">
      <c r="A9" s="2" t="s">
        <v>17</v>
      </c>
      <c r="B9" s="2"/>
      <c r="C9" s="2">
        <v>1</v>
      </c>
      <c r="D9" s="2"/>
      <c r="E9" s="2">
        <v>59.77</v>
      </c>
      <c r="F9" s="1">
        <v>8.34</v>
      </c>
      <c r="G9" s="1">
        <v>6.91</v>
      </c>
      <c r="H9" s="1">
        <v>4.46</v>
      </c>
      <c r="M9" s="9"/>
    </row>
    <row r="10" spans="1:13" x14ac:dyDescent="0.3">
      <c r="A10" s="2"/>
      <c r="B10" s="2"/>
      <c r="C10" s="2"/>
      <c r="D10" s="2"/>
      <c r="E10" s="2"/>
      <c r="F10" s="1"/>
      <c r="G10" s="1"/>
      <c r="H10" s="1"/>
      <c r="M10" s="9"/>
    </row>
    <row r="11" spans="1:13" x14ac:dyDescent="0.3">
      <c r="A11" s="2" t="s">
        <v>11</v>
      </c>
      <c r="B11" s="2"/>
      <c r="C11" s="2">
        <v>1</v>
      </c>
      <c r="D11" s="2"/>
      <c r="E11" s="2">
        <v>56.07</v>
      </c>
      <c r="F11" s="2">
        <v>7.78</v>
      </c>
      <c r="G11">
        <v>5.93</v>
      </c>
      <c r="H11" s="1">
        <v>4.4000000000000004</v>
      </c>
      <c r="J11">
        <f>F11+F12</f>
        <v>15.73</v>
      </c>
      <c r="M11" s="9"/>
    </row>
    <row r="12" spans="1:13" x14ac:dyDescent="0.3">
      <c r="A12" s="2" t="s">
        <v>13</v>
      </c>
      <c r="B12" s="2"/>
      <c r="C12" s="2">
        <v>1</v>
      </c>
      <c r="D12" s="2"/>
      <c r="E12" s="2">
        <v>77.88</v>
      </c>
      <c r="F12" s="2">
        <v>7.95</v>
      </c>
      <c r="G12" s="1">
        <v>6.05</v>
      </c>
      <c r="H12" s="1">
        <v>4.4800000000000004</v>
      </c>
    </row>
    <row r="13" spans="1:13" x14ac:dyDescent="0.3">
      <c r="A13" s="2" t="s">
        <v>15</v>
      </c>
      <c r="B13" s="2"/>
      <c r="C13" s="2">
        <v>2</v>
      </c>
      <c r="D13" s="2"/>
      <c r="E13" s="2">
        <v>0.2</v>
      </c>
      <c r="F13" s="2">
        <v>0.2</v>
      </c>
      <c r="G13" s="2">
        <v>0.2</v>
      </c>
      <c r="H13" s="2">
        <v>0.2</v>
      </c>
    </row>
    <row r="14" spans="1:13" x14ac:dyDescent="0.3">
      <c r="A14" s="2"/>
      <c r="B14" s="2"/>
      <c r="C14" s="2"/>
      <c r="D14" s="2"/>
      <c r="E14" s="2"/>
      <c r="F14" s="1"/>
      <c r="G14" s="1"/>
      <c r="H14" s="1"/>
    </row>
    <row r="15" spans="1:13" x14ac:dyDescent="0.3">
      <c r="A15" s="2" t="s">
        <v>10</v>
      </c>
      <c r="B15" s="2"/>
      <c r="C15" s="2"/>
      <c r="D15" s="2"/>
      <c r="E15" s="2">
        <f>B20/40/3</f>
        <v>8.3333333333333329E-2</v>
      </c>
      <c r="F15" s="2">
        <f>B20/40/3</f>
        <v>8.3333333333333329E-2</v>
      </c>
      <c r="G15" s="2">
        <f>B20/40/3</f>
        <v>8.3333333333333329E-2</v>
      </c>
      <c r="H15" s="2">
        <f>B20/40/3</f>
        <v>8.3333333333333329E-2</v>
      </c>
    </row>
    <row r="16" spans="1:13" x14ac:dyDescent="0.3">
      <c r="A16" s="5" t="s">
        <v>18</v>
      </c>
      <c r="B16" s="2"/>
      <c r="C16" s="2">
        <v>1</v>
      </c>
      <c r="D16" s="2"/>
      <c r="E16" s="2">
        <v>0.2</v>
      </c>
      <c r="F16" s="2">
        <v>0.2</v>
      </c>
      <c r="G16" s="2">
        <v>0.2</v>
      </c>
      <c r="H16" s="2">
        <v>0.2</v>
      </c>
    </row>
    <row r="17" spans="1:10" x14ac:dyDescent="0.3">
      <c r="A17" s="2" t="s">
        <v>9</v>
      </c>
      <c r="B17" s="2"/>
      <c r="C17" s="2">
        <v>16</v>
      </c>
      <c r="D17" s="2"/>
      <c r="E17" s="2">
        <f>(B21/100)*C17</f>
        <v>1.2784</v>
      </c>
      <c r="F17" s="2">
        <f>(B21/100)*C17</f>
        <v>1.2784</v>
      </c>
      <c r="G17" s="2">
        <f>(B21/100)*C17</f>
        <v>1.2784</v>
      </c>
      <c r="H17" s="2">
        <f>(B21/100)*C17</f>
        <v>1.2784</v>
      </c>
    </row>
    <row r="20" spans="1:10" x14ac:dyDescent="0.3">
      <c r="A20" t="s">
        <v>19</v>
      </c>
      <c r="B20" s="6">
        <v>10</v>
      </c>
      <c r="C20" t="s">
        <v>20</v>
      </c>
    </row>
    <row r="21" spans="1:10" x14ac:dyDescent="0.3">
      <c r="A21" t="s">
        <v>21</v>
      </c>
      <c r="B21">
        <v>7.99</v>
      </c>
      <c r="C21" t="s">
        <v>22</v>
      </c>
    </row>
    <row r="22" spans="1:10" x14ac:dyDescent="0.3">
      <c r="A22" t="s">
        <v>30</v>
      </c>
      <c r="E22">
        <v>24.5</v>
      </c>
      <c r="F22">
        <v>3.04</v>
      </c>
      <c r="G22">
        <v>1.9</v>
      </c>
      <c r="H22">
        <v>1.33</v>
      </c>
    </row>
    <row r="23" spans="1:10" x14ac:dyDescent="0.3">
      <c r="A23" t="s">
        <v>31</v>
      </c>
      <c r="E23">
        <v>0.1</v>
      </c>
      <c r="F23">
        <v>0.1</v>
      </c>
      <c r="G23">
        <v>0.1</v>
      </c>
      <c r="H23">
        <v>0.1</v>
      </c>
    </row>
    <row r="25" spans="1:10" x14ac:dyDescent="0.3">
      <c r="A25" s="7"/>
      <c r="B25" s="7"/>
      <c r="C25" s="7"/>
      <c r="D25" s="7"/>
      <c r="E25" s="7"/>
      <c r="F25" s="7"/>
      <c r="G25" s="7"/>
      <c r="H25" s="7"/>
      <c r="I25" s="7"/>
      <c r="J25" s="7"/>
    </row>
    <row r="27" spans="1:10" x14ac:dyDescent="0.3">
      <c r="A27" t="s">
        <v>23</v>
      </c>
      <c r="E27">
        <f>SUM(E2:E5)+SUM(E15:E17)</f>
        <v>266.64173333333332</v>
      </c>
      <c r="F27">
        <f>SUM(F2:F5)+SUM(F15:F17)+F22+F23</f>
        <v>32.201733333333337</v>
      </c>
      <c r="G27">
        <f>SUM(G2:G5)+SUM(G15:G17)+G22+G23</f>
        <v>23.02173333333333</v>
      </c>
      <c r="H27">
        <f>SUM(H2:H5)+SUM(H15:H17)+H22+H23</f>
        <v>17.981733333333338</v>
      </c>
    </row>
    <row r="28" spans="1:10" x14ac:dyDescent="0.3">
      <c r="A28" t="s">
        <v>25</v>
      </c>
      <c r="E28">
        <f>SUM(E7:E9)+SUM(E15:E17)</f>
        <v>121.30173333333335</v>
      </c>
      <c r="F28">
        <f>SUM(F7:F9)+SUM(F15:F17)+F22+F23</f>
        <v>21.581733333333332</v>
      </c>
      <c r="G28">
        <f>SUM(G7:G9)+SUM(G15:G17)+G22+G23</f>
        <v>17.581733333333332</v>
      </c>
      <c r="H28">
        <f>SUM(H7:H9)+SUM(H15:H17)+H22+H23</f>
        <v>12.111733333333333</v>
      </c>
    </row>
    <row r="29" spans="1:10" x14ac:dyDescent="0.3">
      <c r="A29" t="s">
        <v>24</v>
      </c>
      <c r="E29">
        <f>SUM(E11:E13)+SUM(E15:E17)</f>
        <v>135.71173333333331</v>
      </c>
      <c r="F29">
        <f>SUM(F11:F13)+SUM(F15:F17)+F22+F23</f>
        <v>20.631733333333333</v>
      </c>
      <c r="G29">
        <f>SUM(G11:G13)+SUM(G15:G17)+G22+G23</f>
        <v>15.741733333333332</v>
      </c>
      <c r="H29">
        <f>SUM(H11:H13)+SUM(H15:H17)+H22+H23</f>
        <v>12.071733333333333</v>
      </c>
    </row>
    <row r="30" spans="1:10" x14ac:dyDescent="0.3">
      <c r="A30" t="s">
        <v>26</v>
      </c>
      <c r="E30">
        <v>4</v>
      </c>
      <c r="F30">
        <v>4</v>
      </c>
      <c r="G30">
        <v>4</v>
      </c>
      <c r="H30">
        <v>4</v>
      </c>
    </row>
    <row r="32" spans="1:10" x14ac:dyDescent="0.3">
      <c r="A32" t="s">
        <v>27</v>
      </c>
      <c r="F32">
        <v>35</v>
      </c>
      <c r="G32">
        <v>24.99</v>
      </c>
      <c r="H32">
        <v>24.99</v>
      </c>
    </row>
    <row r="33" spans="1:8" x14ac:dyDescent="0.3">
      <c r="A33" t="s">
        <v>28</v>
      </c>
      <c r="F33">
        <v>24.99</v>
      </c>
      <c r="G33">
        <v>19.989999999999998</v>
      </c>
      <c r="H33">
        <v>14.99</v>
      </c>
    </row>
    <row r="34" spans="1:8" x14ac:dyDescent="0.3">
      <c r="A34" t="s">
        <v>29</v>
      </c>
      <c r="F34">
        <v>24.99</v>
      </c>
      <c r="G34">
        <v>19.989999999999998</v>
      </c>
      <c r="H34">
        <v>14.99</v>
      </c>
    </row>
    <row r="35" spans="1:8" x14ac:dyDescent="0.3">
      <c r="A35" t="s">
        <v>29</v>
      </c>
      <c r="F35">
        <v>9.99</v>
      </c>
      <c r="G35">
        <v>9.99</v>
      </c>
      <c r="H35">
        <v>9.99</v>
      </c>
    </row>
    <row r="37" spans="1:8" x14ac:dyDescent="0.3">
      <c r="A37" s="11" t="s">
        <v>32</v>
      </c>
      <c r="B37" s="11"/>
      <c r="C37" s="11"/>
      <c r="D37" s="11"/>
      <c r="E37" s="11"/>
      <c r="F37" s="11">
        <f>F32-F27</f>
        <v>2.7982666666666631</v>
      </c>
      <c r="G37" s="11">
        <f>G32-G27</f>
        <v>1.9682666666666684</v>
      </c>
      <c r="H37" s="11">
        <f>H32-H27</f>
        <v>7.0082666666666604</v>
      </c>
    </row>
    <row r="38" spans="1:8" x14ac:dyDescent="0.3">
      <c r="A38" s="11" t="s">
        <v>33</v>
      </c>
      <c r="B38" s="11"/>
      <c r="C38" s="11"/>
      <c r="D38" s="11"/>
      <c r="E38" s="11"/>
      <c r="F38" s="11">
        <f>F32-(F27-((F27/100)*20))</f>
        <v>9.2386133333333298</v>
      </c>
      <c r="G38" s="11">
        <f>G32-(G27-((G27/100)*20))</f>
        <v>6.572613333333333</v>
      </c>
      <c r="H38" s="11">
        <f>H32-(H27-((H27/100)*20))</f>
        <v>10.604613333333328</v>
      </c>
    </row>
    <row r="39" spans="1:8" x14ac:dyDescent="0.3">
      <c r="A39" s="12" t="s">
        <v>32</v>
      </c>
      <c r="B39" s="12"/>
      <c r="C39" s="12"/>
      <c r="D39" s="12"/>
      <c r="E39" s="12"/>
      <c r="F39" s="12">
        <f>F33-F28</f>
        <v>3.4082666666666661</v>
      </c>
      <c r="G39" s="12">
        <f>G33-G28</f>
        <v>2.4082666666666661</v>
      </c>
      <c r="H39" s="12">
        <f>H33-H28</f>
        <v>2.8782666666666668</v>
      </c>
    </row>
    <row r="40" spans="1:8" x14ac:dyDescent="0.3">
      <c r="A40" s="12" t="s">
        <v>33</v>
      </c>
      <c r="B40" s="12"/>
      <c r="C40" s="12"/>
      <c r="D40" s="12"/>
      <c r="E40" s="12"/>
      <c r="F40" s="12">
        <f>F33-(F28-((F28/100)*20))</f>
        <v>7.724613333333334</v>
      </c>
      <c r="G40" s="12">
        <f>G33-(G28-((G28/100)*20))</f>
        <v>5.9246133333333333</v>
      </c>
      <c r="H40" s="12">
        <f>H33-(H28-((H28/100)*20))</f>
        <v>5.3006133333333327</v>
      </c>
    </row>
    <row r="41" spans="1:8" x14ac:dyDescent="0.3">
      <c r="A41" s="13" t="s">
        <v>32</v>
      </c>
      <c r="B41" s="13"/>
      <c r="C41" s="13"/>
      <c r="D41" s="13"/>
      <c r="E41" s="13"/>
      <c r="F41" s="13">
        <f>F34-F29</f>
        <v>4.3582666666666654</v>
      </c>
      <c r="G41" s="13">
        <f>G34-G29</f>
        <v>4.248266666666666</v>
      </c>
      <c r="H41" s="13">
        <f>H34-H29</f>
        <v>2.9182666666666677</v>
      </c>
    </row>
    <row r="42" spans="1:8" x14ac:dyDescent="0.3">
      <c r="A42" s="13" t="s">
        <v>33</v>
      </c>
      <c r="B42" s="13"/>
      <c r="C42" s="13"/>
      <c r="D42" s="13"/>
      <c r="E42" s="13"/>
      <c r="F42" s="13">
        <f>F34-(F29-((F29/100)*20))</f>
        <v>8.484613333333332</v>
      </c>
      <c r="G42" s="13">
        <f>G34-(G29-((G29/100)*20))</f>
        <v>7.3966133333333328</v>
      </c>
      <c r="H42" s="13">
        <f>H34-(H29-((H29/100)*20))</f>
        <v>5.3326133333333345</v>
      </c>
    </row>
    <row r="43" spans="1:8" x14ac:dyDescent="0.3">
      <c r="A43" s="14" t="s">
        <v>32</v>
      </c>
      <c r="B43" s="14"/>
      <c r="C43" s="14"/>
      <c r="D43" s="14"/>
      <c r="E43" s="14"/>
      <c r="F43" s="14">
        <f>F35-F30</f>
        <v>5.99</v>
      </c>
      <c r="G43" s="14">
        <f>G35-G30</f>
        <v>5.99</v>
      </c>
      <c r="H43" s="14">
        <f>H35-H30</f>
        <v>5.99</v>
      </c>
    </row>
    <row r="44" spans="1:8" x14ac:dyDescent="0.3">
      <c r="A44" s="14" t="s">
        <v>33</v>
      </c>
      <c r="B44" s="14"/>
      <c r="C44" s="14"/>
      <c r="D44" s="14"/>
      <c r="E44" s="14"/>
      <c r="F44" s="14">
        <f>F35-F30</f>
        <v>5.99</v>
      </c>
      <c r="G44" s="14">
        <f>G35-G30</f>
        <v>5.99</v>
      </c>
      <c r="H44" s="14">
        <f>H35-H30</f>
        <v>5.99</v>
      </c>
    </row>
    <row r="46" spans="1:8" x14ac:dyDescent="0.3">
      <c r="A46" s="11" t="s">
        <v>7</v>
      </c>
      <c r="B46" s="11"/>
      <c r="C46" s="11"/>
      <c r="D46" s="11"/>
      <c r="E46" s="11"/>
      <c r="F46" s="11">
        <f>F27*50</f>
        <v>1610.0866666666668</v>
      </c>
      <c r="G46" s="11">
        <f>G27*100</f>
        <v>2302.1733333333332</v>
      </c>
      <c r="H46" s="11">
        <f>H27*500</f>
        <v>8990.8666666666686</v>
      </c>
    </row>
    <row r="47" spans="1:8" x14ac:dyDescent="0.3">
      <c r="A47" s="11" t="s">
        <v>6</v>
      </c>
      <c r="B47" s="11"/>
      <c r="C47" s="11"/>
      <c r="D47" s="11"/>
      <c r="E47" s="11"/>
      <c r="F47" s="11">
        <f>F38*50</f>
        <v>461.93066666666647</v>
      </c>
      <c r="G47" s="11">
        <f>G38*100</f>
        <v>657.26133333333325</v>
      </c>
      <c r="H47" s="11">
        <f>H38*500</f>
        <v>5302.3066666666637</v>
      </c>
    </row>
    <row r="48" spans="1:8" x14ac:dyDescent="0.3">
      <c r="A48" s="11" t="s">
        <v>8</v>
      </c>
      <c r="B48" s="11"/>
      <c r="C48" s="11"/>
      <c r="D48" s="11"/>
      <c r="E48" s="11"/>
      <c r="F48" s="11">
        <f>F47/(F46/100)</f>
        <v>28.689801377151525</v>
      </c>
      <c r="G48" s="11">
        <f t="shared" ref="G48:H48" si="0">G47/(G46/100)</f>
        <v>28.549602404684268</v>
      </c>
      <c r="H48" s="11">
        <f t="shared" si="0"/>
        <v>58.974366579417584</v>
      </c>
    </row>
    <row r="49" spans="1:10" x14ac:dyDescent="0.3">
      <c r="A49" s="15" t="s">
        <v>7</v>
      </c>
      <c r="B49" s="15"/>
      <c r="C49" s="15"/>
      <c r="D49" s="15"/>
      <c r="E49" s="15"/>
      <c r="F49" s="15">
        <f>F28*50</f>
        <v>1079.0866666666666</v>
      </c>
      <c r="G49" s="15">
        <f>G28*100</f>
        <v>1758.1733333333332</v>
      </c>
      <c r="H49" s="15">
        <f>H28*500</f>
        <v>6055.8666666666668</v>
      </c>
    </row>
    <row r="50" spans="1:10" x14ac:dyDescent="0.3">
      <c r="A50" s="15" t="s">
        <v>6</v>
      </c>
      <c r="B50" s="15"/>
      <c r="C50" s="15"/>
      <c r="D50" s="15"/>
      <c r="E50" s="15"/>
      <c r="F50" s="15">
        <f>F40*50</f>
        <v>386.23066666666671</v>
      </c>
      <c r="G50" s="15">
        <f>G40*100</f>
        <v>592.4613333333333</v>
      </c>
      <c r="H50" s="15">
        <f>H40*500</f>
        <v>2650.3066666666664</v>
      </c>
    </row>
    <row r="51" spans="1:10" x14ac:dyDescent="0.3">
      <c r="A51" s="15" t="s">
        <v>8</v>
      </c>
      <c r="B51" s="15"/>
      <c r="C51" s="15"/>
      <c r="D51" s="15"/>
      <c r="E51" s="15"/>
      <c r="F51" s="15">
        <f>F50/(F49/100)</f>
        <v>35.792367619530104</v>
      </c>
      <c r="G51" s="15">
        <f t="shared" ref="G51:H51" si="1">G50/(G49/100)</f>
        <v>33.697549729643647</v>
      </c>
      <c r="H51" s="15">
        <f t="shared" si="1"/>
        <v>43.764283669829801</v>
      </c>
    </row>
    <row r="52" spans="1:10" x14ac:dyDescent="0.3">
      <c r="A52" s="14" t="s">
        <v>7</v>
      </c>
      <c r="B52" s="14"/>
      <c r="C52" s="14"/>
      <c r="D52" s="14"/>
      <c r="E52" s="14"/>
      <c r="F52" s="14">
        <f>F29*50</f>
        <v>1031.5866666666666</v>
      </c>
      <c r="G52" s="14">
        <f>G29*100</f>
        <v>1574.1733333333332</v>
      </c>
      <c r="H52" s="14">
        <f>H29*500</f>
        <v>6035.8666666666659</v>
      </c>
    </row>
    <row r="53" spans="1:10" x14ac:dyDescent="0.3">
      <c r="A53" s="14" t="s">
        <v>6</v>
      </c>
      <c r="B53" s="14"/>
      <c r="C53" s="14"/>
      <c r="D53" s="14"/>
      <c r="E53" s="14"/>
      <c r="F53" s="14">
        <f>F42*50</f>
        <v>424.23066666666659</v>
      </c>
      <c r="G53" s="14">
        <f>G42*100</f>
        <v>739.66133333333323</v>
      </c>
      <c r="H53" s="14">
        <f>H42*500</f>
        <v>2666.3066666666673</v>
      </c>
    </row>
    <row r="54" spans="1:10" x14ac:dyDescent="0.3">
      <c r="A54" s="14" t="s">
        <v>8</v>
      </c>
      <c r="B54" s="14"/>
      <c r="C54" s="14"/>
      <c r="D54" s="14"/>
      <c r="E54" s="14"/>
      <c r="F54" s="14">
        <f>F53/(F52/100)</f>
        <v>41.124093629231339</v>
      </c>
      <c r="G54" s="14">
        <f t="shared" ref="G54:H54" si="2">G53/(G52/100)</f>
        <v>46.987286448760401</v>
      </c>
      <c r="H54" s="14">
        <f t="shared" si="2"/>
        <v>44.174379818418799</v>
      </c>
    </row>
    <row r="56" spans="1:10" x14ac:dyDescent="0.3">
      <c r="A56" s="7"/>
      <c r="B56" s="7"/>
      <c r="C56" s="7"/>
      <c r="D56" s="7"/>
      <c r="E56" s="7"/>
      <c r="F56" s="7"/>
      <c r="G56" s="7"/>
      <c r="H56" s="7"/>
      <c r="I56" s="7"/>
      <c r="J56" s="7"/>
    </row>
    <row r="64" spans="1:10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6BF1-7B05-48A8-8F90-94992644C689}">
  <dimension ref="A1:M31"/>
  <sheetViews>
    <sheetView tabSelected="1" workbookViewId="0">
      <selection activeCell="J32" sqref="J32"/>
    </sheetView>
  </sheetViews>
  <sheetFormatPr baseColWidth="10" defaultRowHeight="14.4" x14ac:dyDescent="0.3"/>
  <cols>
    <col min="5" max="8" width="11.5546875" style="19"/>
  </cols>
  <sheetData>
    <row r="1" spans="1:13" s="4" customFormat="1" x14ac:dyDescent="0.3">
      <c r="A1" s="3" t="s">
        <v>0</v>
      </c>
      <c r="B1" s="3"/>
      <c r="C1" s="3" t="s">
        <v>1</v>
      </c>
      <c r="E1" s="18" t="s">
        <v>2</v>
      </c>
      <c r="F1" s="18" t="s">
        <v>4</v>
      </c>
      <c r="G1" s="18" t="s">
        <v>3</v>
      </c>
      <c r="H1" s="18" t="s">
        <v>5</v>
      </c>
      <c r="M1" s="8"/>
    </row>
    <row r="2" spans="1:13" x14ac:dyDescent="0.3">
      <c r="A2" t="s">
        <v>34</v>
      </c>
      <c r="C2">
        <v>1</v>
      </c>
      <c r="F2" s="19">
        <v>9.4499999999999993</v>
      </c>
      <c r="G2" s="19">
        <v>18.899999999999999</v>
      </c>
      <c r="H2" s="19">
        <v>103.75</v>
      </c>
    </row>
    <row r="3" spans="1:13" x14ac:dyDescent="0.3">
      <c r="A3" t="s">
        <v>35</v>
      </c>
      <c r="C3">
        <v>1</v>
      </c>
      <c r="F3" s="19">
        <v>9.4499999999999993</v>
      </c>
      <c r="G3" s="19">
        <v>18.899999999999999</v>
      </c>
      <c r="H3" s="19">
        <v>103.75</v>
      </c>
    </row>
    <row r="4" spans="1:13" x14ac:dyDescent="0.3">
      <c r="A4" t="s">
        <v>36</v>
      </c>
      <c r="C4">
        <v>6</v>
      </c>
    </row>
    <row r="5" spans="1:13" x14ac:dyDescent="0.3">
      <c r="A5" t="s">
        <v>37</v>
      </c>
      <c r="C5">
        <v>1</v>
      </c>
    </row>
    <row r="6" spans="1:13" x14ac:dyDescent="0.3">
      <c r="A6" t="s">
        <v>38</v>
      </c>
      <c r="C6">
        <v>1</v>
      </c>
    </row>
    <row r="7" spans="1:13" x14ac:dyDescent="0.3">
      <c r="A7" t="s">
        <v>39</v>
      </c>
      <c r="C7">
        <v>2</v>
      </c>
      <c r="G7" s="19">
        <v>12.6</v>
      </c>
    </row>
    <row r="8" spans="1:13" x14ac:dyDescent="0.3">
      <c r="A8" t="s">
        <v>40</v>
      </c>
      <c r="C8">
        <v>2</v>
      </c>
      <c r="G8" s="19">
        <v>13.66</v>
      </c>
    </row>
    <row r="11" spans="1:13" s="25" customFormat="1" x14ac:dyDescent="0.3">
      <c r="A11" s="25" t="s">
        <v>44</v>
      </c>
      <c r="E11" s="26"/>
      <c r="F11" s="26"/>
      <c r="G11" s="26"/>
      <c r="H11" s="26"/>
    </row>
    <row r="25" spans="1:8" s="17" customFormat="1" x14ac:dyDescent="0.3">
      <c r="A25" s="17" t="s">
        <v>41</v>
      </c>
      <c r="E25" s="20"/>
      <c r="F25" s="20"/>
      <c r="G25" s="20"/>
      <c r="H25" s="20"/>
    </row>
    <row r="26" spans="1:8" x14ac:dyDescent="0.3">
      <c r="E26" s="19">
        <f>SUM(E2:E21)</f>
        <v>0</v>
      </c>
      <c r="F26" s="19">
        <f>SUM(F2:F21)</f>
        <v>18.899999999999999</v>
      </c>
      <c r="G26" s="19">
        <f>SUM(G2:G21)</f>
        <v>64.06</v>
      </c>
      <c r="H26" s="19">
        <f>SUM(H2:H21)</f>
        <v>207.5</v>
      </c>
    </row>
    <row r="28" spans="1:8" x14ac:dyDescent="0.3">
      <c r="A28" s="21" t="s">
        <v>42</v>
      </c>
      <c r="B28" s="22">
        <v>20</v>
      </c>
    </row>
    <row r="29" spans="1:8" x14ac:dyDescent="0.3">
      <c r="A29" s="21"/>
      <c r="B29" s="21"/>
    </row>
    <row r="31" spans="1:8" s="24" customFormat="1" x14ac:dyDescent="0.3">
      <c r="A31" s="24" t="s">
        <v>43</v>
      </c>
      <c r="E31" s="23">
        <f>$B$28-E26</f>
        <v>20</v>
      </c>
      <c r="F31" s="23">
        <f>$B$28*50-F26</f>
        <v>981.1</v>
      </c>
      <c r="G31" s="23">
        <f>$B$28*100-G26</f>
        <v>1935.94</v>
      </c>
      <c r="H31" s="23">
        <f>$B$28*500-H26</f>
        <v>9792.5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Wallet</vt:lpstr>
      <vt:lpstr>Keytool</vt:lpstr>
      <vt:lpstr>Wallet!Drucktitel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grax jgg</cp:lastModifiedBy>
  <dcterms:created xsi:type="dcterms:W3CDTF">2022-10-09T08:39:50Z</dcterms:created>
  <dcterms:modified xsi:type="dcterms:W3CDTF">2022-12-07T23:19:32Z</dcterms:modified>
</cp:coreProperties>
</file>