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.torrecilla\Desktop\IMDEA-2\Experimentos\"/>
    </mc:Choice>
  </mc:AlternateContent>
  <xr:revisionPtr revIDLastSave="0" documentId="13_ncr:1_{BC711FE1-D804-4F5A-ADF7-39C7E065F3E6}" xr6:coauthVersionLast="45" xr6:coauthVersionMax="45" xr10:uidLastSave="{00000000-0000-0000-0000-000000000000}"/>
  <bookViews>
    <workbookView xWindow="6465" yWindow="4905" windowWidth="3825" windowHeight="5535" firstSheet="1" activeTab="1" xr2:uid="{DA63C261-4B0C-D54A-B6A0-34805726DA05}"/>
  </bookViews>
  <sheets>
    <sheet name="miR7  mDHCR24 wt-pm medida 1" sheetId="3" r:id="rId1"/>
    <sheet name="miR7  mDHCR24 wt-pm (medida 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4" l="1"/>
  <c r="N9" i="3"/>
  <c r="O14" i="4" l="1"/>
  <c r="C37" i="4" s="1"/>
  <c r="N14" i="4"/>
  <c r="C36" i="4" s="1"/>
  <c r="M14" i="4"/>
  <c r="C35" i="4" s="1"/>
  <c r="L14" i="4"/>
  <c r="C34" i="4" s="1"/>
  <c r="K14" i="4"/>
  <c r="C33" i="4" s="1"/>
  <c r="J14" i="4"/>
  <c r="C32" i="4" s="1"/>
  <c r="G14" i="4"/>
  <c r="C26" i="4" s="1"/>
  <c r="F14" i="4"/>
  <c r="C25" i="4" s="1"/>
  <c r="E14" i="4"/>
  <c r="C24" i="4" s="1"/>
  <c r="D14" i="4"/>
  <c r="C23" i="4" s="1"/>
  <c r="C14" i="4"/>
  <c r="C22" i="4" s="1"/>
  <c r="B14" i="4"/>
  <c r="C21" i="4" s="1"/>
  <c r="O9" i="4"/>
  <c r="B37" i="4" s="1"/>
  <c r="N9" i="4"/>
  <c r="B36" i="4" s="1"/>
  <c r="M9" i="4"/>
  <c r="B35" i="4" s="1"/>
  <c r="L9" i="4"/>
  <c r="B34" i="4" s="1"/>
  <c r="K9" i="4"/>
  <c r="B33" i="4" s="1"/>
  <c r="J9" i="4"/>
  <c r="B32" i="4" s="1"/>
  <c r="G9" i="4"/>
  <c r="B26" i="4" s="1"/>
  <c r="F9" i="4"/>
  <c r="B25" i="4" s="1"/>
  <c r="E9" i="4"/>
  <c r="B24" i="4" s="1"/>
  <c r="D9" i="4"/>
  <c r="B23" i="4" s="1"/>
  <c r="C9" i="4"/>
  <c r="B22" i="4" s="1"/>
  <c r="B9" i="4"/>
  <c r="B21" i="4" s="1"/>
  <c r="O14" i="3"/>
  <c r="C37" i="3" s="1"/>
  <c r="N14" i="3"/>
  <c r="C36" i="3" s="1"/>
  <c r="M14" i="3"/>
  <c r="C35" i="3" s="1"/>
  <c r="L14" i="3"/>
  <c r="C34" i="3" s="1"/>
  <c r="K14" i="3"/>
  <c r="C33" i="3" s="1"/>
  <c r="J14" i="3"/>
  <c r="C32" i="3" s="1"/>
  <c r="G14" i="3"/>
  <c r="C26" i="3" s="1"/>
  <c r="F14" i="3"/>
  <c r="C25" i="3" s="1"/>
  <c r="E14" i="3"/>
  <c r="C24" i="3" s="1"/>
  <c r="D14" i="3"/>
  <c r="C23" i="3" s="1"/>
  <c r="C14" i="3"/>
  <c r="C22" i="3" s="1"/>
  <c r="B14" i="3"/>
  <c r="C21" i="3" s="1"/>
  <c r="O9" i="3"/>
  <c r="B37" i="3" s="1"/>
  <c r="B36" i="3"/>
  <c r="M9" i="3"/>
  <c r="B35" i="3" s="1"/>
  <c r="L9" i="3"/>
  <c r="B34" i="3" s="1"/>
  <c r="K9" i="3"/>
  <c r="B33" i="3" s="1"/>
  <c r="J9" i="3"/>
  <c r="B32" i="3" s="1"/>
  <c r="G9" i="3"/>
  <c r="B26" i="3" s="1"/>
  <c r="F9" i="3"/>
  <c r="B25" i="3" s="1"/>
  <c r="E9" i="3"/>
  <c r="B24" i="3" s="1"/>
  <c r="D9" i="3"/>
  <c r="B23" i="3" s="1"/>
  <c r="C9" i="3"/>
  <c r="B22" i="3" s="1"/>
  <c r="B9" i="3"/>
  <c r="B21" i="3" s="1"/>
  <c r="D33" i="3" l="1"/>
  <c r="D37" i="3"/>
  <c r="D24" i="3"/>
  <c r="D32" i="4"/>
  <c r="D37" i="4"/>
  <c r="D35" i="4"/>
  <c r="D33" i="4"/>
  <c r="D24" i="4"/>
  <c r="D23" i="4"/>
  <c r="D36" i="4"/>
  <c r="D21" i="4"/>
  <c r="D25" i="4"/>
  <c r="D34" i="4"/>
  <c r="D22" i="4"/>
  <c r="D26" i="4"/>
  <c r="D21" i="3"/>
  <c r="D25" i="3"/>
  <c r="D34" i="3"/>
  <c r="D22" i="3"/>
  <c r="D26" i="3"/>
  <c r="D35" i="3"/>
  <c r="D23" i="3"/>
  <c r="D32" i="3"/>
  <c r="D36" i="3"/>
  <c r="E32" i="3" l="1"/>
  <c r="F33" i="3" s="1"/>
  <c r="E24" i="3"/>
  <c r="E21" i="4"/>
  <c r="E24" i="4"/>
  <c r="E35" i="4"/>
  <c r="E32" i="4"/>
  <c r="E35" i="3"/>
  <c r="E21" i="3"/>
  <c r="F23" i="3" s="1"/>
  <c r="F32" i="3" l="1"/>
  <c r="F34" i="3"/>
  <c r="F37" i="4"/>
  <c r="F24" i="4"/>
  <c r="F23" i="4"/>
  <c r="F35" i="4"/>
  <c r="F26" i="4"/>
  <c r="F32" i="4"/>
  <c r="F33" i="4"/>
  <c r="F36" i="4"/>
  <c r="F25" i="4"/>
  <c r="F34" i="4"/>
  <c r="F21" i="4"/>
  <c r="F22" i="4"/>
  <c r="F24" i="3"/>
  <c r="F37" i="3"/>
  <c r="F25" i="3"/>
  <c r="F21" i="3"/>
  <c r="F26" i="3"/>
  <c r="F35" i="3"/>
  <c r="G35" i="3" s="1"/>
  <c r="K33" i="3" s="1"/>
  <c r="F36" i="3"/>
  <c r="F22" i="3"/>
  <c r="G32" i="3" l="1"/>
  <c r="J33" i="3" s="1"/>
  <c r="K22" i="4"/>
  <c r="H21" i="3"/>
  <c r="G21" i="3"/>
  <c r="J22" i="3" s="1"/>
  <c r="G32" i="4"/>
  <c r="J33" i="4" s="1"/>
  <c r="H21" i="4"/>
  <c r="G35" i="4"/>
  <c r="K33" i="4" s="1"/>
  <c r="G21" i="4"/>
  <c r="J22" i="4" s="1"/>
  <c r="H32" i="4"/>
  <c r="H32" i="3"/>
  <c r="G24" i="3"/>
  <c r="K22" i="3" s="1"/>
</calcChain>
</file>

<file path=xl/sharedStrings.xml><?xml version="1.0" encoding="utf-8"?>
<sst xmlns="http://schemas.openxmlformats.org/spreadsheetml/2006/main" count="102" uniqueCount="22">
  <si>
    <t>CM 1</t>
  </si>
  <si>
    <t>CM 2</t>
  </si>
  <si>
    <t>CM 3</t>
  </si>
  <si>
    <t>medida 1</t>
  </si>
  <si>
    <t>medida 2</t>
  </si>
  <si>
    <t>Rluc</t>
  </si>
  <si>
    <t>Fluc-3´UTR</t>
  </si>
  <si>
    <t>miR-7 1</t>
  </si>
  <si>
    <t>miR-7 2</t>
  </si>
  <si>
    <t>miR-7 3</t>
  </si>
  <si>
    <t>CM</t>
  </si>
  <si>
    <t xml:space="preserve">miR7 </t>
  </si>
  <si>
    <t>miR7- 1</t>
  </si>
  <si>
    <t>miR7- 2</t>
  </si>
  <si>
    <t>miR7- 3</t>
  </si>
  <si>
    <t>Medida 1</t>
  </si>
  <si>
    <t>Medida 2</t>
  </si>
  <si>
    <t>t test</t>
  </si>
  <si>
    <t>media</t>
  </si>
  <si>
    <t>DHCR24 wt</t>
  </si>
  <si>
    <t>DHCR24 pm</t>
  </si>
  <si>
    <t>Adding 5 uL of cells. DHCR24   12-12-19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</si>
</sst>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.5"/>
      <name val="Microsoft Sans Serif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1" xfId="0" applyFill="1" applyBorder="1"/>
    <xf numFmtId="2" fontId="0" fillId="0" borderId="0" xfId="0" applyNumberFormat="1"/>
    <xf numFmtId="0" fontId="5" fillId="3" borderId="0" xfId="0" applyFont="1" applyFill="1"/>
    <xf numFmtId="0" fontId="1" fillId="3" borderId="0" xfId="0" applyFont="1" applyFill="1"/>
    <xf numFmtId="0" fontId="0" fillId="3" borderId="0" xfId="0" applyFill="1"/>
    <xf numFmtId="164" fontId="6" fillId="0" borderId="0" xfId="0" applyNumberFormat="1" applyFont="1"/>
    <xf numFmtId="0" fontId="7" fillId="0" borderId="0" xfId="0" applyFont="1"/>
    <xf numFmtId="0" fontId="0" fillId="0" borderId="2" xfId="0" applyBorder="1" applyAlignment="1">
      <alignment vertical="top"/>
    </xf>
    <xf numFmtId="0" fontId="8" fillId="0" borderId="0" xfId="0" applyFont="1"/>
    <xf numFmtId="11" fontId="0" fillId="0" borderId="2" xfId="0" applyNumberFormat="1" applyBorder="1" applyAlignment="1">
      <alignment vertical="top"/>
    </xf>
    <xf numFmtId="0" fontId="0" fillId="4" borderId="0" xfId="0" applyFill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3´UTR  DHCR24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'miR7  mDHCR24 wt-pm medida 1'!$J$21:$K$21</c:f>
              <c:strCache>
                <c:ptCount val="2"/>
                <c:pt idx="0">
                  <c:v>CM</c:v>
                </c:pt>
                <c:pt idx="1">
                  <c:v>miR7 </c:v>
                </c:pt>
              </c:strCache>
            </c:strRef>
          </c:cat>
          <c:val>
            <c:numRef>
              <c:f>'miR7  mDHCR24 wt-pm medida 1'!$J$22:$K$22</c:f>
              <c:numCache>
                <c:formatCode>0.00</c:formatCode>
                <c:ptCount val="2"/>
                <c:pt idx="0" formatCode="General">
                  <c:v>100</c:v>
                </c:pt>
                <c:pt idx="1">
                  <c:v>84.619771114448952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870-BFEB-FD4707F5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334895936"/>
        <c:axId val="334891344"/>
      </c:barChart>
      <c:catAx>
        <c:axId val="3348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891344"/>
        <c:crosses val="autoZero"/>
        <c:auto val="1"/>
        <c:lblAlgn val="ctr"/>
        <c:lblOffset val="100"/>
        <c:noMultiLvlLbl val="0"/>
      </c:catAx>
      <c:valAx>
        <c:axId val="334891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8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3'UTR DHCR24</a:t>
            </a:r>
            <a:r>
              <a:rPr lang="es-ES" baseline="0"/>
              <a:t>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CM</c:v>
              </c:pt>
              <c:pt idx="1">
                <c:v>mR</c:v>
              </c:pt>
            </c:strLit>
          </c:cat>
          <c:val>
            <c:numRef>
              <c:f>('miR7  mDHCR24 wt-pm medida 1'!$G$32,'miR7  mDHCR24 wt-pm medida 1'!$G$35)</c:f>
              <c:numCache>
                <c:formatCode>General</c:formatCode>
                <c:ptCount val="2"/>
                <c:pt idx="0">
                  <c:v>100</c:v>
                </c:pt>
                <c:pt idx="1">
                  <c:v>128.18851117166753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F-4396-A5A9-2451BD9A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32336"/>
        <c:axId val="554831680"/>
      </c:barChart>
      <c:catAx>
        <c:axId val="5548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31680"/>
        <c:crosses val="autoZero"/>
        <c:auto val="1"/>
        <c:lblAlgn val="ctr"/>
        <c:lblOffset val="100"/>
        <c:noMultiLvlLbl val="0"/>
      </c:catAx>
      <c:valAx>
        <c:axId val="5548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3´UTR  DHCR24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'miR7  mDHCR24 wt-pm (medida 2)'!$J$21:$K$21</c:f>
              <c:strCache>
                <c:ptCount val="2"/>
                <c:pt idx="0">
                  <c:v>CM</c:v>
                </c:pt>
                <c:pt idx="1">
                  <c:v>miR7 </c:v>
                </c:pt>
              </c:strCache>
            </c:strRef>
          </c:cat>
          <c:val>
            <c:numRef>
              <c:f>'miR7  mDHCR24 wt-pm (medida 2)'!$J$22:$K$22</c:f>
              <c:numCache>
                <c:formatCode>0.00</c:formatCode>
                <c:ptCount val="2"/>
                <c:pt idx="0" formatCode="General">
                  <c:v>100</c:v>
                </c:pt>
                <c:pt idx="1">
                  <c:v>68.366654127871485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4BDD-AADC-EE5278FB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334895936"/>
        <c:axId val="334891344"/>
      </c:barChart>
      <c:catAx>
        <c:axId val="3348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891344"/>
        <c:crosses val="autoZero"/>
        <c:auto val="1"/>
        <c:lblAlgn val="ctr"/>
        <c:lblOffset val="100"/>
        <c:noMultiLvlLbl val="0"/>
      </c:catAx>
      <c:valAx>
        <c:axId val="334891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8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3'UTR DHCR24</a:t>
            </a:r>
            <a:r>
              <a:rPr lang="es-ES" baseline="0"/>
              <a:t>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CM</c:v>
              </c:pt>
              <c:pt idx="1">
                <c:v>mR</c:v>
              </c:pt>
            </c:strLit>
          </c:cat>
          <c:val>
            <c:numRef>
              <c:f>('miR7  mDHCR24 wt-pm (medida 2)'!$G$32,'miR7  mDHCR24 wt-pm (medida 2)'!$G$35)</c:f>
              <c:numCache>
                <c:formatCode>General</c:formatCode>
                <c:ptCount val="2"/>
                <c:pt idx="0">
                  <c:v>100.00000000000001</c:v>
                </c:pt>
                <c:pt idx="1">
                  <c:v>122.19566469415587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4-4B05-8149-B8893234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32336"/>
        <c:axId val="554831680"/>
      </c:barChart>
      <c:catAx>
        <c:axId val="5548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31680"/>
        <c:crosses val="autoZero"/>
        <c:auto val="1"/>
        <c:lblAlgn val="ctr"/>
        <c:lblOffset val="100"/>
        <c:noMultiLvlLbl val="0"/>
      </c:catAx>
      <c:valAx>
        <c:axId val="5548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280149</xdr:colOff>
      <xdr:row>16</xdr:row>
      <xdr:rowOff>0</xdr:rowOff>
    </xdr:from>
    <xdr:to>
      <xdr:col>14</xdr:col>
      <xdr:colOff>582707</xdr:colOff>
      <xdr:row>26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6E84B-667C-422F-9D55-9702DBF45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145677</xdr:colOff>
      <xdr:row>28</xdr:row>
      <xdr:rowOff>123263</xdr:rowOff>
    </xdr:from>
    <xdr:to>
      <xdr:col>14</xdr:col>
      <xdr:colOff>638735</xdr:colOff>
      <xdr:row>40</xdr:row>
      <xdr:rowOff>105334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D68F2-51A5-4008-A472-6902C4250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280149</xdr:colOff>
      <xdr:row>16</xdr:row>
      <xdr:rowOff>0</xdr:rowOff>
    </xdr:from>
    <xdr:to>
      <xdr:col>14</xdr:col>
      <xdr:colOff>582707</xdr:colOff>
      <xdr:row>26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3B1F66-137B-4D15-9EFC-F2CC4D6DB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145677</xdr:colOff>
      <xdr:row>28</xdr:row>
      <xdr:rowOff>123263</xdr:rowOff>
    </xdr:from>
    <xdr:to>
      <xdr:col>14</xdr:col>
      <xdr:colOff>638735</xdr:colOff>
      <xdr:row>40</xdr:row>
      <xdr:rowOff>105334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D4BA2F-703A-4235-ACEC-9300BEED7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830-2CA7-4BD9-AD25-7C975CE12F2D}">
  <dimension ref="A1:O37"/>
  <sheetViews>
    <sheetView topLeftCell="E1" zoomScale="85" zoomScaleNormal="85" workbookViewId="0">
      <selection activeCell="O13" sqref="O13"/>
    </sheetView>
  </sheetViews>
  <sheetFormatPr baseColWidth="10" defaultRowHeight="15.75"/>
  <cols>
    <col min="6" max="6" width="11.625" bestFit="1" customWidth="1"/>
  </cols>
  <sheetData>
    <row r="1" spans="1:15" s="9" customFormat="1" ht="21">
      <c r="A1" s="7" t="s">
        <v>21</v>
      </c>
      <c r="B1" s="8"/>
    </row>
    <row r="3" spans="1:15">
      <c r="B3" s="15" t="s">
        <v>19</v>
      </c>
      <c r="C3" s="15"/>
      <c r="D3" s="15"/>
      <c r="E3" s="15"/>
      <c r="F3" s="15"/>
      <c r="G3" s="15"/>
      <c r="J3" s="15" t="s">
        <v>20</v>
      </c>
      <c r="K3" s="15"/>
      <c r="L3" s="15"/>
      <c r="M3" s="15"/>
      <c r="N3" s="15"/>
      <c r="O3" s="15"/>
    </row>
    <row r="5" spans="1:15">
      <c r="B5" s="2" t="s">
        <v>0</v>
      </c>
      <c r="C5" s="2" t="s">
        <v>1</v>
      </c>
      <c r="D5" s="2" t="s">
        <v>2</v>
      </c>
      <c r="E5" s="2" t="s">
        <v>7</v>
      </c>
      <c r="F5" s="2" t="s">
        <v>8</v>
      </c>
      <c r="G5" s="2" t="s">
        <v>9</v>
      </c>
      <c r="J5" s="2" t="s">
        <v>0</v>
      </c>
      <c r="K5" s="2" t="s">
        <v>1</v>
      </c>
      <c r="L5" s="2" t="s">
        <v>2</v>
      </c>
      <c r="M5" s="2" t="s">
        <v>7</v>
      </c>
      <c r="N5" s="2" t="s">
        <v>8</v>
      </c>
      <c r="O5" s="2" t="s">
        <v>9</v>
      </c>
    </row>
    <row r="6" spans="1:15"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J6" s="1">
        <v>1</v>
      </c>
      <c r="K6" s="1">
        <v>2</v>
      </c>
      <c r="L6" s="1">
        <v>3</v>
      </c>
      <c r="M6" s="1">
        <v>4</v>
      </c>
      <c r="N6" s="1">
        <v>5</v>
      </c>
      <c r="O6" s="1">
        <v>6</v>
      </c>
    </row>
    <row r="7" spans="1:15">
      <c r="A7" s="2" t="s">
        <v>15</v>
      </c>
      <c r="B7" s="12">
        <v>6257520</v>
      </c>
      <c r="C7" s="14">
        <v>11589100</v>
      </c>
      <c r="D7" s="14">
        <v>11618900</v>
      </c>
      <c r="E7" s="14">
        <v>10063600</v>
      </c>
      <c r="F7" s="12">
        <v>9431450</v>
      </c>
      <c r="G7" s="12">
        <v>8892630</v>
      </c>
      <c r="I7" s="2" t="s">
        <v>15</v>
      </c>
      <c r="J7" s="14">
        <v>11560300</v>
      </c>
      <c r="K7" s="14">
        <v>14708700</v>
      </c>
      <c r="L7" s="14">
        <v>14740300</v>
      </c>
      <c r="M7" s="14">
        <v>12299900</v>
      </c>
      <c r="N7" s="14">
        <v>11473900</v>
      </c>
      <c r="O7" s="12">
        <v>9388280</v>
      </c>
    </row>
    <row r="8" spans="1:15">
      <c r="B8" s="12">
        <v>6206210</v>
      </c>
      <c r="C8" s="14">
        <v>11119500</v>
      </c>
      <c r="D8" s="14">
        <v>10974100</v>
      </c>
      <c r="E8" s="12">
        <v>9627110</v>
      </c>
      <c r="F8" s="14">
        <v>9198860</v>
      </c>
      <c r="G8" s="12">
        <v>8466640</v>
      </c>
      <c r="J8" s="14">
        <v>12006100</v>
      </c>
      <c r="K8" s="14">
        <v>14518600</v>
      </c>
      <c r="L8" s="14">
        <v>14848000</v>
      </c>
      <c r="M8" s="14">
        <v>12548800</v>
      </c>
      <c r="N8" s="14">
        <v>11633000</v>
      </c>
      <c r="O8" s="12">
        <v>9348070</v>
      </c>
    </row>
    <row r="9" spans="1:15">
      <c r="B9" s="2">
        <f>AVERAGE(B7:B8)</f>
        <v>6231865</v>
      </c>
      <c r="C9" s="2">
        <f t="shared" ref="C9:G9" si="0">AVERAGE(C7:C8)</f>
        <v>11354300</v>
      </c>
      <c r="D9" s="2">
        <f t="shared" si="0"/>
        <v>11296500</v>
      </c>
      <c r="E9" s="2">
        <f>AVERAGE(E7:E8)</f>
        <v>9845355</v>
      </c>
      <c r="F9" s="2">
        <f t="shared" si="0"/>
        <v>9315155</v>
      </c>
      <c r="G9" s="2">
        <f t="shared" si="0"/>
        <v>8679635</v>
      </c>
      <c r="J9" s="2">
        <f>AVERAGE(J7:J8)</f>
        <v>11783200</v>
      </c>
      <c r="K9" s="2">
        <f t="shared" ref="K9:L9" si="1">AVERAGE(K7:K8)</f>
        <v>14613650</v>
      </c>
      <c r="L9" s="2">
        <f t="shared" si="1"/>
        <v>14794150</v>
      </c>
      <c r="M9" s="2">
        <f>AVERAGE(M7:M8)</f>
        <v>12424350</v>
      </c>
      <c r="N9" s="16">
        <f>AVERAGE(N7:N8)</f>
        <v>11553450</v>
      </c>
      <c r="O9" s="2">
        <f t="shared" ref="N9:O9" si="2">AVERAGE(O7:O8)</f>
        <v>9368175</v>
      </c>
    </row>
    <row r="10" spans="1:15">
      <c r="J10" s="5"/>
      <c r="K10" s="5"/>
      <c r="L10" s="5"/>
      <c r="M10" s="5"/>
      <c r="N10" s="5"/>
      <c r="O10" s="5"/>
    </row>
    <row r="11" spans="1:15">
      <c r="B11" s="1"/>
      <c r="C11" s="1"/>
      <c r="D11" s="1"/>
      <c r="E11" s="1"/>
      <c r="F11" s="1"/>
      <c r="G11" s="1"/>
      <c r="J11" s="5"/>
      <c r="K11" s="5"/>
      <c r="L11" s="5"/>
      <c r="M11" s="5"/>
      <c r="N11" s="5"/>
      <c r="O11" s="5"/>
    </row>
    <row r="12" spans="1:15">
      <c r="A12" s="2" t="s">
        <v>16</v>
      </c>
      <c r="B12" s="12">
        <v>2428680</v>
      </c>
      <c r="C12" s="12">
        <v>5452050</v>
      </c>
      <c r="D12" s="12">
        <v>5559930</v>
      </c>
      <c r="E12" s="12">
        <v>3849890</v>
      </c>
      <c r="F12" s="12">
        <v>3675340</v>
      </c>
      <c r="G12" s="12">
        <v>3247820</v>
      </c>
      <c r="I12" s="2" t="s">
        <v>16</v>
      </c>
      <c r="J12" s="12">
        <v>5984420</v>
      </c>
      <c r="K12" s="12">
        <v>7424620</v>
      </c>
      <c r="L12" s="12">
        <v>7937240</v>
      </c>
      <c r="M12" s="12">
        <v>6947910</v>
      </c>
      <c r="N12" s="12">
        <v>6621940</v>
      </c>
      <c r="O12" s="12">
        <v>5807430</v>
      </c>
    </row>
    <row r="13" spans="1:15">
      <c r="B13" s="12">
        <v>2491320</v>
      </c>
      <c r="C13" s="12">
        <v>5453890</v>
      </c>
      <c r="D13" s="12">
        <v>5424660</v>
      </c>
      <c r="E13" s="12">
        <v>3760420</v>
      </c>
      <c r="F13" s="12">
        <v>3647010</v>
      </c>
      <c r="G13" s="12">
        <v>3215280</v>
      </c>
      <c r="J13" s="12">
        <v>6283230</v>
      </c>
      <c r="K13" s="12">
        <v>7088300</v>
      </c>
      <c r="L13" s="12">
        <v>7861990</v>
      </c>
      <c r="M13" s="12">
        <v>6801740</v>
      </c>
      <c r="N13" s="12">
        <v>6821950</v>
      </c>
      <c r="O13" s="12">
        <v>5617040</v>
      </c>
    </row>
    <row r="14" spans="1:15">
      <c r="B14" s="3">
        <f>AVERAGE(B12:B13)</f>
        <v>2460000</v>
      </c>
      <c r="C14" s="3">
        <f t="shared" ref="C14:D14" si="3">AVERAGE(C12:C13)</f>
        <v>5452970</v>
      </c>
      <c r="D14" s="3">
        <f t="shared" si="3"/>
        <v>5492295</v>
      </c>
      <c r="E14" s="3">
        <f>AVERAGE(E12:E13)</f>
        <v>3805155</v>
      </c>
      <c r="F14" s="3">
        <f>AVERAGE(F12:F13)</f>
        <v>3661175</v>
      </c>
      <c r="G14" s="3">
        <f>AVERAGE(G12:G13)</f>
        <v>3231550</v>
      </c>
      <c r="J14" s="3">
        <f>AVERAGE(J12:J13)</f>
        <v>6133825</v>
      </c>
      <c r="K14" s="3">
        <f t="shared" ref="K14:L14" si="4">AVERAGE(K12:K13)</f>
        <v>7256460</v>
      </c>
      <c r="L14" s="3">
        <f t="shared" si="4"/>
        <v>7899615</v>
      </c>
      <c r="M14" s="3">
        <f>AVERAGE(M12:M13)</f>
        <v>6874825</v>
      </c>
      <c r="N14" s="3">
        <f>AVERAGE(N12:N13)</f>
        <v>6721945</v>
      </c>
      <c r="O14" s="3">
        <f>AVERAGE(O12:O13)</f>
        <v>5712235</v>
      </c>
    </row>
    <row r="16" spans="1:15">
      <c r="A16" s="2"/>
      <c r="B16" s="2"/>
      <c r="C16" s="2"/>
      <c r="D16" s="2"/>
      <c r="E16" s="2"/>
      <c r="F16" s="2"/>
    </row>
    <row r="17" spans="1:11">
      <c r="A17" s="1"/>
      <c r="B17" s="1"/>
      <c r="C17" s="1"/>
      <c r="D17" s="1"/>
      <c r="E17" s="1"/>
      <c r="F17" s="1"/>
    </row>
    <row r="18" spans="1:11" ht="18.75">
      <c r="A18" s="4" t="s">
        <v>19</v>
      </c>
    </row>
    <row r="19" spans="1:11">
      <c r="B19" s="2" t="s">
        <v>5</v>
      </c>
      <c r="C19" s="2" t="s">
        <v>6</v>
      </c>
    </row>
    <row r="20" spans="1:11">
      <c r="B20" s="2" t="s">
        <v>3</v>
      </c>
      <c r="C20" s="2" t="s">
        <v>4</v>
      </c>
      <c r="D20" s="2" t="s">
        <v>18</v>
      </c>
      <c r="E20" s="2" t="s">
        <v>18</v>
      </c>
      <c r="H20" s="2" t="s">
        <v>17</v>
      </c>
    </row>
    <row r="21" spans="1:11">
      <c r="A21" s="2" t="s">
        <v>0</v>
      </c>
      <c r="B21">
        <f>B9</f>
        <v>6231865</v>
      </c>
      <c r="C21">
        <f>B14</f>
        <v>2460000</v>
      </c>
      <c r="D21" s="11">
        <f>C21/B21</f>
        <v>0.39474539323300489</v>
      </c>
      <c r="E21">
        <f>AVERAGE(D21:D23)</f>
        <v>0.45373190933546143</v>
      </c>
      <c r="F21" s="11">
        <f>D21/E21*100</f>
        <v>86.999698524873736</v>
      </c>
      <c r="G21">
        <f>AVERAGE(F21:F23)</f>
        <v>100</v>
      </c>
      <c r="H21" s="10">
        <f>TTEST(F22:F23,F24:F26,2,2)</f>
        <v>1.2124313792764197E-3</v>
      </c>
      <c r="J21" s="2" t="s">
        <v>10</v>
      </c>
      <c r="K21" s="2" t="s">
        <v>11</v>
      </c>
    </row>
    <row r="22" spans="1:11">
      <c r="A22" s="2" t="s">
        <v>1</v>
      </c>
      <c r="B22">
        <f>C9</f>
        <v>11354300</v>
      </c>
      <c r="C22">
        <f>C14</f>
        <v>5452970</v>
      </c>
      <c r="D22">
        <f t="shared" ref="D22:D26" si="5">C22/B22</f>
        <v>0.48025593827888996</v>
      </c>
      <c r="F22">
        <f>D22/E$21*100</f>
        <v>105.84574908612352</v>
      </c>
      <c r="J22">
        <f>G21</f>
        <v>100</v>
      </c>
      <c r="K22" s="6">
        <f>G24</f>
        <v>84.619771114448952</v>
      </c>
    </row>
    <row r="23" spans="1:11">
      <c r="A23" s="2" t="s">
        <v>2</v>
      </c>
      <c r="B23">
        <f>D9</f>
        <v>11296500</v>
      </c>
      <c r="C23">
        <f>D14</f>
        <v>5492295</v>
      </c>
      <c r="D23">
        <f t="shared" si="5"/>
        <v>0.48619439649448942</v>
      </c>
      <c r="F23">
        <f>D23/E$21*100</f>
        <v>107.15455238900273</v>
      </c>
    </row>
    <row r="24" spans="1:11">
      <c r="A24" s="2" t="s">
        <v>12</v>
      </c>
      <c r="B24">
        <f>E9</f>
        <v>9845355</v>
      </c>
      <c r="C24">
        <f>E14</f>
        <v>3805155</v>
      </c>
      <c r="D24" s="11">
        <f>C24/B24</f>
        <v>0.38649241190388767</v>
      </c>
      <c r="E24">
        <f>AVERAGE(D24:D26)</f>
        <v>0.38394690315288643</v>
      </c>
      <c r="F24" s="13">
        <f>D24/E$21*100</f>
        <v>85.180787145860393</v>
      </c>
      <c r="G24">
        <f>AVERAGE(F24:F26)</f>
        <v>84.619771114448952</v>
      </c>
    </row>
    <row r="25" spans="1:11">
      <c r="A25" s="2" t="s">
        <v>13</v>
      </c>
      <c r="B25">
        <f>F9</f>
        <v>9315155</v>
      </c>
      <c r="C25">
        <f>F14</f>
        <v>3661175</v>
      </c>
      <c r="D25">
        <f t="shared" si="5"/>
        <v>0.3930342543951228</v>
      </c>
      <c r="F25">
        <f>D25/E$21*100</f>
        <v>86.622573001480802</v>
      </c>
    </row>
    <row r="26" spans="1:11">
      <c r="A26" s="2" t="s">
        <v>14</v>
      </c>
      <c r="B26">
        <f>G9</f>
        <v>8679635</v>
      </c>
      <c r="C26">
        <f>G14</f>
        <v>3231550</v>
      </c>
      <c r="D26">
        <f t="shared" si="5"/>
        <v>0.372314043159649</v>
      </c>
      <c r="F26">
        <f>D26/E$21*100</f>
        <v>82.055953196005646</v>
      </c>
    </row>
    <row r="29" spans="1:11" ht="18.75">
      <c r="A29" s="4" t="s">
        <v>20</v>
      </c>
    </row>
    <row r="30" spans="1:11">
      <c r="B30" s="2" t="s">
        <v>5</v>
      </c>
      <c r="C30" s="2" t="s">
        <v>6</v>
      </c>
    </row>
    <row r="31" spans="1:11">
      <c r="B31" s="2" t="s">
        <v>3</v>
      </c>
      <c r="C31" s="2" t="s">
        <v>4</v>
      </c>
      <c r="D31" s="2" t="s">
        <v>18</v>
      </c>
      <c r="E31" s="2" t="s">
        <v>18</v>
      </c>
      <c r="H31" s="2" t="s">
        <v>17</v>
      </c>
    </row>
    <row r="32" spans="1:11">
      <c r="A32" s="2" t="s">
        <v>0</v>
      </c>
      <c r="B32">
        <f>J9</f>
        <v>11783200</v>
      </c>
      <c r="C32">
        <f>J14</f>
        <v>6133825</v>
      </c>
      <c r="D32" s="11">
        <f>C32/B32</f>
        <v>0.52055680969515916</v>
      </c>
      <c r="E32">
        <f>AVERAGE(D32:D34)</f>
        <v>0.51702640220561003</v>
      </c>
      <c r="F32" s="11">
        <f>D32/E32*100</f>
        <v>100.68282924711167</v>
      </c>
      <c r="G32">
        <f>AVERAGE(F32:F34)</f>
        <v>100</v>
      </c>
      <c r="H32" s="10">
        <f>TTEST(F33:F34,F35:F37,2,2)</f>
        <v>1.2965090067319544E-2</v>
      </c>
      <c r="J32" s="2" t="s">
        <v>10</v>
      </c>
      <c r="K32" s="2" t="s">
        <v>11</v>
      </c>
    </row>
    <row r="33" spans="1:11">
      <c r="A33" s="2" t="s">
        <v>1</v>
      </c>
      <c r="B33">
        <f>K9</f>
        <v>14613650</v>
      </c>
      <c r="C33">
        <f>K14</f>
        <v>7256460</v>
      </c>
      <c r="D33">
        <f t="shared" ref="D33:D34" si="6">C33/B33</f>
        <v>0.49655356464675149</v>
      </c>
      <c r="F33">
        <f>D33/E$32*100</f>
        <v>96.040272320422631</v>
      </c>
      <c r="J33">
        <f>G32</f>
        <v>100</v>
      </c>
      <c r="K33" s="6">
        <f>G35</f>
        <v>128.18851117166753</v>
      </c>
    </row>
    <row r="34" spans="1:11">
      <c r="A34" s="2" t="s">
        <v>2</v>
      </c>
      <c r="B34">
        <f>L9</f>
        <v>14794150</v>
      </c>
      <c r="C34">
        <f>L14</f>
        <v>7899615</v>
      </c>
      <c r="D34">
        <f t="shared" si="6"/>
        <v>0.53396883227491942</v>
      </c>
      <c r="F34">
        <f>D34/E$32*100</f>
        <v>103.2768984324657</v>
      </c>
    </row>
    <row r="35" spans="1:11">
      <c r="A35" s="2" t="s">
        <v>12</v>
      </c>
      <c r="B35">
        <f>M9</f>
        <v>12424350</v>
      </c>
      <c r="C35">
        <f>M14</f>
        <v>6874825</v>
      </c>
      <c r="D35" s="11">
        <f>C35/B35</f>
        <v>0.55333478210127696</v>
      </c>
      <c r="E35">
        <f>AVERAGE(D35:D37)</f>
        <v>0.58163217928790845</v>
      </c>
      <c r="F35" s="13">
        <f>D35/E$21*100</f>
        <v>121.95192154585173</v>
      </c>
      <c r="G35">
        <f>AVERAGE(F35:F37)</f>
        <v>128.18851117166753</v>
      </c>
    </row>
    <row r="36" spans="1:11">
      <c r="A36" s="2" t="s">
        <v>13</v>
      </c>
      <c r="B36">
        <f>N9</f>
        <v>11553450</v>
      </c>
      <c r="C36">
        <f>N14</f>
        <v>6721945</v>
      </c>
      <c r="D36">
        <f t="shared" ref="D36:D37" si="7">C36/B36</f>
        <v>0.58181279185005341</v>
      </c>
      <c r="F36">
        <f>D36/E$21*100</f>
        <v>128.22831718011193</v>
      </c>
    </row>
    <row r="37" spans="1:11">
      <c r="A37" s="2" t="s">
        <v>14</v>
      </c>
      <c r="B37">
        <f>O9</f>
        <v>9368175</v>
      </c>
      <c r="C37">
        <f>O14</f>
        <v>5712235</v>
      </c>
      <c r="D37">
        <f t="shared" si="7"/>
        <v>0.60974896391239486</v>
      </c>
      <c r="F37">
        <f>D37/E$21*100</f>
        <v>134.38529478903897</v>
      </c>
    </row>
  </sheetData>
  <mergeCells count="2">
    <mergeCell ref="B3:G3"/>
    <mergeCell ref="J3:O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3608-41F6-4FE9-88EF-27276B9CB4D0}">
  <dimension ref="A1:O37"/>
  <sheetViews>
    <sheetView tabSelected="1" topLeftCell="F1" zoomScale="85" zoomScaleNormal="85" workbookViewId="0">
      <selection activeCell="O13" sqref="O13"/>
    </sheetView>
  </sheetViews>
  <sheetFormatPr baseColWidth="10" defaultRowHeight="15.75"/>
  <cols>
    <col min="6" max="6" width="11.625" bestFit="1" customWidth="1"/>
  </cols>
  <sheetData>
    <row r="1" spans="1:15" s="9" customFormat="1" ht="21">
      <c r="A1" s="7" t="s">
        <v>21</v>
      </c>
      <c r="B1" s="8"/>
    </row>
    <row r="3" spans="1:15">
      <c r="B3" s="15" t="s">
        <v>19</v>
      </c>
      <c r="C3" s="15"/>
      <c r="D3" s="15"/>
      <c r="E3" s="15"/>
      <c r="F3" s="15"/>
      <c r="G3" s="15"/>
      <c r="J3" s="15" t="s">
        <v>20</v>
      </c>
      <c r="K3" s="15"/>
      <c r="L3" s="15"/>
      <c r="M3" s="15"/>
      <c r="N3" s="15"/>
      <c r="O3" s="15"/>
    </row>
    <row r="5" spans="1:15">
      <c r="B5" s="2" t="s">
        <v>0</v>
      </c>
      <c r="C5" s="2" t="s">
        <v>1</v>
      </c>
      <c r="D5" s="2" t="s">
        <v>2</v>
      </c>
      <c r="E5" s="2" t="s">
        <v>7</v>
      </c>
      <c r="F5" s="2" t="s">
        <v>8</v>
      </c>
      <c r="G5" s="2" t="s">
        <v>9</v>
      </c>
      <c r="J5" s="2" t="s">
        <v>0</v>
      </c>
      <c r="K5" s="2" t="s">
        <v>1</v>
      </c>
      <c r="L5" s="2" t="s">
        <v>2</v>
      </c>
      <c r="M5" s="2" t="s">
        <v>7</v>
      </c>
      <c r="N5" s="2" t="s">
        <v>8</v>
      </c>
      <c r="O5" s="2" t="s">
        <v>9</v>
      </c>
    </row>
    <row r="6" spans="1:15"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J6" s="1">
        <v>1</v>
      </c>
      <c r="K6" s="1">
        <v>2</v>
      </c>
      <c r="L6" s="1">
        <v>3</v>
      </c>
      <c r="M6" s="1">
        <v>4</v>
      </c>
      <c r="N6" s="1">
        <v>5</v>
      </c>
      <c r="O6" s="1">
        <v>6</v>
      </c>
    </row>
    <row r="7" spans="1:15">
      <c r="A7" s="2" t="s">
        <v>15</v>
      </c>
      <c r="B7" s="12">
        <v>5363630</v>
      </c>
      <c r="C7" s="12">
        <v>9739130</v>
      </c>
      <c r="D7" s="12">
        <v>9873250</v>
      </c>
      <c r="E7" s="12">
        <v>9867320</v>
      </c>
      <c r="F7" s="12">
        <v>9219290</v>
      </c>
      <c r="G7" s="12">
        <v>7585920</v>
      </c>
      <c r="I7" s="2" t="s">
        <v>15</v>
      </c>
      <c r="J7" s="14">
        <v>10116500</v>
      </c>
      <c r="K7" s="14">
        <v>12706000</v>
      </c>
      <c r="L7" s="14">
        <v>12919800</v>
      </c>
      <c r="M7" s="14">
        <v>10783100</v>
      </c>
      <c r="N7" s="14">
        <v>10045000</v>
      </c>
      <c r="O7" s="12">
        <v>9235510</v>
      </c>
    </row>
    <row r="8" spans="1:15">
      <c r="B8" s="12">
        <v>5426990</v>
      </c>
      <c r="C8" s="12">
        <v>9570780</v>
      </c>
      <c r="D8" s="12">
        <v>9524040</v>
      </c>
      <c r="E8" s="12">
        <v>9564230</v>
      </c>
      <c r="F8" s="14">
        <v>9110060</v>
      </c>
      <c r="G8" s="12">
        <v>7602290</v>
      </c>
      <c r="J8" s="14">
        <v>10736000</v>
      </c>
      <c r="K8" s="14">
        <v>12887200</v>
      </c>
      <c r="L8" s="14">
        <v>13200100</v>
      </c>
      <c r="M8" s="14">
        <v>11041400</v>
      </c>
      <c r="N8" s="14">
        <v>10264200</v>
      </c>
      <c r="O8" s="12">
        <v>9324830</v>
      </c>
    </row>
    <row r="9" spans="1:15">
      <c r="B9" s="2">
        <f>AVERAGE(B7:B8)</f>
        <v>5395310</v>
      </c>
      <c r="C9" s="2">
        <f t="shared" ref="C9:G9" si="0">AVERAGE(C7:C8)</f>
        <v>9654955</v>
      </c>
      <c r="D9" s="2">
        <f t="shared" si="0"/>
        <v>9698645</v>
      </c>
      <c r="E9" s="2">
        <f>AVERAGE(E7:E8)</f>
        <v>9715775</v>
      </c>
      <c r="F9" s="2">
        <f t="shared" si="0"/>
        <v>9164675</v>
      </c>
      <c r="G9" s="2">
        <f t="shared" si="0"/>
        <v>7594105</v>
      </c>
      <c r="J9" s="2">
        <f>AVERAGE(J7:J8)</f>
        <v>10426250</v>
      </c>
      <c r="K9" s="2">
        <f t="shared" ref="K9:L9" si="1">AVERAGE(K7:K8)</f>
        <v>12796600</v>
      </c>
      <c r="L9" s="2">
        <f t="shared" si="1"/>
        <v>13059950</v>
      </c>
      <c r="M9" s="2">
        <f>AVERAGE(M7:M8)</f>
        <v>10912250</v>
      </c>
      <c r="N9" s="2">
        <f t="shared" ref="N9:O9" si="2">AVERAGE(N7:N8)</f>
        <v>10154600</v>
      </c>
      <c r="O9" s="2">
        <f t="shared" si="2"/>
        <v>9280170</v>
      </c>
    </row>
    <row r="10" spans="1:15">
      <c r="J10" s="5"/>
      <c r="K10" s="5"/>
      <c r="L10" s="5"/>
      <c r="M10" s="5"/>
      <c r="N10" s="5"/>
      <c r="O10" s="5"/>
    </row>
    <row r="11" spans="1:15">
      <c r="B11" s="1"/>
      <c r="C11" s="1"/>
      <c r="D11" s="1"/>
      <c r="E11" s="1"/>
      <c r="F11" s="1"/>
      <c r="G11" s="1"/>
      <c r="J11" s="5"/>
      <c r="K11" s="5"/>
      <c r="L11" s="5"/>
      <c r="M11" s="5"/>
      <c r="N11" s="5"/>
      <c r="O11" s="5"/>
    </row>
    <row r="12" spans="1:15">
      <c r="A12" s="2" t="s">
        <v>16</v>
      </c>
      <c r="B12" s="12">
        <v>2083200</v>
      </c>
      <c r="C12" s="12">
        <v>4162260</v>
      </c>
      <c r="D12" s="12">
        <v>4087820</v>
      </c>
      <c r="E12" s="12">
        <v>2590350</v>
      </c>
      <c r="F12" s="12">
        <v>2585510</v>
      </c>
      <c r="G12" s="12">
        <v>2201940</v>
      </c>
      <c r="I12" s="2" t="s">
        <v>16</v>
      </c>
      <c r="J12" s="12">
        <v>4805410</v>
      </c>
      <c r="K12" s="12">
        <v>6023930</v>
      </c>
      <c r="L12" s="12">
        <v>6154190</v>
      </c>
      <c r="M12" s="12">
        <v>5250100</v>
      </c>
      <c r="N12" s="12">
        <v>5757910</v>
      </c>
      <c r="O12" s="12">
        <v>4398160</v>
      </c>
    </row>
    <row r="13" spans="1:15">
      <c r="B13" s="12">
        <v>1932220</v>
      </c>
      <c r="C13" s="12">
        <v>4167680</v>
      </c>
      <c r="D13" s="12">
        <v>4244410</v>
      </c>
      <c r="E13" s="12">
        <v>2750990</v>
      </c>
      <c r="F13" s="12">
        <v>2569640</v>
      </c>
      <c r="G13" s="12">
        <v>2155110</v>
      </c>
      <c r="J13" s="12">
        <v>4994010</v>
      </c>
      <c r="K13" s="12">
        <v>5860170</v>
      </c>
      <c r="L13" s="12">
        <v>5929630</v>
      </c>
      <c r="M13" s="12">
        <v>5499860</v>
      </c>
      <c r="N13" s="12">
        <v>5387520</v>
      </c>
      <c r="O13" s="12">
        <v>4239710</v>
      </c>
    </row>
    <row r="14" spans="1:15">
      <c r="B14" s="3">
        <f>AVERAGE(B12:B13)</f>
        <v>2007710</v>
      </c>
      <c r="C14" s="3">
        <f t="shared" ref="C14:D14" si="3">AVERAGE(C12:C13)</f>
        <v>4164970</v>
      </c>
      <c r="D14" s="3">
        <f t="shared" si="3"/>
        <v>4166115</v>
      </c>
      <c r="E14" s="3">
        <f>AVERAGE(E12:E13)</f>
        <v>2670670</v>
      </c>
      <c r="F14" s="3">
        <f>AVERAGE(F12:F13)</f>
        <v>2577575</v>
      </c>
      <c r="G14" s="3">
        <f>AVERAGE(G12:G13)</f>
        <v>2178525</v>
      </c>
      <c r="J14" s="3">
        <f>AVERAGE(J12:J13)</f>
        <v>4899710</v>
      </c>
      <c r="K14" s="3">
        <f t="shared" ref="K14:L14" si="4">AVERAGE(K12:K13)</f>
        <v>5942050</v>
      </c>
      <c r="L14" s="3">
        <f t="shared" si="4"/>
        <v>6041910</v>
      </c>
      <c r="M14" s="3">
        <f>AVERAGE(M12:M13)</f>
        <v>5374980</v>
      </c>
      <c r="N14" s="3">
        <f>AVERAGE(N12:N13)</f>
        <v>5572715</v>
      </c>
      <c r="O14" s="3">
        <f>AVERAGE(O12:O13)</f>
        <v>4318935</v>
      </c>
    </row>
    <row r="16" spans="1:15">
      <c r="A16" s="2"/>
      <c r="B16" s="2"/>
      <c r="C16" s="2"/>
      <c r="D16" s="2"/>
      <c r="E16" s="2"/>
      <c r="F16" s="2"/>
    </row>
    <row r="17" spans="1:11">
      <c r="A17" s="1"/>
      <c r="B17" s="1"/>
      <c r="C17" s="1"/>
      <c r="D17" s="1"/>
      <c r="E17" s="1"/>
      <c r="F17" s="1"/>
    </row>
    <row r="18" spans="1:11" ht="18.75">
      <c r="A18" s="4" t="s">
        <v>19</v>
      </c>
    </row>
    <row r="19" spans="1:11">
      <c r="B19" s="2" t="s">
        <v>5</v>
      </c>
      <c r="C19" s="2" t="s">
        <v>6</v>
      </c>
    </row>
    <row r="20" spans="1:11">
      <c r="B20" s="2" t="s">
        <v>3</v>
      </c>
      <c r="C20" s="2" t="s">
        <v>4</v>
      </c>
      <c r="D20" s="2" t="s">
        <v>18</v>
      </c>
      <c r="E20" s="2" t="s">
        <v>18</v>
      </c>
      <c r="H20" s="2" t="s">
        <v>17</v>
      </c>
    </row>
    <row r="21" spans="1:11">
      <c r="A21" s="2" t="s">
        <v>0</v>
      </c>
      <c r="B21">
        <f>B9</f>
        <v>5395310</v>
      </c>
      <c r="C21">
        <f>B14</f>
        <v>2007710</v>
      </c>
      <c r="D21" s="11">
        <f>C21/B21</f>
        <v>0.37212134242518041</v>
      </c>
      <c r="E21">
        <f>AVERAGE(D21:D23)</f>
        <v>0.41101978195578354</v>
      </c>
      <c r="F21" s="11">
        <f>D21/E21*100</f>
        <v>90.536114990497524</v>
      </c>
      <c r="G21">
        <f>AVERAGE(F21:F23)</f>
        <v>100</v>
      </c>
      <c r="H21" s="10">
        <f>TTEST(F22:F23,F24:F26,2,2)</f>
        <v>6.0910182472262843E-5</v>
      </c>
      <c r="J21" s="2" t="s">
        <v>10</v>
      </c>
      <c r="K21" s="2" t="s">
        <v>11</v>
      </c>
    </row>
    <row r="22" spans="1:11">
      <c r="A22" s="2" t="s">
        <v>1</v>
      </c>
      <c r="B22">
        <f>C9</f>
        <v>9654955</v>
      </c>
      <c r="C22">
        <f>C14</f>
        <v>4164970</v>
      </c>
      <c r="D22">
        <f t="shared" ref="D22:D26" si="5">C22/B22</f>
        <v>0.43138160664653535</v>
      </c>
      <c r="F22">
        <f>D22/E$21*100</f>
        <v>104.95397681198281</v>
      </c>
      <c r="J22">
        <f>G21</f>
        <v>100</v>
      </c>
      <c r="K22" s="6">
        <f>G24</f>
        <v>68.366654127871485</v>
      </c>
    </row>
    <row r="23" spans="1:11">
      <c r="A23" s="2" t="s">
        <v>2</v>
      </c>
      <c r="B23">
        <f>D9</f>
        <v>9698645</v>
      </c>
      <c r="C23">
        <f>D14</f>
        <v>4166115</v>
      </c>
      <c r="D23">
        <f t="shared" si="5"/>
        <v>0.42955639679563484</v>
      </c>
      <c r="F23">
        <f>D23/E$21*100</f>
        <v>104.50990819751966</v>
      </c>
    </row>
    <row r="24" spans="1:11">
      <c r="A24" s="2" t="s">
        <v>12</v>
      </c>
      <c r="B24">
        <f>E9</f>
        <v>9715775</v>
      </c>
      <c r="C24">
        <f>E14</f>
        <v>2670670</v>
      </c>
      <c r="D24" s="11">
        <f>C24/B24</f>
        <v>0.27487977027051369</v>
      </c>
      <c r="E24">
        <f>AVERAGE(D24:D26)</f>
        <v>0.28100047272684209</v>
      </c>
      <c r="F24" s="13">
        <f>D24/E$21*100</f>
        <v>66.877503793743088</v>
      </c>
      <c r="G24">
        <f>AVERAGE(F24:F26)</f>
        <v>68.366654127871485</v>
      </c>
    </row>
    <row r="25" spans="1:11">
      <c r="A25" s="2" t="s">
        <v>13</v>
      </c>
      <c r="B25">
        <f>F9</f>
        <v>9164675</v>
      </c>
      <c r="C25">
        <f>F14</f>
        <v>2577575</v>
      </c>
      <c r="D25">
        <f t="shared" si="5"/>
        <v>0.28125110819532606</v>
      </c>
      <c r="F25">
        <f>D25/E$21*100</f>
        <v>68.427633058688727</v>
      </c>
    </row>
    <row r="26" spans="1:11">
      <c r="A26" s="2" t="s">
        <v>14</v>
      </c>
      <c r="B26">
        <f>G9</f>
        <v>7594105</v>
      </c>
      <c r="C26">
        <f>G14</f>
        <v>2178525</v>
      </c>
      <c r="D26">
        <f t="shared" si="5"/>
        <v>0.28687053971468657</v>
      </c>
      <c r="F26">
        <f>D26/E$21*100</f>
        <v>69.794825531182667</v>
      </c>
    </row>
    <row r="29" spans="1:11" ht="18.75">
      <c r="A29" s="4" t="s">
        <v>20</v>
      </c>
    </row>
    <row r="30" spans="1:11">
      <c r="B30" s="2" t="s">
        <v>5</v>
      </c>
      <c r="C30" s="2" t="s">
        <v>6</v>
      </c>
    </row>
    <row r="31" spans="1:11">
      <c r="B31" s="2" t="s">
        <v>3</v>
      </c>
      <c r="C31" s="2" t="s">
        <v>4</v>
      </c>
      <c r="D31" s="2" t="s">
        <v>18</v>
      </c>
      <c r="E31" s="2" t="s">
        <v>18</v>
      </c>
      <c r="H31" s="2" t="s">
        <v>17</v>
      </c>
    </row>
    <row r="32" spans="1:11">
      <c r="A32" s="2" t="s">
        <v>0</v>
      </c>
      <c r="B32">
        <f>J9</f>
        <v>10426250</v>
      </c>
      <c r="C32">
        <f>J14</f>
        <v>4899710</v>
      </c>
      <c r="D32" s="11">
        <f>C32/B32</f>
        <v>0.46993981536985974</v>
      </c>
      <c r="E32">
        <f>AVERAGE(D32:D34)</f>
        <v>0.46563823011966399</v>
      </c>
      <c r="F32" s="11">
        <f>D32/E32*100</f>
        <v>100.92380414062872</v>
      </c>
      <c r="G32">
        <f>AVERAGE(F32:F34)</f>
        <v>100.00000000000001</v>
      </c>
      <c r="H32" s="10">
        <f>TTEST(F33:F34,F35:F37,2,2)</f>
        <v>6.0648284197783023E-2</v>
      </c>
      <c r="J32" s="2" t="s">
        <v>10</v>
      </c>
      <c r="K32" s="2" t="s">
        <v>11</v>
      </c>
    </row>
    <row r="33" spans="1:11">
      <c r="A33" s="2" t="s">
        <v>1</v>
      </c>
      <c r="B33">
        <f>K9</f>
        <v>12796600</v>
      </c>
      <c r="C33">
        <f>K14</f>
        <v>5942050</v>
      </c>
      <c r="D33">
        <f t="shared" ref="D33:D34" si="6">C33/B33</f>
        <v>0.46434599815576011</v>
      </c>
      <c r="F33">
        <f>D33/E$32*100</f>
        <v>99.722481557501879</v>
      </c>
      <c r="J33">
        <f>G32</f>
        <v>100.00000000000001</v>
      </c>
      <c r="K33" s="6">
        <f>G35</f>
        <v>122.19566469415587</v>
      </c>
    </row>
    <row r="34" spans="1:11">
      <c r="A34" s="2" t="s">
        <v>2</v>
      </c>
      <c r="B34">
        <f>L9</f>
        <v>13059950</v>
      </c>
      <c r="C34">
        <f>L14</f>
        <v>6041910</v>
      </c>
      <c r="D34">
        <f t="shared" si="6"/>
        <v>0.46262887683337228</v>
      </c>
      <c r="F34">
        <f>D34/E$32*100</f>
        <v>99.353714301869431</v>
      </c>
    </row>
    <row r="35" spans="1:11">
      <c r="A35" s="2" t="s">
        <v>12</v>
      </c>
      <c r="B35">
        <f>M9</f>
        <v>10912250</v>
      </c>
      <c r="C35">
        <f>M14</f>
        <v>5374980</v>
      </c>
      <c r="D35" s="11">
        <f>C35/B35</f>
        <v>0.49256386171504501</v>
      </c>
      <c r="E35">
        <f>AVERAGE(D35:D37)</f>
        <v>0.50224835458533967</v>
      </c>
      <c r="F35" s="13">
        <f>D35/E$21*100</f>
        <v>119.83945380225856</v>
      </c>
      <c r="G35">
        <f>AVERAGE(F35:F37)</f>
        <v>122.19566469415587</v>
      </c>
    </row>
    <row r="36" spans="1:11">
      <c r="A36" s="2" t="s">
        <v>13</v>
      </c>
      <c r="B36">
        <f>N9</f>
        <v>10154600</v>
      </c>
      <c r="C36">
        <f>N14</f>
        <v>5572715</v>
      </c>
      <c r="D36">
        <f t="shared" ref="D36:D37" si="7">C36/B36</f>
        <v>0.54878724912847376</v>
      </c>
      <c r="F36">
        <f>D36/E$21*100</f>
        <v>133.51845171956003</v>
      </c>
    </row>
    <row r="37" spans="1:11">
      <c r="A37" s="2" t="s">
        <v>14</v>
      </c>
      <c r="B37">
        <f>O9</f>
        <v>9280170</v>
      </c>
      <c r="C37">
        <f>O14</f>
        <v>4318935</v>
      </c>
      <c r="D37">
        <f t="shared" si="7"/>
        <v>0.46539395291250052</v>
      </c>
      <c r="F37">
        <f>D37/E$21*100</f>
        <v>113.22908856064899</v>
      </c>
    </row>
  </sheetData>
  <mergeCells count="2">
    <mergeCell ref="B3:G3"/>
    <mergeCell ref="J3:O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miR7  mDHCR24 wt-pm medida 1</vt:lpstr>
      <vt:lpstr>miR7  mDHCR24 wt-pm (medida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Marta Torrecilla Parra</cp:lastModifiedBy>
  <cp:lastPrinted>2019-09-11T15:29:38Z</cp:lastPrinted>
  <dcterms:created xsi:type="dcterms:W3CDTF">2019-09-11T14:54:55Z</dcterms:created>
  <dcterms:modified xsi:type="dcterms:W3CDTF">2019-12-12T13:21:51Z</dcterms:modified>
</cp:coreProperties>
</file>