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.torrecilla\Downloads\"/>
    </mc:Choice>
  </mc:AlternateContent>
  <xr:revisionPtr revIDLastSave="0" documentId="13_ncr:1_{81481B74-81F8-48A1-96F2-7D0E23D6ED12}" xr6:coauthVersionLast="45" xr6:coauthVersionMax="45" xr10:uidLastSave="{00000000-0000-0000-0000-000000000000}"/>
  <bookViews>
    <workbookView xWindow="6465" yWindow="4905" windowWidth="3825" windowHeight="5535" firstSheet="1" activeTab="1" xr2:uid="{DA63C261-4B0C-D54A-B6A0-34805726DA05}"/>
  </bookViews>
  <sheets>
    <sheet name="miR7  mDHCR24 wt-pm medida 1" sheetId="3" r:id="rId1"/>
    <sheet name="miR7  mDHCR24 wt-pm (medida 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4" l="1"/>
  <c r="C37" i="4" s="1"/>
  <c r="N14" i="4"/>
  <c r="C36" i="4" s="1"/>
  <c r="M14" i="4"/>
  <c r="C35" i="4" s="1"/>
  <c r="L14" i="4"/>
  <c r="C34" i="4" s="1"/>
  <c r="K14" i="4"/>
  <c r="C33" i="4" s="1"/>
  <c r="J14" i="4"/>
  <c r="C32" i="4" s="1"/>
  <c r="G14" i="4"/>
  <c r="C26" i="4" s="1"/>
  <c r="F14" i="4"/>
  <c r="C25" i="4" s="1"/>
  <c r="E14" i="4"/>
  <c r="C24" i="4" s="1"/>
  <c r="D14" i="4"/>
  <c r="C23" i="4" s="1"/>
  <c r="C14" i="4"/>
  <c r="C22" i="4" s="1"/>
  <c r="B14" i="4"/>
  <c r="C21" i="4" s="1"/>
  <c r="O9" i="4"/>
  <c r="B37" i="4" s="1"/>
  <c r="N9" i="4"/>
  <c r="B36" i="4" s="1"/>
  <c r="M9" i="4"/>
  <c r="B35" i="4" s="1"/>
  <c r="L9" i="4"/>
  <c r="B34" i="4" s="1"/>
  <c r="K9" i="4"/>
  <c r="B33" i="4" s="1"/>
  <c r="J9" i="4"/>
  <c r="B32" i="4" s="1"/>
  <c r="G9" i="4"/>
  <c r="B26" i="4" s="1"/>
  <c r="F9" i="4"/>
  <c r="B25" i="4" s="1"/>
  <c r="E9" i="4"/>
  <c r="B24" i="4" s="1"/>
  <c r="D9" i="4"/>
  <c r="B23" i="4" s="1"/>
  <c r="C9" i="4"/>
  <c r="B22" i="4" s="1"/>
  <c r="B9" i="4"/>
  <c r="B21" i="4" s="1"/>
  <c r="B37" i="3"/>
  <c r="B33" i="3"/>
  <c r="C24" i="3"/>
  <c r="D24" i="3" s="1"/>
  <c r="B24" i="3"/>
  <c r="O14" i="3"/>
  <c r="C37" i="3" s="1"/>
  <c r="D37" i="3" s="1"/>
  <c r="N14" i="3"/>
  <c r="C36" i="3" s="1"/>
  <c r="M14" i="3"/>
  <c r="C35" i="3" s="1"/>
  <c r="L14" i="3"/>
  <c r="C34" i="3" s="1"/>
  <c r="K14" i="3"/>
  <c r="C33" i="3" s="1"/>
  <c r="D33" i="3" s="1"/>
  <c r="J14" i="3"/>
  <c r="C32" i="3" s="1"/>
  <c r="G14" i="3"/>
  <c r="C26" i="3" s="1"/>
  <c r="F14" i="3"/>
  <c r="C25" i="3" s="1"/>
  <c r="E14" i="3"/>
  <c r="D14" i="3"/>
  <c r="C23" i="3" s="1"/>
  <c r="C14" i="3"/>
  <c r="C22" i="3" s="1"/>
  <c r="B14" i="3"/>
  <c r="C21" i="3" s="1"/>
  <c r="O9" i="3"/>
  <c r="N9" i="3"/>
  <c r="B36" i="3" s="1"/>
  <c r="M9" i="3"/>
  <c r="B35" i="3" s="1"/>
  <c r="L9" i="3"/>
  <c r="B34" i="3" s="1"/>
  <c r="K9" i="3"/>
  <c r="J9" i="3"/>
  <c r="B32" i="3" s="1"/>
  <c r="G9" i="3"/>
  <c r="B26" i="3" s="1"/>
  <c r="F9" i="3"/>
  <c r="B25" i="3" s="1"/>
  <c r="E9" i="3"/>
  <c r="D9" i="3"/>
  <c r="B23" i="3" s="1"/>
  <c r="C9" i="3"/>
  <c r="B22" i="3" s="1"/>
  <c r="B9" i="3"/>
  <c r="B21" i="3" s="1"/>
  <c r="D32" i="4" l="1"/>
  <c r="D37" i="4"/>
  <c r="D35" i="4"/>
  <c r="D33" i="4"/>
  <c r="D24" i="4"/>
  <c r="D23" i="4"/>
  <c r="D36" i="4"/>
  <c r="D21" i="4"/>
  <c r="D25" i="4"/>
  <c r="D34" i="4"/>
  <c r="D22" i="4"/>
  <c r="D26" i="4"/>
  <c r="D21" i="3"/>
  <c r="D25" i="3"/>
  <c r="D34" i="3"/>
  <c r="D22" i="3"/>
  <c r="D26" i="3"/>
  <c r="D35" i="3"/>
  <c r="E24" i="3"/>
  <c r="D23" i="3"/>
  <c r="D32" i="3"/>
  <c r="D36" i="3"/>
  <c r="E21" i="4" l="1"/>
  <c r="E24" i="4"/>
  <c r="E35" i="4"/>
  <c r="E32" i="4"/>
  <c r="F34" i="3"/>
  <c r="F32" i="3"/>
  <c r="G32" i="3" s="1"/>
  <c r="J33" i="3" s="1"/>
  <c r="E32" i="3"/>
  <c r="F33" i="3" s="1"/>
  <c r="E35" i="3"/>
  <c r="F23" i="3"/>
  <c r="E21" i="3"/>
  <c r="F37" i="4" l="1"/>
  <c r="F24" i="4"/>
  <c r="G24" i="4" s="1"/>
  <c r="K22" i="4" s="1"/>
  <c r="F23" i="4"/>
  <c r="F35" i="4"/>
  <c r="F26" i="4"/>
  <c r="F32" i="4"/>
  <c r="F33" i="4"/>
  <c r="F36" i="4"/>
  <c r="F25" i="4"/>
  <c r="F34" i="4"/>
  <c r="F21" i="4"/>
  <c r="F22" i="4"/>
  <c r="F24" i="3"/>
  <c r="F37" i="3"/>
  <c r="F25" i="3"/>
  <c r="F21" i="3"/>
  <c r="G21" i="3" s="1"/>
  <c r="J22" i="3" s="1"/>
  <c r="F26" i="3"/>
  <c r="F35" i="3"/>
  <c r="G35" i="3" s="1"/>
  <c r="K33" i="3" s="1"/>
  <c r="F36" i="3"/>
  <c r="F22" i="3"/>
  <c r="H21" i="3" s="1"/>
  <c r="G32" i="4" l="1"/>
  <c r="J33" i="4" s="1"/>
  <c r="H21" i="4"/>
  <c r="G35" i="4"/>
  <c r="K33" i="4" s="1"/>
  <c r="G21" i="4"/>
  <c r="J22" i="4" s="1"/>
  <c r="H32" i="4"/>
  <c r="H32" i="3"/>
  <c r="G24" i="3"/>
  <c r="K22" i="3" s="1"/>
</calcChain>
</file>

<file path=xl/sharedStrings.xml><?xml version="1.0" encoding="utf-8"?>
<sst xmlns="http://schemas.openxmlformats.org/spreadsheetml/2006/main" count="102" uniqueCount="22">
  <si>
    <t>CM 1</t>
  </si>
  <si>
    <t>CM 2</t>
  </si>
  <si>
    <t>CM 3</t>
  </si>
  <si>
    <t>medida 1</t>
  </si>
  <si>
    <t>medida 2</t>
  </si>
  <si>
    <t>Rluc</t>
  </si>
  <si>
    <t>Fluc-3´UTR</t>
  </si>
  <si>
    <t>miR-7 1</t>
  </si>
  <si>
    <t>miR-7 2</t>
  </si>
  <si>
    <t>miR-7 3</t>
  </si>
  <si>
    <t>CM</t>
  </si>
  <si>
    <t xml:space="preserve">miR7 </t>
  </si>
  <si>
    <t>miR7- 1</t>
  </si>
  <si>
    <t>miR7- 2</t>
  </si>
  <si>
    <t>miR7- 3</t>
  </si>
  <si>
    <t>Medida 1</t>
  </si>
  <si>
    <t>Medida 2</t>
  </si>
  <si>
    <t>t test</t>
  </si>
  <si>
    <t>media</t>
  </si>
  <si>
    <t>Adding 10 uL of cells. DHCR24   12-12-19</t>
  </si>
  <si>
    <t>DHCR24 wt</t>
  </si>
  <si>
    <t>DHCR24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</si>
</sst>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.5"/>
      <name val="Microsoft Sans Serif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1" xfId="0" applyFill="1" applyBorder="1"/>
    <xf numFmtId="2" fontId="0" fillId="0" borderId="0" xfId="0" applyNumberFormat="1"/>
    <xf numFmtId="0" fontId="5" fillId="3" borderId="0" xfId="0" applyFont="1" applyFill="1"/>
    <xf numFmtId="0" fontId="1" fillId="3" borderId="0" xfId="0" applyFont="1" applyFill="1"/>
    <xf numFmtId="0" fontId="0" fillId="3" borderId="0" xfId="0" applyFill="1"/>
    <xf numFmtId="164" fontId="6" fillId="0" borderId="0" xfId="0" applyNumberFormat="1" applyFont="1"/>
    <xf numFmtId="0" fontId="7" fillId="0" borderId="0" xfId="0" applyFont="1"/>
    <xf numFmtId="0" fontId="0" fillId="0" borderId="2" xfId="0" applyBorder="1" applyAlignment="1">
      <alignment vertical="top"/>
    </xf>
    <xf numFmtId="0" fontId="8" fillId="0" borderId="0" xfId="0" applyFont="1"/>
    <xf numFmtId="11" fontId="0" fillId="0" borderId="2" xfId="0" applyNumberFormat="1" applyBorder="1" applyAlignment="1">
      <alignment vertical="top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3´UTR  DHCR24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'miR7  mDHCR24 wt-pm medida 1'!$J$21:$K$21</c:f>
              <c:strCache>
                <c:ptCount val="2"/>
                <c:pt idx="0">
                  <c:v>CM</c:v>
                </c:pt>
                <c:pt idx="1">
                  <c:v>miR7 </c:v>
                </c:pt>
              </c:strCache>
            </c:strRef>
          </c:cat>
          <c:val>
            <c:numRef>
              <c:f>'miR7  mDHCR24 wt-pm medida 1'!$J$22:$K$22</c:f>
              <c:numCache>
                <c:formatCode>0.00</c:formatCode>
                <c:ptCount val="2"/>
                <c:pt idx="0" formatCode="General">
                  <c:v>100</c:v>
                </c:pt>
                <c:pt idx="1">
                  <c:v>93.544537496406676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870-BFEB-FD4707F5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334895936"/>
        <c:axId val="334891344"/>
      </c:barChart>
      <c:catAx>
        <c:axId val="3348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1344"/>
        <c:crosses val="autoZero"/>
        <c:auto val="1"/>
        <c:lblAlgn val="ctr"/>
        <c:lblOffset val="100"/>
        <c:noMultiLvlLbl val="0"/>
      </c:catAx>
      <c:valAx>
        <c:axId val="33489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3'UTR DHCR24</a:t>
            </a:r>
            <a:r>
              <a:rPr lang="es-ES" baseline="0"/>
              <a:t>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CM</c:v>
              </c:pt>
              <c:pt idx="1">
                <c:v>mR</c:v>
              </c:pt>
            </c:strLit>
          </c:cat>
          <c:val>
            <c:numRef>
              <c:f>('miR7  mDHCR24 wt-pm medida 1'!$G$32,'miR7  mDHCR24 wt-pm medida 1'!$G$35)</c:f>
              <c:numCache>
                <c:formatCode>General</c:formatCode>
                <c:ptCount val="2"/>
                <c:pt idx="0">
                  <c:v>100</c:v>
                </c:pt>
                <c:pt idx="1">
                  <c:v>152.06315979249732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4396-A5A9-2451BD9A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32336"/>
        <c:axId val="554831680"/>
      </c:barChart>
      <c:catAx>
        <c:axId val="5548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1680"/>
        <c:crosses val="autoZero"/>
        <c:auto val="1"/>
        <c:lblAlgn val="ctr"/>
        <c:lblOffset val="100"/>
        <c:noMultiLvlLbl val="0"/>
      </c:catAx>
      <c:valAx>
        <c:axId val="554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3´UTR  DHCR24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'miR7  mDHCR24 wt-pm (medida 2)'!$J$21:$K$21</c:f>
              <c:strCache>
                <c:ptCount val="2"/>
                <c:pt idx="0">
                  <c:v>CM</c:v>
                </c:pt>
                <c:pt idx="1">
                  <c:v>miR7 </c:v>
                </c:pt>
              </c:strCache>
            </c:strRef>
          </c:cat>
          <c:val>
            <c:numRef>
              <c:f>'miR7  mDHCR24 wt-pm (medida 2)'!$J$22:$K$22</c:f>
              <c:numCache>
                <c:formatCode>0.00</c:formatCode>
                <c:ptCount val="2"/>
                <c:pt idx="0" formatCode="General">
                  <c:v>99.999999999999986</c:v>
                </c:pt>
                <c:pt idx="1">
                  <c:v>94.621705543610787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BDD-AADC-EE5278FB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334895936"/>
        <c:axId val="334891344"/>
      </c:barChart>
      <c:catAx>
        <c:axId val="3348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1344"/>
        <c:crosses val="autoZero"/>
        <c:auto val="1"/>
        <c:lblAlgn val="ctr"/>
        <c:lblOffset val="100"/>
        <c:noMultiLvlLbl val="0"/>
      </c:catAx>
      <c:valAx>
        <c:axId val="33489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3'UTR DHCR24</a:t>
            </a:r>
            <a:r>
              <a:rPr lang="es-ES" baseline="0"/>
              <a:t>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CM</c:v>
              </c:pt>
              <c:pt idx="1">
                <c:v>mR</c:v>
              </c:pt>
            </c:strLit>
          </c:cat>
          <c:val>
            <c:numRef>
              <c:f>('miR7  mDHCR24 wt-pm (medida 2)'!$G$32,'miR7  mDHCR24 wt-pm (medida 2)'!$G$35)</c:f>
              <c:numCache>
                <c:formatCode>General</c:formatCode>
                <c:ptCount val="2"/>
                <c:pt idx="0">
                  <c:v>100</c:v>
                </c:pt>
                <c:pt idx="1">
                  <c:v>151.14198383048515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B05-8149-B8893234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32336"/>
        <c:axId val="554831680"/>
      </c:barChart>
      <c:catAx>
        <c:axId val="5548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1680"/>
        <c:crosses val="autoZero"/>
        <c:auto val="1"/>
        <c:lblAlgn val="ctr"/>
        <c:lblOffset val="100"/>
        <c:noMultiLvlLbl val="0"/>
      </c:catAx>
      <c:valAx>
        <c:axId val="554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280149</xdr:colOff>
      <xdr:row>16</xdr:row>
      <xdr:rowOff>0</xdr:rowOff>
    </xdr:from>
    <xdr:to>
      <xdr:col>14</xdr:col>
      <xdr:colOff>582707</xdr:colOff>
      <xdr:row>26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6E84B-667C-422F-9D55-9702DBF45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145677</xdr:colOff>
      <xdr:row>28</xdr:row>
      <xdr:rowOff>123263</xdr:rowOff>
    </xdr:from>
    <xdr:to>
      <xdr:col>14</xdr:col>
      <xdr:colOff>638735</xdr:colOff>
      <xdr:row>40</xdr:row>
      <xdr:rowOff>105334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D68F2-51A5-4008-A472-6902C425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280149</xdr:colOff>
      <xdr:row>16</xdr:row>
      <xdr:rowOff>0</xdr:rowOff>
    </xdr:from>
    <xdr:to>
      <xdr:col>14</xdr:col>
      <xdr:colOff>582707</xdr:colOff>
      <xdr:row>26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3B1F66-137B-4D15-9EFC-F2CC4D6D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145677</xdr:colOff>
      <xdr:row>28</xdr:row>
      <xdr:rowOff>123263</xdr:rowOff>
    </xdr:from>
    <xdr:to>
      <xdr:col>14</xdr:col>
      <xdr:colOff>638735</xdr:colOff>
      <xdr:row>40</xdr:row>
      <xdr:rowOff>105334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D4BA2F-703A-4235-ACEC-9300BEED7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830-2CA7-4BD9-AD25-7C975CE12F2D}">
  <dimension ref="A1:O37"/>
  <sheetViews>
    <sheetView zoomScale="85" zoomScaleNormal="85" workbookViewId="0">
      <selection activeCell="R30" sqref="R30"/>
    </sheetView>
  </sheetViews>
  <sheetFormatPr baseColWidth="10" defaultRowHeight="15.75"/>
  <cols>
    <col min="6" max="6" width="11.625" bestFit="1" customWidth="1"/>
  </cols>
  <sheetData>
    <row r="1" spans="1:15" s="9" customFormat="1" ht="21">
      <c r="A1" s="7" t="s">
        <v>19</v>
      </c>
      <c r="B1" s="8"/>
    </row>
    <row r="3" spans="1:15">
      <c r="B3" s="15" t="s">
        <v>20</v>
      </c>
      <c r="C3" s="15"/>
      <c r="D3" s="15"/>
      <c r="E3" s="15"/>
      <c r="F3" s="15"/>
      <c r="G3" s="15"/>
      <c r="J3" s="15" t="s">
        <v>21</v>
      </c>
      <c r="K3" s="15"/>
      <c r="L3" s="15"/>
      <c r="M3" s="15"/>
      <c r="N3" s="15"/>
      <c r="O3" s="15"/>
    </row>
    <row r="5" spans="1:15">
      <c r="B5" s="2" t="s">
        <v>0</v>
      </c>
      <c r="C5" s="2" t="s">
        <v>1</v>
      </c>
      <c r="D5" s="2" t="s">
        <v>2</v>
      </c>
      <c r="E5" s="2" t="s">
        <v>7</v>
      </c>
      <c r="F5" s="2" t="s">
        <v>8</v>
      </c>
      <c r="G5" s="2" t="s">
        <v>9</v>
      </c>
      <c r="J5" s="2" t="s">
        <v>0</v>
      </c>
      <c r="K5" s="2" t="s">
        <v>1</v>
      </c>
      <c r="L5" s="2" t="s">
        <v>2</v>
      </c>
      <c r="M5" s="2" t="s">
        <v>7</v>
      </c>
      <c r="N5" s="2" t="s">
        <v>8</v>
      </c>
      <c r="O5" s="2" t="s">
        <v>9</v>
      </c>
    </row>
    <row r="6" spans="1:15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J6" s="1">
        <v>1</v>
      </c>
      <c r="K6" s="1">
        <v>2</v>
      </c>
      <c r="L6" s="1">
        <v>3</v>
      </c>
      <c r="M6" s="1">
        <v>4</v>
      </c>
      <c r="N6" s="1">
        <v>5</v>
      </c>
      <c r="O6" s="1">
        <v>6</v>
      </c>
    </row>
    <row r="7" spans="1:15">
      <c r="A7" s="2" t="s">
        <v>15</v>
      </c>
      <c r="B7" s="12">
        <v>4003210</v>
      </c>
      <c r="C7" s="12">
        <v>8746810</v>
      </c>
      <c r="D7" s="12">
        <v>8349430</v>
      </c>
      <c r="E7" s="12">
        <v>7415340</v>
      </c>
      <c r="F7" s="12">
        <v>9476960</v>
      </c>
      <c r="G7" s="12">
        <v>7724530</v>
      </c>
      <c r="I7" s="2" t="s">
        <v>15</v>
      </c>
      <c r="J7" s="12">
        <v>9780980</v>
      </c>
      <c r="K7" s="12">
        <v>9860050</v>
      </c>
      <c r="L7" s="14">
        <v>10140000</v>
      </c>
      <c r="M7" s="12">
        <v>7774300</v>
      </c>
      <c r="N7" s="12">
        <v>8747040</v>
      </c>
      <c r="O7" s="12">
        <v>8565790</v>
      </c>
    </row>
    <row r="8" spans="1:15">
      <c r="B8" s="12">
        <v>5374130</v>
      </c>
      <c r="C8" s="12">
        <v>9519610</v>
      </c>
      <c r="D8" s="12">
        <v>6954150</v>
      </c>
      <c r="E8" s="12">
        <v>8560080</v>
      </c>
      <c r="F8" s="14">
        <v>10086300</v>
      </c>
      <c r="G8" s="12">
        <v>10172000</v>
      </c>
      <c r="J8" s="12">
        <v>9419280</v>
      </c>
      <c r="K8" s="14">
        <v>10095000</v>
      </c>
      <c r="L8" s="12">
        <v>9527870</v>
      </c>
      <c r="M8" s="12">
        <v>8998050</v>
      </c>
      <c r="N8" s="14">
        <v>8681040</v>
      </c>
      <c r="O8" s="12">
        <v>6916180</v>
      </c>
    </row>
    <row r="9" spans="1:15">
      <c r="B9" s="2">
        <f>AVERAGE(B7:B8)</f>
        <v>4688670</v>
      </c>
      <c r="C9" s="2">
        <f t="shared" ref="C9:G9" si="0">AVERAGE(C7:C8)</f>
        <v>9133210</v>
      </c>
      <c r="D9" s="2">
        <f t="shared" si="0"/>
        <v>7651790</v>
      </c>
      <c r="E9" s="2">
        <f>AVERAGE(E7:E8)</f>
        <v>7987710</v>
      </c>
      <c r="F9" s="2">
        <f t="shared" si="0"/>
        <v>9781630</v>
      </c>
      <c r="G9" s="2">
        <f t="shared" si="0"/>
        <v>8948265</v>
      </c>
      <c r="J9" s="2">
        <f>AVERAGE(J7:J8)</f>
        <v>9600130</v>
      </c>
      <c r="K9" s="2">
        <f t="shared" ref="K9:O9" si="1">AVERAGE(K7:K8)</f>
        <v>9977525</v>
      </c>
      <c r="L9" s="2">
        <f t="shared" si="1"/>
        <v>9833935</v>
      </c>
      <c r="M9" s="2">
        <f>AVERAGE(M7:M8)</f>
        <v>8386175</v>
      </c>
      <c r="N9" s="2">
        <f t="shared" ref="N9:O9" si="2">AVERAGE(N7:N8)</f>
        <v>8714040</v>
      </c>
      <c r="O9" s="2">
        <f t="shared" si="2"/>
        <v>7740985</v>
      </c>
    </row>
    <row r="10" spans="1:15">
      <c r="J10" s="5"/>
      <c r="K10" s="5"/>
      <c r="L10" s="5"/>
      <c r="M10" s="5"/>
      <c r="N10" s="5"/>
      <c r="O10" s="5"/>
    </row>
    <row r="11" spans="1:15">
      <c r="B11" s="1"/>
      <c r="C11" s="1"/>
      <c r="D11" s="1"/>
      <c r="E11" s="1"/>
      <c r="F11" s="1"/>
      <c r="G11" s="1"/>
      <c r="J11" s="5"/>
      <c r="K11" s="5"/>
      <c r="L11" s="5"/>
      <c r="M11" s="5"/>
      <c r="N11" s="5"/>
      <c r="O11" s="5"/>
    </row>
    <row r="12" spans="1:15">
      <c r="A12" s="2" t="s">
        <v>16</v>
      </c>
      <c r="B12" s="12">
        <v>1382110</v>
      </c>
      <c r="C12" s="12">
        <v>3423030</v>
      </c>
      <c r="D12" s="12">
        <v>3354730</v>
      </c>
      <c r="E12" s="12">
        <v>2579090</v>
      </c>
      <c r="F12" s="12">
        <v>3352500</v>
      </c>
      <c r="G12" s="12">
        <v>3606300</v>
      </c>
      <c r="I12" s="2" t="s">
        <v>16</v>
      </c>
      <c r="J12" s="12">
        <v>4923300</v>
      </c>
      <c r="K12" s="12">
        <v>5790930</v>
      </c>
      <c r="L12" s="12">
        <v>5914640</v>
      </c>
      <c r="M12" s="12">
        <v>4690540</v>
      </c>
      <c r="N12" s="12">
        <v>4945760</v>
      </c>
      <c r="O12" s="12">
        <v>5162890</v>
      </c>
    </row>
    <row r="13" spans="1:15">
      <c r="B13" s="12">
        <v>1958870</v>
      </c>
      <c r="C13" s="12">
        <v>3609100</v>
      </c>
      <c r="D13" s="12">
        <v>2765530</v>
      </c>
      <c r="E13" s="12">
        <v>3020020</v>
      </c>
      <c r="F13" s="12">
        <v>3493030</v>
      </c>
      <c r="G13" s="12">
        <v>2963740</v>
      </c>
      <c r="J13" s="12">
        <v>5303510</v>
      </c>
      <c r="K13" s="12">
        <v>5766870</v>
      </c>
      <c r="L13" s="12">
        <v>5059980</v>
      </c>
      <c r="M13" s="12">
        <v>4755410</v>
      </c>
      <c r="N13" s="12">
        <v>4848570</v>
      </c>
      <c r="O13" s="12">
        <v>4283360</v>
      </c>
    </row>
    <row r="14" spans="1:15">
      <c r="B14" s="3">
        <f>AVERAGE(B12:B13)</f>
        <v>1670490</v>
      </c>
      <c r="C14" s="3">
        <f t="shared" ref="C14:D14" si="3">AVERAGE(C12:C13)</f>
        <v>3516065</v>
      </c>
      <c r="D14" s="3">
        <f t="shared" si="3"/>
        <v>3060130</v>
      </c>
      <c r="E14" s="3">
        <f>AVERAGE(E12:E13)</f>
        <v>2799555</v>
      </c>
      <c r="F14" s="3">
        <f>AVERAGE(F12:F13)</f>
        <v>3422765</v>
      </c>
      <c r="G14" s="3">
        <f>AVERAGE(G12:G13)</f>
        <v>3285020</v>
      </c>
      <c r="J14" s="3">
        <f>AVERAGE(J12:J13)</f>
        <v>5113405</v>
      </c>
      <c r="K14" s="3">
        <f t="shared" ref="K14:L14" si="4">AVERAGE(K12:K13)</f>
        <v>5778900</v>
      </c>
      <c r="L14" s="3">
        <f t="shared" si="4"/>
        <v>5487310</v>
      </c>
      <c r="M14" s="3">
        <f>AVERAGE(M12:M13)</f>
        <v>4722975</v>
      </c>
      <c r="N14" s="3">
        <f>AVERAGE(N12:N13)</f>
        <v>4897165</v>
      </c>
      <c r="O14" s="3">
        <f>AVERAGE(O12:O13)</f>
        <v>4723125</v>
      </c>
    </row>
    <row r="16" spans="1:15">
      <c r="A16" s="2"/>
      <c r="B16" s="2"/>
      <c r="C16" s="2"/>
      <c r="D16" s="2"/>
      <c r="E16" s="2"/>
      <c r="F16" s="2"/>
    </row>
    <row r="17" spans="1:11">
      <c r="A17" s="1"/>
      <c r="B17" s="1"/>
      <c r="C17" s="1"/>
      <c r="D17" s="1"/>
      <c r="E17" s="1"/>
      <c r="F17" s="1"/>
    </row>
    <row r="18" spans="1:11" ht="18.75">
      <c r="A18" s="4" t="s">
        <v>20</v>
      </c>
    </row>
    <row r="19" spans="1:11">
      <c r="B19" s="2" t="s">
        <v>5</v>
      </c>
      <c r="C19" s="2" t="s">
        <v>6</v>
      </c>
    </row>
    <row r="20" spans="1:11">
      <c r="B20" s="2" t="s">
        <v>3</v>
      </c>
      <c r="C20" s="2" t="s">
        <v>4</v>
      </c>
      <c r="D20" s="2" t="s">
        <v>18</v>
      </c>
      <c r="E20" s="2" t="s">
        <v>18</v>
      </c>
      <c r="H20" s="2" t="s">
        <v>17</v>
      </c>
    </row>
    <row r="21" spans="1:11">
      <c r="A21" s="2" t="s">
        <v>0</v>
      </c>
      <c r="B21">
        <f>B9</f>
        <v>4688670</v>
      </c>
      <c r="C21">
        <f>B14</f>
        <v>1670490</v>
      </c>
      <c r="D21" s="11">
        <f>C21/B21</f>
        <v>0.35628227194492257</v>
      </c>
      <c r="E21">
        <f>AVERAGE(D21:D23)</f>
        <v>0.38039383585792624</v>
      </c>
      <c r="F21" s="11">
        <f>D21/E21*100</f>
        <v>93.661420969500369</v>
      </c>
      <c r="G21">
        <f>AVERAGE(F21:F23)</f>
        <v>100</v>
      </c>
      <c r="H21" s="10">
        <f>TTEST(F22:F23,F24:F26,2,2)</f>
        <v>2.8125211592633974E-2</v>
      </c>
      <c r="J21" s="2" t="s">
        <v>10</v>
      </c>
      <c r="K21" s="2" t="s">
        <v>11</v>
      </c>
    </row>
    <row r="22" spans="1:11">
      <c r="A22" s="2" t="s">
        <v>1</v>
      </c>
      <c r="B22">
        <f>C9</f>
        <v>9133210</v>
      </c>
      <c r="C22">
        <f>C14</f>
        <v>3516065</v>
      </c>
      <c r="D22">
        <f t="shared" ref="D22:D26" si="5">C22/B22</f>
        <v>0.38497581901653416</v>
      </c>
      <c r="F22">
        <f>D22/E$21*100</f>
        <v>101.20453664772823</v>
      </c>
      <c r="J22">
        <f>G21</f>
        <v>100</v>
      </c>
      <c r="K22" s="6">
        <f>G24</f>
        <v>93.544537496406676</v>
      </c>
    </row>
    <row r="23" spans="1:11">
      <c r="A23" s="2" t="s">
        <v>2</v>
      </c>
      <c r="B23">
        <f>D9</f>
        <v>7651790</v>
      </c>
      <c r="C23">
        <f>D14</f>
        <v>3060130</v>
      </c>
      <c r="D23">
        <f t="shared" si="5"/>
        <v>0.39992341661232206</v>
      </c>
      <c r="F23">
        <f>D23/E$21*100</f>
        <v>105.1340423827714</v>
      </c>
    </row>
    <row r="24" spans="1:11">
      <c r="A24" s="2" t="s">
        <v>12</v>
      </c>
      <c r="B24">
        <f>E9</f>
        <v>7987710</v>
      </c>
      <c r="C24">
        <f>E14</f>
        <v>2799555</v>
      </c>
      <c r="D24" s="11">
        <f>C24/B24</f>
        <v>0.35048280420796446</v>
      </c>
      <c r="E24">
        <f>AVERAGE(D24:D26)</f>
        <v>0.35583765441813747</v>
      </c>
      <c r="F24" s="13">
        <f>D24/E$21*100</f>
        <v>92.136825355620829</v>
      </c>
      <c r="G24">
        <f>AVERAGE(F24:F26)</f>
        <v>93.544537496406676</v>
      </c>
    </row>
    <row r="25" spans="1:11">
      <c r="A25" s="2" t="s">
        <v>13</v>
      </c>
      <c r="B25">
        <f>F9</f>
        <v>9781630</v>
      </c>
      <c r="C25">
        <f>F14</f>
        <v>3422765</v>
      </c>
      <c r="D25">
        <f t="shared" si="5"/>
        <v>0.34991765176151624</v>
      </c>
      <c r="F25">
        <f>D25/E$21*100</f>
        <v>91.988255007425352</v>
      </c>
    </row>
    <row r="26" spans="1:11">
      <c r="A26" s="2" t="s">
        <v>14</v>
      </c>
      <c r="B26">
        <f>G9</f>
        <v>8948265</v>
      </c>
      <c r="C26">
        <f>G14</f>
        <v>3285020</v>
      </c>
      <c r="D26">
        <f t="shared" si="5"/>
        <v>0.36711250728493178</v>
      </c>
      <c r="F26">
        <f>D26/E$21*100</f>
        <v>96.508532126173847</v>
      </c>
    </row>
    <row r="29" spans="1:11" ht="18.75">
      <c r="A29" s="4" t="s">
        <v>21</v>
      </c>
    </row>
    <row r="30" spans="1:11">
      <c r="B30" s="2" t="s">
        <v>5</v>
      </c>
      <c r="C30" s="2" t="s">
        <v>6</v>
      </c>
    </row>
    <row r="31" spans="1:11">
      <c r="B31" s="2" t="s">
        <v>3</v>
      </c>
      <c r="C31" s="2" t="s">
        <v>4</v>
      </c>
      <c r="D31" s="2" t="s">
        <v>18</v>
      </c>
      <c r="E31" s="2" t="s">
        <v>18</v>
      </c>
      <c r="H31" s="2" t="s">
        <v>17</v>
      </c>
    </row>
    <row r="32" spans="1:11">
      <c r="A32" s="2" t="s">
        <v>0</v>
      </c>
      <c r="B32">
        <f>J9</f>
        <v>9600130</v>
      </c>
      <c r="C32">
        <f>J14</f>
        <v>5113405</v>
      </c>
      <c r="D32" s="11">
        <f>C32/B32</f>
        <v>0.53263914134496093</v>
      </c>
      <c r="E32">
        <f>AVERAGE(D32:D34)</f>
        <v>0.556609419438582</v>
      </c>
      <c r="F32" s="11">
        <f>D32/E32*100</f>
        <v>95.693519143495905</v>
      </c>
      <c r="G32">
        <f>AVERAGE(F32:F34)</f>
        <v>100</v>
      </c>
      <c r="H32" s="10">
        <f>TTEST(F33:F34,F35:F37,2,2)</f>
        <v>2.9263429698656862E-3</v>
      </c>
      <c r="J32" s="2" t="s">
        <v>10</v>
      </c>
      <c r="K32" s="2" t="s">
        <v>11</v>
      </c>
    </row>
    <row r="33" spans="1:11">
      <c r="A33" s="2" t="s">
        <v>1</v>
      </c>
      <c r="B33">
        <f>K9</f>
        <v>9977525</v>
      </c>
      <c r="C33">
        <f>K14</f>
        <v>5778900</v>
      </c>
      <c r="D33">
        <f t="shared" ref="D33:D37" si="6">C33/B33</f>
        <v>0.57919173342086339</v>
      </c>
      <c r="F33">
        <f>D33/E$32*100</f>
        <v>104.05712034213485</v>
      </c>
      <c r="J33">
        <f>G32</f>
        <v>100</v>
      </c>
      <c r="K33" s="6">
        <f>G35</f>
        <v>152.06315979249732</v>
      </c>
    </row>
    <row r="34" spans="1:11">
      <c r="A34" s="2" t="s">
        <v>2</v>
      </c>
      <c r="B34">
        <f>L9</f>
        <v>9833935</v>
      </c>
      <c r="C34">
        <f>L14</f>
        <v>5487310</v>
      </c>
      <c r="D34">
        <f t="shared" si="6"/>
        <v>0.55799738354992179</v>
      </c>
      <c r="F34">
        <f>D34/E$32*100</f>
        <v>100.24936051436926</v>
      </c>
    </row>
    <row r="35" spans="1:11">
      <c r="A35" s="2" t="s">
        <v>12</v>
      </c>
      <c r="B35">
        <f>M9</f>
        <v>8386175</v>
      </c>
      <c r="C35">
        <f>M14</f>
        <v>4722975</v>
      </c>
      <c r="D35" s="11">
        <f>C35/B35</f>
        <v>0.56318583859745353</v>
      </c>
      <c r="E35">
        <f>AVERAGE(D35:D37)</f>
        <v>0.57843888646144848</v>
      </c>
      <c r="F35" s="13">
        <f>D35/E$21*100</f>
        <v>148.0533556300314</v>
      </c>
      <c r="G35">
        <f>AVERAGE(F35:F37)</f>
        <v>152.06315979249732</v>
      </c>
    </row>
    <row r="36" spans="1:11">
      <c r="A36" s="2" t="s">
        <v>13</v>
      </c>
      <c r="B36">
        <f>N9</f>
        <v>8714040</v>
      </c>
      <c r="C36">
        <f>N14</f>
        <v>4897165</v>
      </c>
      <c r="D36">
        <f t="shared" ref="D36:D37" si="7">C36/B36</f>
        <v>0.561985600249712</v>
      </c>
      <c r="F36">
        <f>D36/E$21*100</f>
        <v>147.73783044676063</v>
      </c>
    </row>
    <row r="37" spans="1:11">
      <c r="A37" s="2" t="s">
        <v>14</v>
      </c>
      <c r="B37">
        <f>O9</f>
        <v>7740985</v>
      </c>
      <c r="C37">
        <f>O14</f>
        <v>4723125</v>
      </c>
      <c r="D37">
        <f t="shared" si="7"/>
        <v>0.61014522053717968</v>
      </c>
      <c r="F37">
        <f>D37/E$21*100</f>
        <v>160.39829330069995</v>
      </c>
    </row>
  </sheetData>
  <mergeCells count="2">
    <mergeCell ref="B3:G3"/>
    <mergeCell ref="J3:O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608-41F6-4FE9-88EF-27276B9CB4D0}">
  <dimension ref="A1:O37"/>
  <sheetViews>
    <sheetView tabSelected="1" zoomScale="85" zoomScaleNormal="85" workbookViewId="0">
      <selection activeCell="P18" sqref="P18"/>
    </sheetView>
  </sheetViews>
  <sheetFormatPr baseColWidth="10" defaultRowHeight="15.75"/>
  <cols>
    <col min="6" max="6" width="11.625" bestFit="1" customWidth="1"/>
  </cols>
  <sheetData>
    <row r="1" spans="1:15" s="9" customFormat="1" ht="21">
      <c r="A1" s="7" t="s">
        <v>19</v>
      </c>
      <c r="B1" s="8"/>
    </row>
    <row r="3" spans="1:15">
      <c r="B3" s="15" t="s">
        <v>20</v>
      </c>
      <c r="C3" s="15"/>
      <c r="D3" s="15"/>
      <c r="E3" s="15"/>
      <c r="F3" s="15"/>
      <c r="G3" s="15"/>
      <c r="J3" s="15" t="s">
        <v>21</v>
      </c>
      <c r="K3" s="15"/>
      <c r="L3" s="15"/>
      <c r="M3" s="15"/>
      <c r="N3" s="15"/>
      <c r="O3" s="15"/>
    </row>
    <row r="5" spans="1:15">
      <c r="B5" s="2" t="s">
        <v>0</v>
      </c>
      <c r="C5" s="2" t="s">
        <v>1</v>
      </c>
      <c r="D5" s="2" t="s">
        <v>2</v>
      </c>
      <c r="E5" s="2" t="s">
        <v>7</v>
      </c>
      <c r="F5" s="2" t="s">
        <v>8</v>
      </c>
      <c r="G5" s="2" t="s">
        <v>9</v>
      </c>
      <c r="J5" s="2" t="s">
        <v>0</v>
      </c>
      <c r="K5" s="2" t="s">
        <v>1</v>
      </c>
      <c r="L5" s="2" t="s">
        <v>2</v>
      </c>
      <c r="M5" s="2" t="s">
        <v>7</v>
      </c>
      <c r="N5" s="2" t="s">
        <v>8</v>
      </c>
      <c r="O5" s="2" t="s">
        <v>9</v>
      </c>
    </row>
    <row r="6" spans="1:15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J6" s="1">
        <v>1</v>
      </c>
      <c r="K6" s="1">
        <v>2</v>
      </c>
      <c r="L6" s="1">
        <v>3</v>
      </c>
      <c r="M6" s="1">
        <v>4</v>
      </c>
      <c r="N6" s="1">
        <v>5</v>
      </c>
      <c r="O6" s="1">
        <v>6</v>
      </c>
    </row>
    <row r="7" spans="1:15">
      <c r="A7" s="2" t="s">
        <v>15</v>
      </c>
      <c r="B7" s="12">
        <v>3752410</v>
      </c>
      <c r="C7" s="12">
        <v>7934870</v>
      </c>
      <c r="D7" s="12">
        <v>8008160</v>
      </c>
      <c r="E7" s="12">
        <v>6886570</v>
      </c>
      <c r="F7" s="12">
        <v>8860110</v>
      </c>
      <c r="G7" s="12">
        <v>9195510</v>
      </c>
      <c r="I7" s="2" t="s">
        <v>15</v>
      </c>
      <c r="J7" s="12">
        <v>8984680</v>
      </c>
      <c r="K7" s="14">
        <v>9004120</v>
      </c>
      <c r="L7" s="12">
        <v>9368040</v>
      </c>
      <c r="M7" s="12">
        <v>6948500</v>
      </c>
      <c r="N7" s="12">
        <v>8054730</v>
      </c>
      <c r="O7" s="12">
        <v>7881390</v>
      </c>
    </row>
    <row r="8" spans="1:15">
      <c r="B8" s="12">
        <v>4992100</v>
      </c>
      <c r="C8" s="12">
        <v>8989910</v>
      </c>
      <c r="D8" s="12">
        <v>6540850</v>
      </c>
      <c r="E8" s="12">
        <v>8009150</v>
      </c>
      <c r="F8" s="14">
        <v>9221190</v>
      </c>
      <c r="G8" s="12">
        <v>7297170</v>
      </c>
      <c r="J8" s="14">
        <v>10274600</v>
      </c>
      <c r="K8" s="14">
        <v>9222390</v>
      </c>
      <c r="L8" s="12">
        <v>8541370</v>
      </c>
      <c r="M8" s="12">
        <v>8116750</v>
      </c>
      <c r="N8" s="14">
        <v>8004200</v>
      </c>
      <c r="O8" s="12">
        <v>6792370</v>
      </c>
    </row>
    <row r="9" spans="1:15">
      <c r="B9" s="2">
        <f>AVERAGE(B7:B8)</f>
        <v>4372255</v>
      </c>
      <c r="C9" s="2">
        <f t="shared" ref="C9:G9" si="0">AVERAGE(C7:C8)</f>
        <v>8462390</v>
      </c>
      <c r="D9" s="2">
        <f t="shared" si="0"/>
        <v>7274505</v>
      </c>
      <c r="E9" s="2">
        <f>AVERAGE(E7:E8)</f>
        <v>7447860</v>
      </c>
      <c r="F9" s="2">
        <f t="shared" si="0"/>
        <v>9040650</v>
      </c>
      <c r="G9" s="2">
        <f t="shared" si="0"/>
        <v>8246340</v>
      </c>
      <c r="J9" s="2">
        <f>AVERAGE(J7:J8)</f>
        <v>9629640</v>
      </c>
      <c r="K9" s="2">
        <f t="shared" ref="K9:O9" si="1">AVERAGE(K7:K8)</f>
        <v>9113255</v>
      </c>
      <c r="L9" s="2">
        <f t="shared" si="1"/>
        <v>8954705</v>
      </c>
      <c r="M9" s="2">
        <f>AVERAGE(M7:M8)</f>
        <v>7532625</v>
      </c>
      <c r="N9" s="2">
        <f t="shared" ref="N9:O9" si="2">AVERAGE(N7:N8)</f>
        <v>8029465</v>
      </c>
      <c r="O9" s="2">
        <f t="shared" si="2"/>
        <v>7336880</v>
      </c>
    </row>
    <row r="10" spans="1:15">
      <c r="J10" s="5"/>
      <c r="K10" s="5"/>
      <c r="L10" s="5"/>
      <c r="M10" s="5"/>
      <c r="N10" s="5"/>
      <c r="O10" s="5"/>
    </row>
    <row r="11" spans="1:15">
      <c r="B11" s="1"/>
      <c r="C11" s="1"/>
      <c r="D11" s="1"/>
      <c r="E11" s="1"/>
      <c r="F11" s="1"/>
      <c r="G11" s="1"/>
      <c r="J11" s="5"/>
      <c r="K11" s="5"/>
      <c r="L11" s="5"/>
      <c r="M11" s="5"/>
      <c r="N11" s="5"/>
      <c r="O11" s="5"/>
    </row>
    <row r="12" spans="1:15">
      <c r="A12" s="2" t="s">
        <v>16</v>
      </c>
      <c r="B12" s="12">
        <v>1273450</v>
      </c>
      <c r="C12" s="12">
        <v>3129180</v>
      </c>
      <c r="D12" s="12">
        <v>3064320</v>
      </c>
      <c r="E12" s="12">
        <v>2296340</v>
      </c>
      <c r="F12" s="12">
        <v>3226050</v>
      </c>
      <c r="G12" s="12">
        <v>3264340</v>
      </c>
      <c r="I12" s="2" t="s">
        <v>16</v>
      </c>
      <c r="J12" s="12">
        <v>4191570</v>
      </c>
      <c r="K12" s="12">
        <v>5805760</v>
      </c>
      <c r="L12" s="12">
        <v>5542380</v>
      </c>
      <c r="M12" s="12">
        <v>3981850</v>
      </c>
      <c r="N12" s="12">
        <v>4413820</v>
      </c>
      <c r="O12" s="12">
        <v>4706860</v>
      </c>
    </row>
    <row r="13" spans="1:15">
      <c r="B13" s="12">
        <v>1740710</v>
      </c>
      <c r="C13" s="12">
        <v>3475000</v>
      </c>
      <c r="D13" s="12">
        <v>2573950</v>
      </c>
      <c r="E13" s="12">
        <v>2778950</v>
      </c>
      <c r="F13" s="12">
        <v>3238030</v>
      </c>
      <c r="G13" s="12">
        <v>2736450</v>
      </c>
      <c r="J13" s="12">
        <v>4909990</v>
      </c>
      <c r="K13" s="12">
        <v>5328970</v>
      </c>
      <c r="L13" s="12">
        <v>4598480</v>
      </c>
      <c r="M13" s="12">
        <v>4359900</v>
      </c>
      <c r="N13" s="12">
        <v>4485220</v>
      </c>
      <c r="O13" s="12">
        <v>3930330</v>
      </c>
    </row>
    <row r="14" spans="1:15">
      <c r="B14" s="3">
        <f>AVERAGE(B12:B13)</f>
        <v>1507080</v>
      </c>
      <c r="C14" s="3">
        <f t="shared" ref="C14:D14" si="3">AVERAGE(C12:C13)</f>
        <v>3302090</v>
      </c>
      <c r="D14" s="3">
        <f t="shared" si="3"/>
        <v>2819135</v>
      </c>
      <c r="E14" s="3">
        <f>AVERAGE(E12:E13)</f>
        <v>2537645</v>
      </c>
      <c r="F14" s="3">
        <f>AVERAGE(F12:F13)</f>
        <v>3232040</v>
      </c>
      <c r="G14" s="3">
        <f>AVERAGE(G12:G13)</f>
        <v>3000395</v>
      </c>
      <c r="J14" s="3">
        <f>AVERAGE(J12:J13)</f>
        <v>4550780</v>
      </c>
      <c r="K14" s="3">
        <f t="shared" ref="K14:L14" si="4">AVERAGE(K12:K13)</f>
        <v>5567365</v>
      </c>
      <c r="L14" s="3">
        <f t="shared" si="4"/>
        <v>5070430</v>
      </c>
      <c r="M14" s="3">
        <f>AVERAGE(M12:M13)</f>
        <v>4170875</v>
      </c>
      <c r="N14" s="3">
        <f>AVERAGE(N12:N13)</f>
        <v>4449520</v>
      </c>
      <c r="O14" s="3">
        <f>AVERAGE(O12:O13)</f>
        <v>4318595</v>
      </c>
    </row>
    <row r="16" spans="1:15">
      <c r="A16" s="2"/>
      <c r="B16" s="2"/>
      <c r="C16" s="2"/>
      <c r="D16" s="2"/>
      <c r="E16" s="2"/>
      <c r="F16" s="2"/>
    </row>
    <row r="17" spans="1:11">
      <c r="A17" s="1"/>
      <c r="B17" s="1"/>
      <c r="C17" s="1"/>
      <c r="D17" s="1"/>
      <c r="E17" s="1"/>
      <c r="F17" s="1"/>
    </row>
    <row r="18" spans="1:11" ht="18.75">
      <c r="A18" s="4" t="s">
        <v>20</v>
      </c>
    </row>
    <row r="19" spans="1:11">
      <c r="B19" s="2" t="s">
        <v>5</v>
      </c>
      <c r="C19" s="2" t="s">
        <v>6</v>
      </c>
    </row>
    <row r="20" spans="1:11">
      <c r="B20" s="2" t="s">
        <v>3</v>
      </c>
      <c r="C20" s="2" t="s">
        <v>4</v>
      </c>
      <c r="D20" s="2" t="s">
        <v>18</v>
      </c>
      <c r="E20" s="2" t="s">
        <v>18</v>
      </c>
      <c r="H20" s="2" t="s">
        <v>17</v>
      </c>
    </row>
    <row r="21" spans="1:11">
      <c r="A21" s="2" t="s">
        <v>0</v>
      </c>
      <c r="B21">
        <f>B9</f>
        <v>4372255</v>
      </c>
      <c r="C21">
        <f>B14</f>
        <v>1507080</v>
      </c>
      <c r="D21" s="11">
        <f>C21/B21</f>
        <v>0.3446916979910824</v>
      </c>
      <c r="E21">
        <f>AVERAGE(D21:D23)</f>
        <v>0.37414525433043905</v>
      </c>
      <c r="F21" s="11">
        <f>D21/E21*100</f>
        <v>92.127774975506242</v>
      </c>
      <c r="G21">
        <f>AVERAGE(F21:F23)</f>
        <v>99.999999999999986</v>
      </c>
      <c r="H21" s="10">
        <f>TTEST(F22:F23,F24:F26,2,2)</f>
        <v>3.0141766569683665E-2</v>
      </c>
      <c r="J21" s="2" t="s">
        <v>10</v>
      </c>
      <c r="K21" s="2" t="s">
        <v>11</v>
      </c>
    </row>
    <row r="22" spans="1:11">
      <c r="A22" s="2" t="s">
        <v>1</v>
      </c>
      <c r="B22">
        <f>C9</f>
        <v>8462390</v>
      </c>
      <c r="C22">
        <f>C14</f>
        <v>3302090</v>
      </c>
      <c r="D22">
        <f t="shared" ref="D22:D26" si="5">C22/B22</f>
        <v>0.39020773091289812</v>
      </c>
      <c r="F22">
        <f>D22/E$21*100</f>
        <v>104.29311247344405</v>
      </c>
      <c r="J22">
        <f>G21</f>
        <v>99.999999999999986</v>
      </c>
      <c r="K22" s="6">
        <f>G24</f>
        <v>94.621705543610787</v>
      </c>
    </row>
    <row r="23" spans="1:11">
      <c r="A23" s="2" t="s">
        <v>2</v>
      </c>
      <c r="B23">
        <f>D9</f>
        <v>7274505</v>
      </c>
      <c r="C23">
        <f>D14</f>
        <v>2819135</v>
      </c>
      <c r="D23">
        <f t="shared" si="5"/>
        <v>0.38753633408733651</v>
      </c>
      <c r="F23">
        <f>D23/E$21*100</f>
        <v>103.57911255104968</v>
      </c>
    </row>
    <row r="24" spans="1:11">
      <c r="A24" s="2" t="s">
        <v>12</v>
      </c>
      <c r="B24">
        <f>E9</f>
        <v>7447860</v>
      </c>
      <c r="C24">
        <f>E14</f>
        <v>2537645</v>
      </c>
      <c r="D24" s="11">
        <f>C24/B24</f>
        <v>0.34072136157231742</v>
      </c>
      <c r="E24">
        <f>AVERAGE(D24:D26)</f>
        <v>0.35402262085794173</v>
      </c>
      <c r="F24" s="13">
        <f>D24/E$21*100</f>
        <v>91.066599837558755</v>
      </c>
      <c r="G24">
        <f>AVERAGE(F24:F26)</f>
        <v>94.621705543610787</v>
      </c>
    </row>
    <row r="25" spans="1:11">
      <c r="A25" s="2" t="s">
        <v>13</v>
      </c>
      <c r="B25">
        <f>F9</f>
        <v>9040650</v>
      </c>
      <c r="C25">
        <f>F14</f>
        <v>3232040</v>
      </c>
      <c r="D25">
        <f t="shared" si="5"/>
        <v>0.35750084341280769</v>
      </c>
      <c r="F25">
        <f>D25/E$21*100</f>
        <v>95.551350518285261</v>
      </c>
    </row>
    <row r="26" spans="1:11">
      <c r="A26" s="2" t="s">
        <v>14</v>
      </c>
      <c r="B26">
        <f>G9</f>
        <v>8246340</v>
      </c>
      <c r="C26">
        <f>G14</f>
        <v>3000395</v>
      </c>
      <c r="D26">
        <f t="shared" si="5"/>
        <v>0.36384565758869997</v>
      </c>
      <c r="F26">
        <f>D26/E$21*100</f>
        <v>97.247166274988317</v>
      </c>
    </row>
    <row r="29" spans="1:11" ht="18.75">
      <c r="A29" s="4" t="s">
        <v>21</v>
      </c>
    </row>
    <row r="30" spans="1:11">
      <c r="B30" s="2" t="s">
        <v>5</v>
      </c>
      <c r="C30" s="2" t="s">
        <v>6</v>
      </c>
    </row>
    <row r="31" spans="1:11">
      <c r="B31" s="2" t="s">
        <v>3</v>
      </c>
      <c r="C31" s="2" t="s">
        <v>4</v>
      </c>
      <c r="D31" s="2" t="s">
        <v>18</v>
      </c>
      <c r="E31" s="2" t="s">
        <v>18</v>
      </c>
      <c r="H31" s="2" t="s">
        <v>17</v>
      </c>
    </row>
    <row r="32" spans="1:11">
      <c r="A32" s="2" t="s">
        <v>0</v>
      </c>
      <c r="B32">
        <f>J9</f>
        <v>9629640</v>
      </c>
      <c r="C32">
        <f>J14</f>
        <v>4550780</v>
      </c>
      <c r="D32" s="11">
        <f>C32/B32</f>
        <v>0.47258049106716349</v>
      </c>
      <c r="E32">
        <f>AVERAGE(D32:D34)</f>
        <v>0.54990660747917541</v>
      </c>
      <c r="F32" s="11">
        <f>D32/E32*100</f>
        <v>85.938318368916811</v>
      </c>
      <c r="G32">
        <f>AVERAGE(F32:F34)</f>
        <v>100</v>
      </c>
      <c r="H32" s="10">
        <f>TTEST(F33:F34,F35:F37,2,2)</f>
        <v>3.0844240030363417E-3</v>
      </c>
      <c r="J32" s="2" t="s">
        <v>10</v>
      </c>
      <c r="K32" s="2" t="s">
        <v>11</v>
      </c>
    </row>
    <row r="33" spans="1:11">
      <c r="A33" s="2" t="s">
        <v>1</v>
      </c>
      <c r="B33">
        <f>K9</f>
        <v>9113255</v>
      </c>
      <c r="C33">
        <f>K14</f>
        <v>5567365</v>
      </c>
      <c r="D33">
        <f t="shared" ref="D33:D37" si="6">C33/B33</f>
        <v>0.61090850634597627</v>
      </c>
      <c r="F33">
        <f>D33/E$32*100</f>
        <v>111.09313800509497</v>
      </c>
      <c r="J33">
        <f>G32</f>
        <v>100</v>
      </c>
      <c r="K33" s="6">
        <f>G35</f>
        <v>151.14198383048515</v>
      </c>
    </row>
    <row r="34" spans="1:11">
      <c r="A34" s="2" t="s">
        <v>2</v>
      </c>
      <c r="B34">
        <f>L9</f>
        <v>8954705</v>
      </c>
      <c r="C34">
        <f>L14</f>
        <v>5070430</v>
      </c>
      <c r="D34">
        <f t="shared" si="6"/>
        <v>0.5662308250243866</v>
      </c>
      <c r="F34">
        <f>D34/E$32*100</f>
        <v>102.96854362598825</v>
      </c>
    </row>
    <row r="35" spans="1:11">
      <c r="A35" s="2" t="s">
        <v>12</v>
      </c>
      <c r="B35">
        <f>M9</f>
        <v>7532625</v>
      </c>
      <c r="C35">
        <f>M14</f>
        <v>4170875</v>
      </c>
      <c r="D35" s="11">
        <f>C35/B35</f>
        <v>0.5537080367069912</v>
      </c>
      <c r="E35">
        <f>AVERAGE(D35:D37)</f>
        <v>0.56549055980263974</v>
      </c>
      <c r="F35" s="13">
        <f>D35/E$21*100</f>
        <v>147.99279966757649</v>
      </c>
      <c r="G35">
        <f>AVERAGE(F35:F37)</f>
        <v>151.14198383048515</v>
      </c>
    </row>
    <row r="36" spans="1:11">
      <c r="A36" s="2" t="s">
        <v>13</v>
      </c>
      <c r="B36">
        <f>N9</f>
        <v>8029465</v>
      </c>
      <c r="C36">
        <f>N14</f>
        <v>4449520</v>
      </c>
      <c r="D36">
        <f t="shared" ref="D36:D37" si="7">C36/B36</f>
        <v>0.55414899996450573</v>
      </c>
      <c r="F36">
        <f>D36/E$21*100</f>
        <v>148.1106585078025</v>
      </c>
    </row>
    <row r="37" spans="1:11">
      <c r="A37" s="2" t="s">
        <v>14</v>
      </c>
      <c r="B37">
        <f>O9</f>
        <v>7336880</v>
      </c>
      <c r="C37">
        <f>O14</f>
        <v>4318595</v>
      </c>
      <c r="D37">
        <f t="shared" si="7"/>
        <v>0.58861464273642206</v>
      </c>
      <c r="F37">
        <f>D37/E$21*100</f>
        <v>157.32249331607642</v>
      </c>
    </row>
  </sheetData>
  <mergeCells count="2">
    <mergeCell ref="B3:G3"/>
    <mergeCell ref="J3:O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miR7  mDHCR24 wt-pm medida 1</vt:lpstr>
      <vt:lpstr>miR7  mDHCR24 wt-pm (medida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Marta Torrecilla Parra</cp:lastModifiedBy>
  <cp:lastPrinted>2019-09-11T15:29:38Z</cp:lastPrinted>
  <dcterms:created xsi:type="dcterms:W3CDTF">2019-09-11T14:54:55Z</dcterms:created>
  <dcterms:modified xsi:type="dcterms:W3CDTF">2019-12-12T12:06:18Z</dcterms:modified>
</cp:coreProperties>
</file>