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E39" i="1"/>
  <c r="E38" i="1"/>
  <c r="F38" i="1" s="1"/>
  <c r="E35" i="1"/>
  <c r="F35" i="1" s="1"/>
  <c r="E34" i="1"/>
  <c r="F34" i="1" s="1"/>
  <c r="E37" i="1"/>
  <c r="F37" i="1" s="1"/>
  <c r="E36" i="1"/>
  <c r="F36" i="1" s="1"/>
  <c r="J5" i="1" l="1"/>
  <c r="J6" i="1"/>
  <c r="J7" i="1"/>
  <c r="J8" i="1"/>
  <c r="J9" i="1"/>
  <c r="J4" i="1"/>
  <c r="C9" i="1" l="1"/>
  <c r="I5" i="1" l="1"/>
  <c r="I6" i="1"/>
  <c r="I7" i="1"/>
  <c r="I8" i="1"/>
  <c r="I9" i="1"/>
  <c r="C4" i="1"/>
  <c r="C5" i="1"/>
  <c r="C6" i="1"/>
  <c r="C7" i="1"/>
  <c r="C8" i="1"/>
  <c r="I4" i="1" l="1"/>
</calcChain>
</file>

<file path=xl/sharedStrings.xml><?xml version="1.0" encoding="utf-8"?>
<sst xmlns="http://schemas.openxmlformats.org/spreadsheetml/2006/main" count="24" uniqueCount="20">
  <si>
    <t>Curva</t>
  </si>
  <si>
    <t>Muestra</t>
  </si>
  <si>
    <t>Promedio</t>
  </si>
  <si>
    <t>[   ] (ug/uL)</t>
  </si>
  <si>
    <t xml:space="preserve">Inst0-2 Input </t>
  </si>
  <si>
    <t xml:space="preserve">Inst12-2 Input </t>
  </si>
  <si>
    <t xml:space="preserve">Inst24-1 Input </t>
  </si>
  <si>
    <t xml:space="preserve">Inst0-2 SN </t>
  </si>
  <si>
    <t xml:space="preserve">Inst12-2 SN </t>
  </si>
  <si>
    <t xml:space="preserve">Inst24-1 SN </t>
  </si>
  <si>
    <t>V        (para 25ug)</t>
  </si>
  <si>
    <t xml:space="preserve">Lysis buffer (WB) </t>
  </si>
  <si>
    <t>6X</t>
  </si>
  <si>
    <t>Vf (uL)</t>
  </si>
  <si>
    <t>Input t0h</t>
  </si>
  <si>
    <t>Input t12h</t>
  </si>
  <si>
    <t>Input t24h</t>
  </si>
  <si>
    <t>SN t0h</t>
  </si>
  <si>
    <t>SN t12h</t>
  </si>
  <si>
    <t>SN t24h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</si>
</sst>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5" fontId="0" fillId="0" borderId="0" xfId="0" applyNumberFormat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0" xfId="0" applyFill="1"/>
    <xf numFmtId="166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Font="1"/>
    <xf numFmtId="2" fontId="0" fillId="0" borderId="0" xfId="0" applyNumberFormat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Hoja1!$C$4:$C$9</c:f>
              <c:numCache>
                <c:formatCode>0.0000</c:formatCode>
                <c:ptCount val="6"/>
                <c:pt idx="0">
                  <c:v>0.11549999999999999</c:v>
                </c:pt>
                <c:pt idx="1">
                  <c:v>0.156</c:v>
                </c:pt>
                <c:pt idx="2">
                  <c:v>0.1855</c:v>
                </c:pt>
                <c:pt idx="3">
                  <c:v>0.27649999999999997</c:v>
                </c:pt>
                <c:pt idx="4">
                  <c:v>0.43099999999999999</c:v>
                </c:pt>
                <c:pt idx="5">
                  <c:v>0.70550000000000002</c:v>
                </c:pt>
              </c:numCache>
            </c:numRef>
          </c:xVal>
          <c:yVal>
            <c:numRef>
              <c:f>Hoja1!$D$4:$D$9</c:f>
              <c:numCache>
                <c:formatCode>General</c:formatCode>
                <c:ptCount val="6"/>
                <c:pt idx="0">
                  <c:v>0</c:v>
                </c:pt>
                <c:pt idx="1">
                  <c:v>0.3</c:v>
                </c:pt>
                <c:pt idx="2" formatCode="0.0">
                  <c:v>0.6</c:v>
                </c:pt>
                <c:pt idx="3">
                  <c:v>1.25</c:v>
                </c:pt>
                <c:pt idx="4">
                  <c:v>2.5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2-4BAC-A8D4-A8B198B0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94640"/>
        <c:axId val="696696720"/>
      </c:scatterChart>
      <c:valAx>
        <c:axId val="6966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Absorbancia (D.O)</a:t>
                </a:r>
              </a:p>
            </c:rich>
          </c:tx>
          <c:layout>
            <c:manualLayout>
              <c:xMode val="edge"/>
              <c:yMode val="edge"/>
              <c:x val="0.36600240594925637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696720"/>
        <c:crosses val="autoZero"/>
        <c:crossBetween val="midCat"/>
      </c:valAx>
      <c:valAx>
        <c:axId val="6966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Concentración</a:t>
                </a:r>
                <a:r>
                  <a:rPr lang="es-ES" baseline="0"/>
                  <a:t> (ug/uL)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69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13</xdr:row>
      <xdr:rowOff>92710</xdr:rowOff>
    </xdr:from>
    <xdr:to>
      <xdr:col>8</xdr:col>
      <xdr:colOff>530860</xdr:colOff>
      <xdr:row>28</xdr:row>
      <xdr:rowOff>92710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9"/>
  <sheetViews>
    <sheetView tabSelected="1" view="pageLayout" zoomScaleNormal="100" workbookViewId="0">
      <selection activeCell="F40" sqref="F40"/>
    </sheetView>
  </sheetViews>
  <sheetFormatPr baseColWidth="10" defaultColWidth="8.85546875" defaultRowHeight="15" x14ac:dyDescent="0.25"/>
  <cols>
    <col min="1" max="1" width="7.85546875" customWidth="1"/>
    <col min="2" max="2" width="6.5703125" customWidth="1"/>
    <col min="3" max="3" width="8.85546875" customWidth="1"/>
    <col min="4" max="4" width="9.28515625" customWidth="1"/>
    <col min="5" max="5" width="12.85546875" customWidth="1"/>
    <col min="6" max="6" width="7" customWidth="1"/>
    <col min="7" max="7" width="6.7109375" customWidth="1"/>
    <col min="8" max="8" width="6.28515625" customWidth="1"/>
    <col min="9" max="10" width="9.7109375" customWidth="1"/>
    <col min="11" max="11" width="10.140625" customWidth="1"/>
  </cols>
  <sheetData>
    <row r="3" spans="1:10" ht="14.45" customHeight="1" x14ac:dyDescent="0.25">
      <c r="A3" s="7" t="s">
        <v>0</v>
      </c>
      <c r="B3" s="7"/>
      <c r="C3" s="2" t="s">
        <v>2</v>
      </c>
      <c r="D3" s="3" t="s">
        <v>3</v>
      </c>
      <c r="E3" s="5"/>
      <c r="F3" s="8" t="s">
        <v>1</v>
      </c>
      <c r="G3" s="8"/>
      <c r="H3" s="8"/>
      <c r="I3" s="2" t="s">
        <v>2</v>
      </c>
      <c r="J3" s="3" t="s">
        <v>3</v>
      </c>
    </row>
    <row r="4" spans="1:10" x14ac:dyDescent="0.25">
      <c r="A4" s="9">
        <v>0.108</v>
      </c>
      <c r="B4" s="9">
        <v>0.123</v>
      </c>
      <c r="C4" s="1">
        <f>AVERAGE(A4:B4)</f>
        <v>0.11549999999999999</v>
      </c>
      <c r="D4">
        <v>0</v>
      </c>
      <c r="E4" t="s">
        <v>4</v>
      </c>
      <c r="F4">
        <v>0.58899999999999997</v>
      </c>
      <c r="G4">
        <v>0.64700000000000002</v>
      </c>
      <c r="H4">
        <v>0.68100000000000005</v>
      </c>
      <c r="I4">
        <f>AVERAGE(G4:H4)</f>
        <v>0.66400000000000003</v>
      </c>
      <c r="J4" s="10">
        <f>(8.4311*I4)-1.0194</f>
        <v>4.5788504000000003</v>
      </c>
    </row>
    <row r="5" spans="1:10" x14ac:dyDescent="0.25">
      <c r="A5" s="9">
        <v>0.14499999999999999</v>
      </c>
      <c r="B5" s="9">
        <v>0.16700000000000001</v>
      </c>
      <c r="C5" s="1">
        <f t="shared" ref="C5:C8" si="0">AVERAGE(A5:B5)</f>
        <v>0.156</v>
      </c>
      <c r="D5">
        <v>0.3</v>
      </c>
      <c r="E5" t="s">
        <v>5</v>
      </c>
      <c r="F5">
        <v>0.66</v>
      </c>
      <c r="G5">
        <v>0.66300000000000003</v>
      </c>
      <c r="H5">
        <v>0.71399999999999997</v>
      </c>
      <c r="I5">
        <f t="shared" ref="I5:I10" si="1">AVERAGE(G5:H5)</f>
        <v>0.6885</v>
      </c>
      <c r="J5" s="10">
        <f t="shared" ref="J5:J9" si="2">(8.4311*I5)-1.0194</f>
        <v>4.7854123500000005</v>
      </c>
    </row>
    <row r="6" spans="1:10" x14ac:dyDescent="0.25">
      <c r="A6" s="9">
        <v>0.183</v>
      </c>
      <c r="B6" s="9">
        <v>0.188</v>
      </c>
      <c r="C6" s="1">
        <f t="shared" si="0"/>
        <v>0.1855</v>
      </c>
      <c r="D6" s="6">
        <v>0.6</v>
      </c>
      <c r="E6" t="s">
        <v>6</v>
      </c>
      <c r="F6">
        <v>0.64400000000000002</v>
      </c>
      <c r="G6">
        <v>0.622</v>
      </c>
      <c r="H6">
        <v>0.61299999999999999</v>
      </c>
      <c r="I6">
        <f t="shared" si="1"/>
        <v>0.61749999999999994</v>
      </c>
      <c r="J6" s="10">
        <f t="shared" si="2"/>
        <v>4.1868042499999998</v>
      </c>
    </row>
    <row r="7" spans="1:10" x14ac:dyDescent="0.25">
      <c r="A7" s="9">
        <v>0.26400000000000001</v>
      </c>
      <c r="B7" s="9">
        <v>0.28899999999999998</v>
      </c>
      <c r="C7" s="1">
        <f t="shared" si="0"/>
        <v>0.27649999999999997</v>
      </c>
      <c r="D7">
        <v>1.25</v>
      </c>
      <c r="E7" t="s">
        <v>7</v>
      </c>
      <c r="F7">
        <v>0.44</v>
      </c>
      <c r="G7">
        <v>0.41899999999999998</v>
      </c>
      <c r="H7">
        <v>0.42599999999999999</v>
      </c>
      <c r="I7">
        <f t="shared" si="1"/>
        <v>0.42249999999999999</v>
      </c>
      <c r="J7" s="10">
        <f t="shared" si="2"/>
        <v>2.54273975</v>
      </c>
    </row>
    <row r="8" spans="1:10" x14ac:dyDescent="0.25">
      <c r="A8" s="9">
        <v>0.435</v>
      </c>
      <c r="B8" s="9">
        <v>0.42699999999999999</v>
      </c>
      <c r="C8" s="1">
        <f t="shared" si="0"/>
        <v>0.43099999999999999</v>
      </c>
      <c r="D8">
        <v>2.5</v>
      </c>
      <c r="E8" t="s">
        <v>8</v>
      </c>
      <c r="F8">
        <v>0.46400000000000002</v>
      </c>
      <c r="G8">
        <v>0.47599999999999998</v>
      </c>
      <c r="H8">
        <v>0.48499999999999999</v>
      </c>
      <c r="I8">
        <f t="shared" si="1"/>
        <v>0.48049999999999998</v>
      </c>
      <c r="J8" s="10">
        <f t="shared" si="2"/>
        <v>3.0317435499999998</v>
      </c>
    </row>
    <row r="9" spans="1:10" x14ac:dyDescent="0.25">
      <c r="A9" s="9">
        <v>0.69799999999999995</v>
      </c>
      <c r="B9" s="9">
        <v>0.71299999999999997</v>
      </c>
      <c r="C9" s="1">
        <f>AVERAGE(A9:B9)</f>
        <v>0.70550000000000002</v>
      </c>
      <c r="D9">
        <v>5</v>
      </c>
      <c r="E9" t="s">
        <v>9</v>
      </c>
      <c r="F9">
        <v>0.46100000000000002</v>
      </c>
      <c r="G9">
        <v>0.43099999999999999</v>
      </c>
      <c r="H9">
        <v>0.438</v>
      </c>
      <c r="I9">
        <f t="shared" si="1"/>
        <v>0.4345</v>
      </c>
      <c r="J9" s="10">
        <f t="shared" si="2"/>
        <v>2.6439129500000003</v>
      </c>
    </row>
    <row r="10" spans="1:10" x14ac:dyDescent="0.25">
      <c r="A10" s="4"/>
    </row>
    <row r="33" spans="3:8" ht="45" x14ac:dyDescent="0.25">
      <c r="C33" s="11" t="s">
        <v>1</v>
      </c>
      <c r="D33" s="12" t="s">
        <v>3</v>
      </c>
      <c r="E33" s="13" t="s">
        <v>10</v>
      </c>
      <c r="F33" s="14" t="s">
        <v>11</v>
      </c>
      <c r="G33" s="15" t="s">
        <v>12</v>
      </c>
      <c r="H33" s="13" t="s">
        <v>13</v>
      </c>
    </row>
    <row r="34" spans="3:8" x14ac:dyDescent="0.25">
      <c r="C34" t="s">
        <v>14</v>
      </c>
      <c r="D34">
        <v>4.5788504000000003</v>
      </c>
      <c r="E34" s="10">
        <f>25/D34</f>
        <v>5.4598857390055802</v>
      </c>
      <c r="F34" s="10">
        <f t="shared" ref="F34:F37" si="3">10-E34</f>
        <v>4.5401142609944198</v>
      </c>
      <c r="G34">
        <v>2</v>
      </c>
      <c r="H34">
        <v>12</v>
      </c>
    </row>
    <row r="35" spans="3:8" x14ac:dyDescent="0.25">
      <c r="C35" t="s">
        <v>15</v>
      </c>
      <c r="D35">
        <v>4.7854123500000005</v>
      </c>
      <c r="E35" s="10">
        <f t="shared" ref="E35:E39" si="4">25/D35</f>
        <v>5.2242101978944397</v>
      </c>
      <c r="F35" s="10">
        <f t="shared" si="3"/>
        <v>4.7757898021055603</v>
      </c>
      <c r="G35">
        <v>2</v>
      </c>
      <c r="H35">
        <v>12</v>
      </c>
    </row>
    <row r="36" spans="3:8" x14ac:dyDescent="0.25">
      <c r="C36" t="s">
        <v>16</v>
      </c>
      <c r="D36">
        <v>4.1868042499999998</v>
      </c>
      <c r="E36" s="10">
        <f t="shared" si="4"/>
        <v>5.9711413544113032</v>
      </c>
      <c r="F36" s="10">
        <f t="shared" si="3"/>
        <v>4.0288586455886968</v>
      </c>
      <c r="G36">
        <v>2</v>
      </c>
      <c r="H36">
        <v>12</v>
      </c>
    </row>
    <row r="37" spans="3:8" x14ac:dyDescent="0.25">
      <c r="C37" t="s">
        <v>17</v>
      </c>
      <c r="D37">
        <v>2.54273975</v>
      </c>
      <c r="E37" s="10">
        <f t="shared" si="4"/>
        <v>9.8319145716741172</v>
      </c>
      <c r="F37" s="10">
        <f t="shared" si="3"/>
        <v>0.1680854283258828</v>
      </c>
      <c r="G37">
        <v>2</v>
      </c>
      <c r="H37">
        <v>12</v>
      </c>
    </row>
    <row r="38" spans="3:8" x14ac:dyDescent="0.25">
      <c r="C38" t="s">
        <v>18</v>
      </c>
      <c r="D38">
        <v>3.0317435499999998</v>
      </c>
      <c r="E38" s="10">
        <f t="shared" si="4"/>
        <v>8.2460800485581967</v>
      </c>
      <c r="F38" s="10">
        <f>10-E38</f>
        <v>1.7539199514418033</v>
      </c>
      <c r="G38">
        <v>2</v>
      </c>
      <c r="H38">
        <v>12</v>
      </c>
    </row>
    <row r="39" spans="3:8" x14ac:dyDescent="0.25">
      <c r="C39" t="s">
        <v>19</v>
      </c>
      <c r="D39">
        <v>2.6439129500000003</v>
      </c>
      <c r="E39" s="10">
        <f t="shared" si="4"/>
        <v>9.4556819656259847</v>
      </c>
      <c r="F39" s="10">
        <f>10-E39</f>
        <v>0.54431803437401527</v>
      </c>
      <c r="G39">
        <v>2</v>
      </c>
      <c r="H39">
        <v>12</v>
      </c>
    </row>
  </sheetData>
  <mergeCells count="2">
    <mergeCell ref="A3:B3"/>
    <mergeCell ref="F3:H3"/>
  </mergeCells>
  <pageMargins left="0.7" right="0.7" top="0.75" bottom="0.75" header="0.3" footer="0.3"/>
  <pageSetup paperSize="9" orientation="portrait" r:id="rId1"/>
  <headerFooter>
    <oddHeader>&amp;CIP 4 recuantificado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2019-09-03T13:43:24Z</dcterms:modified>
</cp:coreProperties>
</file>