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urva 310719" sheetId="1" r:id="rId1"/>
    <sheet name="Curva 010819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E37" i="1"/>
  <c r="E38" i="1"/>
  <c r="E39" i="1"/>
  <c r="E40" i="1"/>
  <c r="E41" i="1"/>
  <c r="E36" i="1"/>
  <c r="J8" i="3" l="1"/>
  <c r="I5" i="1"/>
  <c r="I6" i="1"/>
  <c r="I7" i="1"/>
  <c r="I8" i="1"/>
  <c r="I9" i="1"/>
  <c r="C4" i="3"/>
  <c r="C6" i="3"/>
  <c r="I7" i="3"/>
  <c r="J7" i="3" s="1"/>
  <c r="I5" i="3"/>
  <c r="J5" i="3" s="1"/>
  <c r="I6" i="3"/>
  <c r="J6" i="3" s="1"/>
  <c r="I8" i="3"/>
  <c r="I9" i="3"/>
  <c r="J9" i="3" s="1"/>
  <c r="C9" i="3"/>
  <c r="C8" i="3"/>
  <c r="C7" i="3"/>
  <c r="C5" i="3"/>
  <c r="I4" i="3"/>
  <c r="J4" i="3" s="1"/>
  <c r="J5" i="1" l="1"/>
  <c r="J9" i="1"/>
  <c r="J8" i="1"/>
  <c r="J7" i="1"/>
  <c r="J6" i="1"/>
  <c r="I4" i="1"/>
  <c r="J4" i="1" s="1"/>
  <c r="C9" i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<sst xmlns="http://schemas.openxmlformats.org/spreadsheetml/2006/main" count="36" uniqueCount="20">
  <si>
    <t>Curva</t>
  </si>
  <si>
    <t>Muestra</t>
  </si>
  <si>
    <t>Promedio</t>
  </si>
  <si>
    <t>[   ] (ug/uL)</t>
  </si>
  <si>
    <t>Input t0</t>
  </si>
  <si>
    <t>Input t12</t>
  </si>
  <si>
    <t>Input t24</t>
  </si>
  <si>
    <t>SN t0</t>
  </si>
  <si>
    <t>SN t12</t>
  </si>
  <si>
    <t>SN t24</t>
  </si>
  <si>
    <t>V        (para 25ug)</t>
  </si>
  <si>
    <t>Input t0h</t>
  </si>
  <si>
    <t>Input t12h</t>
  </si>
  <si>
    <t>Input t24h</t>
  </si>
  <si>
    <t>SN t0h</t>
  </si>
  <si>
    <t>SN t24h</t>
  </si>
  <si>
    <t>SN t12h</t>
  </si>
  <si>
    <t>6X</t>
  </si>
  <si>
    <t>Vf (uL)</t>
  </si>
  <si>
    <t xml:space="preserve">Lysis buffer (WB)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</si>
</sst>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6" fontId="0" fillId="0" borderId="0" xfId="0" applyNumberFormat="1"/>
    <xf numFmtId="0" fontId="2" fillId="0" borderId="0" xfId="0" applyFont="1"/>
    <xf numFmtId="165" fontId="1" fillId="0" borderId="0" xfId="0" applyNumberFormat="1" applyFont="1"/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'Curva 310719'!$C$4:$C$9</c:f>
              <c:numCache>
                <c:formatCode>0.0000</c:formatCode>
                <c:ptCount val="6"/>
                <c:pt idx="0">
                  <c:v>7.0000000000000007E-2</c:v>
                </c:pt>
                <c:pt idx="1">
                  <c:v>0.128</c:v>
                </c:pt>
                <c:pt idx="2">
                  <c:v>0.20100000000000001</c:v>
                </c:pt>
                <c:pt idx="3">
                  <c:v>0.2505</c:v>
                </c:pt>
                <c:pt idx="4">
                  <c:v>0.39400000000000002</c:v>
                </c:pt>
                <c:pt idx="5">
                  <c:v>0.64800000000000002</c:v>
                </c:pt>
              </c:numCache>
            </c:numRef>
          </c:xVal>
          <c:yVal>
            <c:numRef>
              <c:f>'Curva 310719'!$D$4:$D$9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'Curva 010819'!$C$4:$C$9</c:f>
              <c:numCache>
                <c:formatCode>0.0000</c:formatCode>
                <c:ptCount val="6"/>
                <c:pt idx="0">
                  <c:v>6.8000000000000005E-2</c:v>
                </c:pt>
                <c:pt idx="1">
                  <c:v>0.123</c:v>
                </c:pt>
                <c:pt idx="2">
                  <c:v>0.16250000000000001</c:v>
                </c:pt>
                <c:pt idx="3">
                  <c:v>0.2555</c:v>
                </c:pt>
                <c:pt idx="4">
                  <c:v>0.40149999999999997</c:v>
                </c:pt>
                <c:pt idx="5">
                  <c:v>0.621</c:v>
                </c:pt>
              </c:numCache>
            </c:numRef>
          </c:xVal>
          <c:yVal>
            <c:numRef>
              <c:f>'Curva 010819'!$D$4:$D$9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51-4A67-A24D-0BA54E7E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tabSelected="1" view="pageLayout" topLeftCell="A25" zoomScaleNormal="100" workbookViewId="0">
      <selection activeCell="J39" sqref="J39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8.5546875" customWidth="1"/>
    <col min="6" max="6" width="7.21875" customWidth="1"/>
    <col min="7" max="7" width="7.44140625" customWidth="1"/>
    <col min="8" max="8" width="6.44140625" customWidth="1"/>
    <col min="9" max="10" width="9.6640625" customWidth="1"/>
    <col min="11" max="11" width="10.109375" customWidth="1"/>
  </cols>
  <sheetData>
    <row r="3" spans="1:10" ht="14.4" customHeight="1" x14ac:dyDescent="0.3">
      <c r="A3" s="11" t="s">
        <v>0</v>
      </c>
      <c r="B3" s="11"/>
      <c r="C3" s="3" t="s">
        <v>2</v>
      </c>
      <c r="D3" s="4" t="s">
        <v>3</v>
      </c>
      <c r="E3" s="6"/>
      <c r="F3" s="12" t="s">
        <v>1</v>
      </c>
      <c r="G3" s="12"/>
      <c r="H3" s="12"/>
      <c r="I3" s="3" t="s">
        <v>2</v>
      </c>
      <c r="J3" s="4" t="s">
        <v>3</v>
      </c>
    </row>
    <row r="4" spans="1:10" x14ac:dyDescent="0.3">
      <c r="A4">
        <v>7.0000000000000007E-2</v>
      </c>
      <c r="B4">
        <v>7.0000000000000007E-2</v>
      </c>
      <c r="C4" s="2">
        <f>AVERAGE(A4:B4)</f>
        <v>7.0000000000000007E-2</v>
      </c>
      <c r="D4">
        <v>0</v>
      </c>
      <c r="E4" t="s">
        <v>4</v>
      </c>
      <c r="F4" s="8">
        <v>0.58599999999999997</v>
      </c>
      <c r="G4" s="8">
        <v>0.498</v>
      </c>
      <c r="H4" s="8">
        <v>0.51700000000000002</v>
      </c>
      <c r="I4">
        <f>AVERAGE(F4:H4)</f>
        <v>0.53366666666666662</v>
      </c>
      <c r="J4">
        <f>(8.8752*I4)-0.8937</f>
        <v>3.8426983999999997</v>
      </c>
    </row>
    <row r="5" spans="1:10" x14ac:dyDescent="0.3">
      <c r="A5">
        <v>0.125</v>
      </c>
      <c r="B5">
        <v>0.13100000000000001</v>
      </c>
      <c r="C5" s="2">
        <f t="shared" ref="C5:C8" si="0">AVERAGE(A5:B5)</f>
        <v>0.128</v>
      </c>
      <c r="D5">
        <v>0.3</v>
      </c>
      <c r="E5" t="s">
        <v>5</v>
      </c>
      <c r="F5" s="8">
        <v>0.59099999999999997</v>
      </c>
      <c r="G5" s="8">
        <v>0.60399999999999998</v>
      </c>
      <c r="H5" s="8">
        <v>0.63400000000000001</v>
      </c>
      <c r="I5">
        <f t="shared" ref="I5:I9" si="1">AVERAGE(F5:H5)</f>
        <v>0.60966666666666658</v>
      </c>
      <c r="J5">
        <f t="shared" ref="J5:J9" si="2">(8.8752*I5)-0.8937</f>
        <v>4.5172135999999989</v>
      </c>
    </row>
    <row r="6" spans="1:10" x14ac:dyDescent="0.3">
      <c r="A6">
        <v>0.218</v>
      </c>
      <c r="B6">
        <v>0.184</v>
      </c>
      <c r="C6" s="2">
        <f t="shared" si="0"/>
        <v>0.20100000000000001</v>
      </c>
      <c r="D6" s="7">
        <v>0.6</v>
      </c>
      <c r="E6" s="1" t="s">
        <v>6</v>
      </c>
      <c r="F6" s="8">
        <v>0.59499999999999997</v>
      </c>
      <c r="G6" s="8">
        <v>0.54700000000000004</v>
      </c>
      <c r="H6" s="8">
        <v>0.56299999999999994</v>
      </c>
      <c r="I6">
        <f t="shared" si="1"/>
        <v>0.56833333333333325</v>
      </c>
      <c r="J6">
        <f t="shared" si="2"/>
        <v>4.1503719999999991</v>
      </c>
    </row>
    <row r="7" spans="1:10" x14ac:dyDescent="0.3">
      <c r="A7">
        <v>0.255</v>
      </c>
      <c r="B7">
        <v>0.246</v>
      </c>
      <c r="C7" s="2">
        <f t="shared" si="0"/>
        <v>0.2505</v>
      </c>
      <c r="D7">
        <v>1.25</v>
      </c>
      <c r="E7" s="1" t="s">
        <v>7</v>
      </c>
      <c r="F7" s="8">
        <v>0.377</v>
      </c>
      <c r="G7" s="8">
        <v>0.41099999999999998</v>
      </c>
      <c r="H7" s="8">
        <v>0.40899999999999997</v>
      </c>
      <c r="I7">
        <f t="shared" si="1"/>
        <v>0.39900000000000002</v>
      </c>
      <c r="J7">
        <f t="shared" si="2"/>
        <v>2.6475048000000001</v>
      </c>
    </row>
    <row r="8" spans="1:10" x14ac:dyDescent="0.3">
      <c r="A8">
        <v>0.38100000000000001</v>
      </c>
      <c r="B8">
        <v>0.40699999999999997</v>
      </c>
      <c r="C8" s="2">
        <f t="shared" si="0"/>
        <v>0.39400000000000002</v>
      </c>
      <c r="D8">
        <v>2.5</v>
      </c>
      <c r="E8" t="s">
        <v>8</v>
      </c>
      <c r="F8" s="8">
        <v>0.39400000000000002</v>
      </c>
      <c r="G8" s="8">
        <v>0.40799999999999997</v>
      </c>
      <c r="H8" s="8">
        <v>0.435</v>
      </c>
      <c r="I8">
        <f t="shared" si="1"/>
        <v>0.41233333333333338</v>
      </c>
      <c r="J8">
        <f t="shared" si="2"/>
        <v>2.7658408000000003</v>
      </c>
    </row>
    <row r="9" spans="1:10" x14ac:dyDescent="0.3">
      <c r="A9" s="8">
        <v>0.61899999999999999</v>
      </c>
      <c r="B9">
        <v>0.67700000000000005</v>
      </c>
      <c r="C9" s="2">
        <f>AVERAGE(A9:B9)</f>
        <v>0.64800000000000002</v>
      </c>
      <c r="D9">
        <v>5</v>
      </c>
      <c r="E9" t="s">
        <v>9</v>
      </c>
      <c r="F9" s="8">
        <v>0.377</v>
      </c>
      <c r="G9" s="8">
        <v>0.36099999999999999</v>
      </c>
      <c r="H9" s="8">
        <v>0.374</v>
      </c>
      <c r="I9">
        <f t="shared" si="1"/>
        <v>0.3706666666666667</v>
      </c>
      <c r="J9">
        <f t="shared" si="2"/>
        <v>2.3960408000000002</v>
      </c>
    </row>
    <row r="10" spans="1:10" x14ac:dyDescent="0.3">
      <c r="A10" s="5"/>
      <c r="B10" s="5"/>
      <c r="C10" s="9"/>
      <c r="D10" s="5"/>
    </row>
    <row r="35" spans="1:8" ht="43.2" x14ac:dyDescent="0.3">
      <c r="C35" s="14" t="s">
        <v>1</v>
      </c>
      <c r="D35" s="15" t="s">
        <v>3</v>
      </c>
      <c r="E35" s="16" t="s">
        <v>10</v>
      </c>
      <c r="F35" s="17" t="s">
        <v>19</v>
      </c>
      <c r="G35" s="18" t="s">
        <v>17</v>
      </c>
      <c r="H35" s="16" t="s">
        <v>18</v>
      </c>
    </row>
    <row r="36" spans="1:8" x14ac:dyDescent="0.3">
      <c r="C36" t="s">
        <v>11</v>
      </c>
      <c r="D36">
        <v>3.8426983999999997</v>
      </c>
      <c r="E36" s="13">
        <f>25/D36</f>
        <v>6.5058449552012725</v>
      </c>
      <c r="F36" s="13">
        <f t="shared" ref="F36:F39" si="3">10-E36</f>
        <v>3.4941550447987275</v>
      </c>
      <c r="G36">
        <v>2</v>
      </c>
      <c r="H36">
        <v>12</v>
      </c>
    </row>
    <row r="37" spans="1:8" x14ac:dyDescent="0.3">
      <c r="C37" t="s">
        <v>12</v>
      </c>
      <c r="D37">
        <v>4.5172135999999989</v>
      </c>
      <c r="E37" s="13">
        <f t="shared" ref="E37:E41" si="4">25/D37</f>
        <v>5.5343851793946621</v>
      </c>
      <c r="F37" s="13">
        <f t="shared" si="3"/>
        <v>4.4656148206053379</v>
      </c>
      <c r="G37">
        <v>2</v>
      </c>
      <c r="H37">
        <v>12</v>
      </c>
    </row>
    <row r="38" spans="1:8" x14ac:dyDescent="0.3">
      <c r="C38" t="s">
        <v>13</v>
      </c>
      <c r="D38">
        <v>4.1503719999999991</v>
      </c>
      <c r="E38" s="13">
        <f t="shared" si="4"/>
        <v>6.0235564426514072</v>
      </c>
      <c r="F38" s="13">
        <f t="shared" si="3"/>
        <v>3.9764435573485928</v>
      </c>
      <c r="G38">
        <v>2</v>
      </c>
      <c r="H38">
        <v>12</v>
      </c>
    </row>
    <row r="39" spans="1:8" x14ac:dyDescent="0.3">
      <c r="C39" t="s">
        <v>14</v>
      </c>
      <c r="D39">
        <v>2.6475048000000001</v>
      </c>
      <c r="E39" s="13">
        <f t="shared" si="4"/>
        <v>9.4428535124846604</v>
      </c>
      <c r="F39" s="13">
        <f t="shared" si="3"/>
        <v>0.55714648751533957</v>
      </c>
      <c r="G39">
        <v>2</v>
      </c>
      <c r="H39">
        <v>12</v>
      </c>
    </row>
    <row r="40" spans="1:8" x14ac:dyDescent="0.3">
      <c r="C40" t="s">
        <v>16</v>
      </c>
      <c r="D40">
        <v>2.7658408000000003</v>
      </c>
      <c r="E40" s="13">
        <f t="shared" si="4"/>
        <v>9.038842727318217</v>
      </c>
      <c r="F40" s="13">
        <f>10-E40</f>
        <v>0.96115727268178297</v>
      </c>
      <c r="G40">
        <v>2</v>
      </c>
      <c r="H40">
        <v>12</v>
      </c>
    </row>
    <row r="41" spans="1:8" x14ac:dyDescent="0.3">
      <c r="C41" t="s">
        <v>15</v>
      </c>
      <c r="D41">
        <v>2.3960408000000002</v>
      </c>
      <c r="E41" s="13">
        <f t="shared" si="4"/>
        <v>10.433879089204156</v>
      </c>
      <c r="F41">
        <v>0</v>
      </c>
      <c r="G41">
        <v>2</v>
      </c>
      <c r="H41">
        <v>12</v>
      </c>
    </row>
    <row r="44" spans="1:8" x14ac:dyDescent="0.3">
      <c r="A44" s="10"/>
      <c r="B44" s="10"/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headerFooter>
    <oddHeader>&amp;CIP prueba 3 Input + SB CURVA 1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4"/>
  <sheetViews>
    <sheetView view="pageLayout" zoomScaleNormal="100" workbookViewId="0">
      <selection activeCell="I42" sqref="I42"/>
    </sheetView>
  </sheetViews>
  <sheetFormatPr baseColWidth="10" defaultColWidth="8.88671875" defaultRowHeight="14.4" x14ac:dyDescent="0.3"/>
  <cols>
    <col min="1" max="1" width="7.88671875" customWidth="1"/>
    <col min="2" max="2" width="6.5546875" customWidth="1"/>
    <col min="3" max="3" width="8.88671875" customWidth="1"/>
    <col min="4" max="4" width="9.33203125" customWidth="1"/>
    <col min="5" max="5" width="8.5546875" customWidth="1"/>
    <col min="6" max="6" width="7.21875" customWidth="1"/>
    <col min="7" max="7" width="7.44140625" customWidth="1"/>
    <col min="8" max="8" width="6.44140625" customWidth="1"/>
    <col min="9" max="10" width="9.6640625" customWidth="1"/>
    <col min="11" max="11" width="10.109375" customWidth="1"/>
  </cols>
  <sheetData>
    <row r="3" spans="1:10" ht="14.4" customHeight="1" x14ac:dyDescent="0.3">
      <c r="A3" s="11" t="s">
        <v>0</v>
      </c>
      <c r="B3" s="11"/>
      <c r="C3" s="3" t="s">
        <v>2</v>
      </c>
      <c r="D3" s="4" t="s">
        <v>3</v>
      </c>
      <c r="E3" s="6"/>
      <c r="F3" s="12" t="s">
        <v>1</v>
      </c>
      <c r="G3" s="12"/>
      <c r="H3" s="12"/>
      <c r="I3" s="3" t="s">
        <v>2</v>
      </c>
      <c r="J3" s="4" t="s">
        <v>3</v>
      </c>
    </row>
    <row r="4" spans="1:10" x14ac:dyDescent="0.3">
      <c r="A4">
        <v>6.7000000000000004E-2</v>
      </c>
      <c r="B4">
        <v>6.9000000000000006E-2</v>
      </c>
      <c r="C4" s="2">
        <f>AVERAGE(A4:B4)</f>
        <v>6.8000000000000005E-2</v>
      </c>
      <c r="D4">
        <v>0</v>
      </c>
      <c r="E4" t="s">
        <v>4</v>
      </c>
      <c r="F4" s="8">
        <v>0.58599999999999997</v>
      </c>
      <c r="G4" s="8">
        <v>0.498</v>
      </c>
      <c r="H4" s="8">
        <v>0.51700000000000002</v>
      </c>
      <c r="I4">
        <f>AVERAGE(F4:H4)</f>
        <v>0.53366666666666662</v>
      </c>
      <c r="J4">
        <f>(9.0311*I4)-0.8474</f>
        <v>3.9721970333333334</v>
      </c>
    </row>
    <row r="5" spans="1:10" x14ac:dyDescent="0.3">
      <c r="A5">
        <v>0.122</v>
      </c>
      <c r="B5">
        <v>0.124</v>
      </c>
      <c r="C5" s="2">
        <f t="shared" ref="C5:C8" si="0">AVERAGE(A5:B5)</f>
        <v>0.123</v>
      </c>
      <c r="D5">
        <v>0.3</v>
      </c>
      <c r="E5" t="s">
        <v>5</v>
      </c>
      <c r="F5" s="8">
        <v>0.59099999999999997</v>
      </c>
      <c r="G5" s="8">
        <v>0.60399999999999998</v>
      </c>
      <c r="H5" s="8">
        <v>0.63400000000000001</v>
      </c>
      <c r="I5">
        <f t="shared" ref="I5:I9" si="1">AVERAGE(F5:H5)</f>
        <v>0.60966666666666658</v>
      </c>
      <c r="J5">
        <f t="shared" ref="J5:J9" si="2">(9.0311*I5)-0.8474</f>
        <v>4.658560633333332</v>
      </c>
    </row>
    <row r="6" spans="1:10" x14ac:dyDescent="0.3">
      <c r="A6">
        <v>0.159</v>
      </c>
      <c r="B6">
        <v>0.16600000000000001</v>
      </c>
      <c r="C6" s="2">
        <f>AVERAGE(A6:B6)</f>
        <v>0.16250000000000001</v>
      </c>
      <c r="D6" s="7">
        <v>0.6</v>
      </c>
      <c r="E6" t="s">
        <v>6</v>
      </c>
      <c r="F6" s="8">
        <v>0.59499999999999997</v>
      </c>
      <c r="G6" s="8">
        <v>0.54700000000000004</v>
      </c>
      <c r="H6" s="8">
        <v>0.56299999999999994</v>
      </c>
      <c r="I6">
        <f t="shared" si="1"/>
        <v>0.56833333333333325</v>
      </c>
      <c r="J6">
        <f t="shared" si="2"/>
        <v>4.2852751666666657</v>
      </c>
    </row>
    <row r="7" spans="1:10" x14ac:dyDescent="0.3">
      <c r="A7">
        <v>0.254</v>
      </c>
      <c r="B7">
        <v>0.25700000000000001</v>
      </c>
      <c r="C7" s="2">
        <f t="shared" si="0"/>
        <v>0.2555</v>
      </c>
      <c r="D7">
        <v>1.25</v>
      </c>
      <c r="E7" s="1" t="s">
        <v>7</v>
      </c>
      <c r="F7" s="8">
        <v>0.377</v>
      </c>
      <c r="G7" s="8">
        <v>0.41099999999999998</v>
      </c>
      <c r="H7" s="8">
        <v>0.40899999999999997</v>
      </c>
      <c r="I7">
        <f>AVERAGE(F7:H7)</f>
        <v>0.39900000000000002</v>
      </c>
      <c r="J7">
        <f t="shared" si="2"/>
        <v>2.7560089000000003</v>
      </c>
    </row>
    <row r="8" spans="1:10" x14ac:dyDescent="0.3">
      <c r="A8">
        <v>0.42399999999999999</v>
      </c>
      <c r="B8">
        <v>0.379</v>
      </c>
      <c r="C8" s="2">
        <f t="shared" si="0"/>
        <v>0.40149999999999997</v>
      </c>
      <c r="D8">
        <v>2.5</v>
      </c>
      <c r="E8" s="1" t="s">
        <v>8</v>
      </c>
      <c r="F8" s="8">
        <v>0.39400000000000002</v>
      </c>
      <c r="G8" s="8">
        <v>0.40799999999999997</v>
      </c>
      <c r="H8" s="8">
        <v>0.435</v>
      </c>
      <c r="I8">
        <f t="shared" si="1"/>
        <v>0.41233333333333338</v>
      </c>
      <c r="J8">
        <f t="shared" si="2"/>
        <v>2.8764235666666673</v>
      </c>
    </row>
    <row r="9" spans="1:10" x14ac:dyDescent="0.3">
      <c r="A9" s="8">
        <v>0.61699999999999999</v>
      </c>
      <c r="B9">
        <v>0.625</v>
      </c>
      <c r="C9" s="2">
        <f>AVERAGE(A9:B9)</f>
        <v>0.621</v>
      </c>
      <c r="D9">
        <v>5</v>
      </c>
      <c r="E9" s="1" t="s">
        <v>9</v>
      </c>
      <c r="F9" s="8">
        <v>0.377</v>
      </c>
      <c r="G9" s="8">
        <v>0.36099999999999999</v>
      </c>
      <c r="H9" s="8">
        <v>0.374</v>
      </c>
      <c r="I9">
        <f t="shared" si="1"/>
        <v>0.3706666666666667</v>
      </c>
      <c r="J9">
        <f t="shared" si="2"/>
        <v>2.500127733333334</v>
      </c>
    </row>
    <row r="10" spans="1:10" x14ac:dyDescent="0.3">
      <c r="A10" s="5"/>
      <c r="B10" s="5"/>
      <c r="C10" s="9"/>
      <c r="D10" s="5"/>
    </row>
    <row r="44" spans="1:2" x14ac:dyDescent="0.3">
      <c r="A44" s="10"/>
      <c r="B44" s="10"/>
    </row>
  </sheetData>
  <mergeCells count="2">
    <mergeCell ref="A3:B3"/>
    <mergeCell ref="F3:H3"/>
  </mergeCells>
  <pageMargins left="0.7" right="0.7" top="0.75" bottom="0.75" header="0.3" footer="0.3"/>
  <pageSetup paperSize="9" orientation="portrait" r:id="rId1"/>
  <headerFooter>
    <oddHeader>&amp;CIP prueba 3 Input + SB CURVA 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Curva 310719</vt:lpstr>
      <vt:lpstr>Curva 010819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2019-08-01T21:06:25Z</dcterms:modified>
</cp:coreProperties>
</file>