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5" i="1" l="1"/>
  <c r="G36" i="1"/>
  <c r="G37" i="1"/>
  <c r="G38" i="1"/>
  <c r="G39" i="1"/>
  <c r="F35" i="1"/>
  <c r="F36" i="1"/>
  <c r="F37" i="1"/>
  <c r="F38" i="1"/>
  <c r="F39" i="1"/>
  <c r="G34" i="1"/>
  <c r="F34" i="1"/>
  <c r="E35" i="1" l="1"/>
  <c r="E36" i="1"/>
  <c r="E37" i="1"/>
  <c r="E38" i="1"/>
  <c r="E39" i="1"/>
  <c r="E34" i="1"/>
  <c r="J5" i="1"/>
  <c r="I9" i="1"/>
  <c r="J9" i="1" s="1"/>
  <c r="I8" i="1"/>
  <c r="J8" i="1" s="1"/>
  <c r="I7" i="1"/>
  <c r="J7" i="1" s="1"/>
  <c r="I5" i="1"/>
  <c r="I6" i="1"/>
  <c r="J6" i="1" s="1"/>
  <c r="I4" i="1"/>
  <c r="J4" i="1" s="1"/>
  <c r="C9" i="1"/>
  <c r="C10" i="1"/>
  <c r="C4" i="1" l="1"/>
  <c r="C5" i="1"/>
  <c r="C6" i="1"/>
  <c r="C7" i="1"/>
  <c r="C8" i="1"/>
</calcChain>
</file>

<file path=xl/sharedStrings.xml><?xml version="1.0" encoding="utf-8"?>
<sst xmlns="http://schemas.openxmlformats.org/spreadsheetml/2006/main" count="23" uniqueCount="20">
  <si>
    <t>Curva</t>
  </si>
  <si>
    <t>Muestra</t>
  </si>
  <si>
    <t>Promedio</t>
  </si>
  <si>
    <t>[   ] (ug/uL)</t>
  </si>
  <si>
    <t>Ins t0h 1</t>
  </si>
  <si>
    <t>Ins t0h 2</t>
  </si>
  <si>
    <t>Ins t12h 1</t>
  </si>
  <si>
    <t>Ins t12h 2</t>
  </si>
  <si>
    <t>Ins t24h 1</t>
  </si>
  <si>
    <t>Ins t24h 2</t>
  </si>
  <si>
    <t xml:space="preserve">Cantidad a cargar </t>
  </si>
  <si>
    <t>1 mg</t>
  </si>
  <si>
    <t>IP</t>
  </si>
  <si>
    <t>Input</t>
  </si>
  <si>
    <t>100ug</t>
  </si>
  <si>
    <t xml:space="preserve">Input </t>
  </si>
  <si>
    <t>200ug</t>
  </si>
  <si>
    <t>V (1mg)</t>
  </si>
  <si>
    <t>V (100ug)</t>
  </si>
  <si>
    <t>V (200ug)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</si>
</sst>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applyFill="1"/>
    <xf numFmtId="0" fontId="0" fillId="2" borderId="0" xfId="0" applyFill="1" applyAlignment="1">
      <alignment horizontal="center" vertical="center"/>
    </xf>
    <xf numFmtId="166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2" fillId="0" borderId="0" xfId="0" applyFont="1"/>
    <xf numFmtId="165" fontId="1" fillId="0" borderId="0" xfId="0" applyNumberFormat="1" applyFont="1"/>
    <xf numFmtId="2" fontId="0" fillId="0" borderId="0" xfId="0" applyNumberFormat="1"/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/>
    <xf numFmtId="0" fontId="2" fillId="4" borderId="0" xfId="0" applyFont="1" applyFill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Hoja1!$C$4:$C$9</c:f>
              <c:numCache>
                <c:formatCode>0.0000</c:formatCode>
                <c:ptCount val="6"/>
                <c:pt idx="0">
                  <c:v>7.0000000000000007E-2</c:v>
                </c:pt>
                <c:pt idx="1">
                  <c:v>0.128</c:v>
                </c:pt>
                <c:pt idx="2">
                  <c:v>0.20100000000000001</c:v>
                </c:pt>
                <c:pt idx="3">
                  <c:v>0.2505</c:v>
                </c:pt>
                <c:pt idx="4">
                  <c:v>0.39400000000000002</c:v>
                </c:pt>
                <c:pt idx="5">
                  <c:v>0.64800000000000002</c:v>
                </c:pt>
              </c:numCache>
            </c:numRef>
          </c:xVal>
          <c:yVal>
            <c:numRef>
              <c:f>Hoja1!$D$4:$D$9</c:f>
              <c:numCache>
                <c:formatCode>General</c:formatCode>
                <c:ptCount val="6"/>
                <c:pt idx="0">
                  <c:v>0</c:v>
                </c:pt>
                <c:pt idx="1">
                  <c:v>0.3</c:v>
                </c:pt>
                <c:pt idx="2" formatCode="0.0">
                  <c:v>0.6</c:v>
                </c:pt>
                <c:pt idx="3">
                  <c:v>1.25</c:v>
                </c:pt>
                <c:pt idx="4">
                  <c:v>2.5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52-4BAC-A8D4-A8B198B09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94640"/>
        <c:axId val="696696720"/>
      </c:scatterChart>
      <c:valAx>
        <c:axId val="69669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Absorbancia (D.O)</a:t>
                </a:r>
              </a:p>
            </c:rich>
          </c:tx>
          <c:layout>
            <c:manualLayout>
              <c:xMode val="edge"/>
              <c:yMode val="edge"/>
              <c:x val="0.36600240594925637"/>
              <c:y val="0.88331000291630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96696720"/>
        <c:crosses val="autoZero"/>
        <c:crossBetween val="midCat"/>
      </c:valAx>
      <c:valAx>
        <c:axId val="69669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Concentración</a:t>
                </a:r>
                <a:r>
                  <a:rPr lang="es-ES" baseline="0"/>
                  <a:t> (ug/uL)</a:t>
                </a:r>
                <a:endParaRPr 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9669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 paperSize="9" orientation="landscape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13</xdr:row>
      <xdr:rowOff>92710</xdr:rowOff>
    </xdr:from>
    <xdr:to>
      <xdr:col>8</xdr:col>
      <xdr:colOff>530860</xdr:colOff>
      <xdr:row>28</xdr:row>
      <xdr:rowOff>92710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6"/>
  <sheetViews>
    <sheetView tabSelected="1" view="pageLayout" topLeftCell="A28" zoomScaleNormal="100" workbookViewId="0">
      <selection activeCell="I41" sqref="I41"/>
    </sheetView>
  </sheetViews>
  <sheetFormatPr baseColWidth="10" defaultColWidth="8.88671875" defaultRowHeight="14.4" x14ac:dyDescent="0.3"/>
  <cols>
    <col min="1" max="1" width="7.88671875" customWidth="1"/>
    <col min="2" max="2" width="6.5546875" customWidth="1"/>
    <col min="3" max="3" width="8.88671875" customWidth="1"/>
    <col min="4" max="4" width="9.33203125" customWidth="1"/>
    <col min="5" max="5" width="8.5546875" customWidth="1"/>
    <col min="6" max="6" width="7.21875" customWidth="1"/>
    <col min="7" max="7" width="7.44140625" customWidth="1"/>
    <col min="8" max="8" width="6.44140625" customWidth="1"/>
    <col min="9" max="10" width="9.6640625" customWidth="1"/>
    <col min="11" max="11" width="10.109375" customWidth="1"/>
  </cols>
  <sheetData>
    <row r="3" spans="1:10" ht="14.4" customHeight="1" x14ac:dyDescent="0.3">
      <c r="A3" s="9" t="s">
        <v>0</v>
      </c>
      <c r="B3" s="9"/>
      <c r="C3" s="3" t="s">
        <v>2</v>
      </c>
      <c r="D3" s="4" t="s">
        <v>3</v>
      </c>
      <c r="E3" s="6"/>
      <c r="F3" s="10" t="s">
        <v>1</v>
      </c>
      <c r="G3" s="10"/>
      <c r="H3" s="10"/>
      <c r="I3" s="3" t="s">
        <v>2</v>
      </c>
      <c r="J3" s="4" t="s">
        <v>3</v>
      </c>
    </row>
    <row r="4" spans="1:10" x14ac:dyDescent="0.3">
      <c r="A4">
        <v>7.0000000000000007E-2</v>
      </c>
      <c r="B4">
        <v>7.0000000000000007E-2</v>
      </c>
      <c r="C4" s="2">
        <f>AVERAGE(A4:B4)</f>
        <v>7.0000000000000007E-2</v>
      </c>
      <c r="D4">
        <v>0</v>
      </c>
      <c r="E4" t="s">
        <v>4</v>
      </c>
      <c r="F4">
        <v>0.78600000000000003</v>
      </c>
      <c r="G4">
        <v>0.72199999999999998</v>
      </c>
      <c r="H4">
        <v>0.748</v>
      </c>
      <c r="I4">
        <f>AVERAGE(F4:H4)</f>
        <v>0.75200000000000011</v>
      </c>
      <c r="J4">
        <f>(8.8752*I4)-0.8937</f>
        <v>5.7804504000000003</v>
      </c>
    </row>
    <row r="5" spans="1:10" x14ac:dyDescent="0.3">
      <c r="A5">
        <v>0.125</v>
      </c>
      <c r="B5">
        <v>0.13100000000000001</v>
      </c>
      <c r="C5" s="2">
        <f t="shared" ref="C5:C8" si="0">AVERAGE(A5:B5)</f>
        <v>0.128</v>
      </c>
      <c r="D5">
        <v>0.3</v>
      </c>
      <c r="E5" t="s">
        <v>5</v>
      </c>
      <c r="F5" s="5">
        <v>0.871</v>
      </c>
      <c r="G5">
        <v>0.79400000000000004</v>
      </c>
      <c r="H5">
        <v>0.75</v>
      </c>
      <c r="I5">
        <f>AVERAGE(G5:H5)</f>
        <v>0.77200000000000002</v>
      </c>
      <c r="J5">
        <f t="shared" ref="J5:J9" si="1">(8.8752*I5)-0.8937</f>
        <v>5.9579544000000002</v>
      </c>
    </row>
    <row r="6" spans="1:10" x14ac:dyDescent="0.3">
      <c r="A6">
        <v>0.218</v>
      </c>
      <c r="B6">
        <v>0.184</v>
      </c>
      <c r="C6" s="2">
        <f t="shared" si="0"/>
        <v>0.20100000000000001</v>
      </c>
      <c r="D6" s="8">
        <v>0.6</v>
      </c>
      <c r="E6" s="1" t="s">
        <v>6</v>
      </c>
      <c r="F6">
        <v>0.872</v>
      </c>
      <c r="G6">
        <v>0.86099999999999999</v>
      </c>
      <c r="H6">
        <v>0.83799999999999997</v>
      </c>
      <c r="I6">
        <f>AVERAGE(F6:H6)</f>
        <v>0.8570000000000001</v>
      </c>
      <c r="J6">
        <f t="shared" si="1"/>
        <v>6.7123464000000004</v>
      </c>
    </row>
    <row r="7" spans="1:10" x14ac:dyDescent="0.3">
      <c r="A7">
        <v>0.255</v>
      </c>
      <c r="B7">
        <v>0.246</v>
      </c>
      <c r="C7" s="2">
        <f t="shared" si="0"/>
        <v>0.2505</v>
      </c>
      <c r="D7">
        <v>1.25</v>
      </c>
      <c r="E7" s="1" t="s">
        <v>7</v>
      </c>
      <c r="F7">
        <v>1.0389999999999999</v>
      </c>
      <c r="G7">
        <v>0.90400000000000003</v>
      </c>
      <c r="H7" s="5">
        <v>0.81899999999999995</v>
      </c>
      <c r="I7">
        <f>AVERAGE(F7:G7)</f>
        <v>0.97150000000000003</v>
      </c>
      <c r="J7">
        <f t="shared" si="1"/>
        <v>7.7285568000000007</v>
      </c>
    </row>
    <row r="8" spans="1:10" x14ac:dyDescent="0.3">
      <c r="A8">
        <v>0.38100000000000001</v>
      </c>
      <c r="B8">
        <v>0.40699999999999997</v>
      </c>
      <c r="C8" s="2">
        <f t="shared" si="0"/>
        <v>0.39400000000000002</v>
      </c>
      <c r="D8">
        <v>2.5</v>
      </c>
      <c r="E8" t="s">
        <v>8</v>
      </c>
      <c r="F8">
        <v>1.028</v>
      </c>
      <c r="G8">
        <v>0.96799999999999997</v>
      </c>
      <c r="H8" s="5">
        <v>0.81699999999999995</v>
      </c>
      <c r="I8">
        <f>AVERAGE(F8:G8)</f>
        <v>0.998</v>
      </c>
      <c r="J8">
        <f t="shared" si="1"/>
        <v>7.963749599999999</v>
      </c>
    </row>
    <row r="9" spans="1:10" x14ac:dyDescent="0.3">
      <c r="A9" s="11">
        <v>0.61899999999999999</v>
      </c>
      <c r="B9">
        <v>0.67700000000000005</v>
      </c>
      <c r="C9" s="2">
        <f>AVERAGE(A9:B9)</f>
        <v>0.64800000000000002</v>
      </c>
      <c r="D9">
        <v>5</v>
      </c>
      <c r="E9" t="s">
        <v>9</v>
      </c>
      <c r="F9">
        <v>0.79700000000000004</v>
      </c>
      <c r="G9">
        <v>0.78700000000000003</v>
      </c>
      <c r="H9" s="5">
        <v>0.86799999999999999</v>
      </c>
      <c r="I9">
        <f>AVERAGE(F9:G9)</f>
        <v>0.79200000000000004</v>
      </c>
      <c r="J9">
        <f t="shared" si="1"/>
        <v>6.1354584000000001</v>
      </c>
    </row>
    <row r="10" spans="1:10" x14ac:dyDescent="0.3">
      <c r="A10" s="5">
        <v>0.76200000000000001</v>
      </c>
      <c r="B10" s="5">
        <v>0.83599999999999997</v>
      </c>
      <c r="C10" s="12">
        <f>AVERAGE(A10:B10)</f>
        <v>0.79899999999999993</v>
      </c>
      <c r="D10" s="5">
        <v>10</v>
      </c>
    </row>
    <row r="33" spans="1:7" ht="43.2" x14ac:dyDescent="0.3">
      <c r="D33" s="14" t="s">
        <v>3</v>
      </c>
      <c r="E33" s="15" t="s">
        <v>17</v>
      </c>
      <c r="F33" s="16" t="s">
        <v>18</v>
      </c>
      <c r="G33" s="17" t="s">
        <v>19</v>
      </c>
    </row>
    <row r="34" spans="1:7" x14ac:dyDescent="0.3">
      <c r="D34" s="13">
        <v>5.7804504000000003</v>
      </c>
      <c r="E34" s="13">
        <f>1000/D34</f>
        <v>172.99690003394889</v>
      </c>
      <c r="F34" s="23">
        <f>100/D34</f>
        <v>17.29969000339489</v>
      </c>
      <c r="G34" s="13">
        <f>200/D34</f>
        <v>34.599380006789779</v>
      </c>
    </row>
    <row r="35" spans="1:7" x14ac:dyDescent="0.3">
      <c r="D35" s="13">
        <v>5.9579544000000002</v>
      </c>
      <c r="E35" s="13">
        <f t="shared" ref="E35:E39" si="2">1000/D35</f>
        <v>167.84284216743922</v>
      </c>
      <c r="F35" s="23">
        <f t="shared" ref="F35:F39" si="3">100/D35</f>
        <v>16.78428421674392</v>
      </c>
      <c r="G35" s="13">
        <f t="shared" ref="G35:G39" si="4">200/D35</f>
        <v>33.56856843348784</v>
      </c>
    </row>
    <row r="36" spans="1:7" x14ac:dyDescent="0.3">
      <c r="D36" s="13">
        <v>6.7123464000000004</v>
      </c>
      <c r="E36" s="13">
        <f t="shared" si="2"/>
        <v>148.97920047749619</v>
      </c>
      <c r="F36" s="23">
        <f t="shared" si="3"/>
        <v>14.89792004774962</v>
      </c>
      <c r="G36" s="13">
        <f t="shared" si="4"/>
        <v>29.795840095499241</v>
      </c>
    </row>
    <row r="37" spans="1:7" x14ac:dyDescent="0.3">
      <c r="D37" s="13">
        <v>7.7285568000000007</v>
      </c>
      <c r="E37" s="13">
        <f t="shared" si="2"/>
        <v>129.39026339303089</v>
      </c>
      <c r="F37" s="23">
        <f t="shared" si="3"/>
        <v>12.939026339303089</v>
      </c>
      <c r="G37" s="13">
        <f t="shared" si="4"/>
        <v>25.878052678606178</v>
      </c>
    </row>
    <row r="38" spans="1:7" x14ac:dyDescent="0.3">
      <c r="D38" s="13">
        <v>7.963749599999999</v>
      </c>
      <c r="E38" s="13">
        <f t="shared" si="2"/>
        <v>125.56899076786645</v>
      </c>
      <c r="F38" s="23">
        <f t="shared" si="3"/>
        <v>12.556899076786644</v>
      </c>
      <c r="G38" s="13">
        <f t="shared" si="4"/>
        <v>25.113798153573288</v>
      </c>
    </row>
    <row r="39" spans="1:7" x14ac:dyDescent="0.3">
      <c r="D39" s="13">
        <v>6.1354584000000001</v>
      </c>
      <c r="E39" s="13">
        <f t="shared" si="2"/>
        <v>162.98700680620701</v>
      </c>
      <c r="F39" s="23">
        <f t="shared" si="3"/>
        <v>16.298700680620701</v>
      </c>
      <c r="G39" s="13">
        <f t="shared" si="4"/>
        <v>32.597401361241403</v>
      </c>
    </row>
    <row r="44" spans="1:7" x14ac:dyDescent="0.3">
      <c r="A44" s="21"/>
      <c r="B44" s="21"/>
    </row>
    <row r="45" spans="1:7" x14ac:dyDescent="0.3">
      <c r="E45" s="7" t="s">
        <v>12</v>
      </c>
      <c r="F45" s="20" t="s">
        <v>13</v>
      </c>
      <c r="G45" s="19" t="s">
        <v>15</v>
      </c>
    </row>
    <row r="46" spans="1:7" ht="28.8" x14ac:dyDescent="0.3">
      <c r="D46" s="22" t="s">
        <v>10</v>
      </c>
      <c r="E46" s="18" t="s">
        <v>11</v>
      </c>
      <c r="F46" s="18" t="s">
        <v>14</v>
      </c>
      <c r="G46" s="18" t="s">
        <v>16</v>
      </c>
    </row>
  </sheetData>
  <mergeCells count="2">
    <mergeCell ref="A3:B3"/>
    <mergeCell ref="F3:H3"/>
  </mergeCells>
  <pageMargins left="0.7" right="0.7" top="0.75" bottom="0.75" header="0.3" footer="0.3"/>
  <pageSetup paperSize="9" orientation="portrait" r:id="rId1"/>
  <headerFooter>
    <oddHeader>&amp;CIP prueba 3 cuantificación WCE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2019-07-31T11:45:58Z</dcterms:modified>
</cp:coreProperties>
</file>