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son\Documents\portfolio\projects\vpr\"/>
    </mc:Choice>
  </mc:AlternateContent>
  <bookViews>
    <workbookView xWindow="1368" yWindow="0" windowWidth="17832" windowHeight="8088"/>
  </bookViews>
  <sheets>
    <sheet name="large circuits" sheetId="1" r:id="rId1"/>
    <sheet name="small circuits" sheetId="2" r:id="rId2"/>
    <sheet name="Sheet1" sheetId="4" r:id="rId3"/>
  </sheets>
  <definedNames>
    <definedName name="_xlnm.Print_Area" localSheetId="0">#REF!</definedName>
    <definedName name="_xlnm.Print_Area" localSheetId="1">#REF!</definedName>
    <definedName name="_xlnm.Sheet_Title" localSheetId="0">"large circuits"</definedName>
    <definedName name="_xlnm.Sheet_Title" localSheetId="1">"small circuits"</definedName>
  </definedNames>
  <calcPr calcId="152511" iterate="1"/>
  <webPublishing css="0" allowPng="1" codePage="0"/>
</workbook>
</file>

<file path=xl/calcChain.xml><?xml version="1.0" encoding="utf-8"?>
<calcChain xmlns="http://schemas.openxmlformats.org/spreadsheetml/2006/main">
  <c r="G51" i="1" l="1"/>
  <c r="F51" i="1"/>
  <c r="E51" i="1"/>
  <c r="D51" i="1"/>
  <c r="C51" i="1"/>
  <c r="G41" i="1"/>
  <c r="F41" i="1"/>
  <c r="E41" i="1"/>
  <c r="D41" i="1"/>
  <c r="C34" i="1"/>
  <c r="C35" i="1"/>
  <c r="C36" i="1"/>
  <c r="C37" i="1"/>
  <c r="C38" i="1"/>
  <c r="C39" i="1"/>
  <c r="C40" i="1"/>
  <c r="C41" i="1"/>
  <c r="C33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B34" i="1"/>
  <c r="B35" i="1"/>
  <c r="B36" i="1"/>
  <c r="B37" i="1"/>
  <c r="B38" i="1"/>
  <c r="B39" i="1"/>
  <c r="B40" i="1"/>
  <c r="B41" i="1"/>
  <c r="B33" i="1"/>
  <c r="C27" i="1"/>
  <c r="D27" i="1"/>
  <c r="E27" i="1"/>
  <c r="F27" i="1"/>
  <c r="G27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D22" i="1"/>
  <c r="E22" i="1"/>
  <c r="F22" i="1"/>
  <c r="G22" i="1"/>
  <c r="D28" i="1"/>
  <c r="E28" i="1"/>
  <c r="F28" i="1"/>
  <c r="G28" i="1"/>
  <c r="D29" i="1"/>
  <c r="E29" i="1"/>
  <c r="F29" i="1"/>
  <c r="G29" i="1"/>
  <c r="D30" i="1"/>
  <c r="E30" i="1"/>
  <c r="F30" i="1"/>
  <c r="G30" i="1"/>
  <c r="C29" i="1"/>
  <c r="C30" i="1"/>
  <c r="B30" i="1"/>
  <c r="B23" i="1"/>
  <c r="B24" i="1"/>
  <c r="B25" i="1"/>
  <c r="B26" i="1"/>
  <c r="B27" i="1"/>
  <c r="B28" i="1"/>
  <c r="B29" i="1"/>
  <c r="B22" i="1"/>
  <c r="C28" i="1"/>
  <c r="C22" i="1"/>
  <c r="B44" i="1"/>
  <c r="B45" i="1"/>
  <c r="B46" i="1"/>
  <c r="B47" i="1"/>
  <c r="B48" i="1"/>
  <c r="B49" i="1"/>
  <c r="B50" i="1"/>
  <c r="B51" i="1"/>
  <c r="B43" i="1"/>
  <c r="AA22" i="2"/>
  <c r="Y22" i="2"/>
  <c r="AA21" i="2"/>
  <c r="Y21" i="2"/>
  <c r="W21" i="2"/>
  <c r="U21" i="2"/>
  <c r="S21" i="2"/>
  <c r="O21" i="2"/>
  <c r="M21" i="2"/>
  <c r="K21" i="2"/>
  <c r="I21" i="2"/>
  <c r="G21" i="2"/>
  <c r="AA20" i="2"/>
  <c r="Y20" i="2"/>
  <c r="W20" i="2"/>
  <c r="U20" i="2"/>
  <c r="S20" i="2"/>
  <c r="O20" i="2"/>
  <c r="M20" i="2"/>
  <c r="K20" i="2"/>
  <c r="I20" i="2"/>
  <c r="G20" i="2"/>
  <c r="AA19" i="2"/>
  <c r="Y19" i="2"/>
  <c r="W19" i="2"/>
  <c r="U19" i="2"/>
  <c r="S19" i="2"/>
  <c r="O19" i="2"/>
  <c r="M19" i="2"/>
  <c r="K19" i="2"/>
  <c r="I19" i="2"/>
  <c r="G19" i="2"/>
  <c r="AA18" i="2"/>
  <c r="Y18" i="2"/>
  <c r="W18" i="2"/>
  <c r="U18" i="2"/>
  <c r="S18" i="2"/>
  <c r="O18" i="2"/>
  <c r="M18" i="2"/>
  <c r="K18" i="2"/>
  <c r="I18" i="2"/>
  <c r="G18" i="2"/>
  <c r="AA17" i="2"/>
  <c r="Y17" i="2"/>
  <c r="W17" i="2"/>
  <c r="U17" i="2"/>
  <c r="S17" i="2"/>
  <c r="O17" i="2"/>
  <c r="M17" i="2"/>
  <c r="K17" i="2"/>
  <c r="I17" i="2"/>
  <c r="G17" i="2"/>
  <c r="AA16" i="2"/>
  <c r="Y16" i="2"/>
  <c r="W16" i="2"/>
  <c r="U16" i="2"/>
  <c r="S16" i="2"/>
  <c r="O16" i="2"/>
  <c r="M16" i="2"/>
  <c r="K16" i="2"/>
  <c r="I16" i="2"/>
  <c r="G16" i="2"/>
  <c r="AA15" i="2"/>
  <c r="Y15" i="2"/>
  <c r="W15" i="2"/>
  <c r="U15" i="2"/>
  <c r="S15" i="2"/>
  <c r="O15" i="2"/>
  <c r="M15" i="2"/>
  <c r="K15" i="2"/>
  <c r="I15" i="2"/>
  <c r="G15" i="2"/>
  <c r="AA14" i="2"/>
  <c r="Y14" i="2"/>
  <c r="W14" i="2"/>
  <c r="U14" i="2"/>
  <c r="S14" i="2"/>
  <c r="O14" i="2"/>
  <c r="M14" i="2"/>
  <c r="K14" i="2"/>
  <c r="I14" i="2"/>
  <c r="G14" i="2"/>
  <c r="AA13" i="2"/>
  <c r="Y13" i="2"/>
  <c r="W13" i="2"/>
  <c r="U13" i="2"/>
  <c r="S13" i="2"/>
  <c r="O13" i="2"/>
  <c r="M13" i="2"/>
  <c r="K13" i="2"/>
  <c r="I13" i="2"/>
  <c r="G13" i="2"/>
  <c r="AA12" i="2"/>
  <c r="Y12" i="2"/>
  <c r="W12" i="2"/>
  <c r="U12" i="2"/>
  <c r="S12" i="2"/>
  <c r="O12" i="2"/>
  <c r="M12" i="2"/>
  <c r="K12" i="2"/>
  <c r="I12" i="2"/>
  <c r="G12" i="2"/>
  <c r="AA11" i="2"/>
  <c r="Y11" i="2"/>
  <c r="W11" i="2"/>
  <c r="U11" i="2"/>
  <c r="S11" i="2"/>
  <c r="O11" i="2"/>
  <c r="M11" i="2"/>
  <c r="K11" i="2"/>
  <c r="I11" i="2"/>
  <c r="G11" i="2"/>
  <c r="AA10" i="2"/>
  <c r="Y10" i="2"/>
  <c r="W10" i="2"/>
  <c r="U10" i="2"/>
  <c r="S10" i="2"/>
  <c r="O10" i="2"/>
  <c r="M10" i="2"/>
  <c r="K10" i="2"/>
  <c r="I10" i="2"/>
  <c r="G10" i="2"/>
  <c r="AA9" i="2"/>
  <c r="Y9" i="2"/>
  <c r="W9" i="2"/>
  <c r="U9" i="2"/>
  <c r="S9" i="2"/>
  <c r="O9" i="2"/>
  <c r="M9" i="2"/>
  <c r="K9" i="2"/>
  <c r="I9" i="2"/>
  <c r="G9" i="2"/>
  <c r="AA8" i="2"/>
  <c r="Y8" i="2"/>
  <c r="W8" i="2"/>
  <c r="U8" i="2"/>
  <c r="S8" i="2"/>
  <c r="O8" i="2"/>
  <c r="M8" i="2"/>
  <c r="K8" i="2"/>
  <c r="I8" i="2"/>
  <c r="G8" i="2"/>
  <c r="AA7" i="2"/>
  <c r="Y7" i="2"/>
  <c r="W7" i="2"/>
  <c r="U7" i="2"/>
  <c r="S7" i="2"/>
  <c r="O7" i="2"/>
  <c r="M7" i="2"/>
  <c r="K7" i="2"/>
  <c r="I7" i="2"/>
  <c r="G7" i="2"/>
  <c r="AA6" i="2"/>
  <c r="Y6" i="2"/>
  <c r="W6" i="2"/>
  <c r="U6" i="2"/>
  <c r="S6" i="2"/>
  <c r="O6" i="2"/>
  <c r="M6" i="2"/>
  <c r="K6" i="2"/>
  <c r="I6" i="2"/>
  <c r="G6" i="2"/>
  <c r="AA5" i="2"/>
  <c r="Y5" i="2"/>
  <c r="W5" i="2"/>
  <c r="U5" i="2"/>
  <c r="S5" i="2"/>
  <c r="O5" i="2"/>
  <c r="M5" i="2"/>
  <c r="K5" i="2"/>
  <c r="I5" i="2"/>
  <c r="G5" i="2"/>
  <c r="AA4" i="2"/>
  <c r="Y4" i="2"/>
  <c r="W4" i="2"/>
  <c r="U4" i="2"/>
  <c r="S4" i="2"/>
  <c r="O4" i="2"/>
  <c r="M4" i="2"/>
  <c r="K4" i="2"/>
  <c r="I4" i="2"/>
  <c r="G4" i="2"/>
  <c r="AA3" i="2"/>
  <c r="Y3" i="2"/>
  <c r="W3" i="2"/>
  <c r="U3" i="2"/>
  <c r="S3" i="2"/>
  <c r="O3" i="2"/>
  <c r="M3" i="2"/>
  <c r="K3" i="2"/>
  <c r="I3" i="2"/>
  <c r="G3" i="2"/>
  <c r="AA2" i="2"/>
  <c r="Y2" i="2"/>
  <c r="W2" i="2"/>
  <c r="W22" i="2" s="1"/>
  <c r="U2" i="2"/>
  <c r="U22" i="2" s="1"/>
  <c r="S2" i="2"/>
  <c r="S22" i="2" s="1"/>
  <c r="O2" i="2"/>
  <c r="O22" i="2" s="1"/>
  <c r="M2" i="2"/>
  <c r="M22" i="2" s="1"/>
  <c r="K2" i="2"/>
  <c r="K22" i="2" s="1"/>
  <c r="I2" i="2"/>
  <c r="I22" i="2" s="1"/>
  <c r="G2" i="2"/>
  <c r="G22" i="2" s="1"/>
  <c r="AA11" i="1"/>
  <c r="Y11" i="1"/>
  <c r="W11" i="1"/>
  <c r="U11" i="1"/>
  <c r="S11" i="1"/>
  <c r="O11" i="1"/>
  <c r="M11" i="1"/>
  <c r="K11" i="1"/>
  <c r="I11" i="1"/>
  <c r="G11" i="1"/>
  <c r="AA10" i="1"/>
  <c r="Y10" i="1"/>
  <c r="W10" i="1"/>
  <c r="U10" i="1"/>
  <c r="S10" i="1"/>
  <c r="O10" i="1"/>
  <c r="M10" i="1"/>
  <c r="F50" i="1" s="1"/>
  <c r="K10" i="1"/>
  <c r="E50" i="1" s="1"/>
  <c r="I10" i="1"/>
  <c r="D50" i="1" s="1"/>
  <c r="G10" i="1"/>
  <c r="AA9" i="1"/>
  <c r="Y9" i="1"/>
  <c r="W9" i="1"/>
  <c r="U9" i="1"/>
  <c r="S9" i="1"/>
  <c r="O9" i="1"/>
  <c r="G49" i="1" s="1"/>
  <c r="M9" i="1"/>
  <c r="F49" i="1" s="1"/>
  <c r="K9" i="1"/>
  <c r="E49" i="1" s="1"/>
  <c r="I9" i="1"/>
  <c r="G9" i="1"/>
  <c r="C49" i="1" s="1"/>
  <c r="AA8" i="1"/>
  <c r="Y8" i="1"/>
  <c r="W8" i="1"/>
  <c r="U8" i="1"/>
  <c r="S8" i="1"/>
  <c r="O8" i="1"/>
  <c r="G48" i="1" s="1"/>
  <c r="M8" i="1"/>
  <c r="F48" i="1" s="1"/>
  <c r="K8" i="1"/>
  <c r="I8" i="1"/>
  <c r="D48" i="1" s="1"/>
  <c r="G8" i="1"/>
  <c r="AA7" i="1"/>
  <c r="Y7" i="1"/>
  <c r="W7" i="1"/>
  <c r="U7" i="1"/>
  <c r="S7" i="1"/>
  <c r="O7" i="1"/>
  <c r="G47" i="1" s="1"/>
  <c r="M7" i="1"/>
  <c r="K7" i="1"/>
  <c r="E47" i="1" s="1"/>
  <c r="I7" i="1"/>
  <c r="D47" i="1" s="1"/>
  <c r="G7" i="1"/>
  <c r="C47" i="1" s="1"/>
  <c r="AA6" i="1"/>
  <c r="Y6" i="1"/>
  <c r="W6" i="1"/>
  <c r="U6" i="1"/>
  <c r="S6" i="1"/>
  <c r="O6" i="1"/>
  <c r="M6" i="1"/>
  <c r="F46" i="1" s="1"/>
  <c r="K6" i="1"/>
  <c r="I6" i="1"/>
  <c r="D46" i="1" s="1"/>
  <c r="G6" i="1"/>
  <c r="AA5" i="1"/>
  <c r="Y5" i="1"/>
  <c r="W5" i="1"/>
  <c r="S5" i="1"/>
  <c r="O5" i="1"/>
  <c r="G45" i="1" s="1"/>
  <c r="M5" i="1"/>
  <c r="F45" i="1" s="1"/>
  <c r="K5" i="1"/>
  <c r="E45" i="1" s="1"/>
  <c r="I5" i="1"/>
  <c r="G5" i="1"/>
  <c r="C45" i="1" s="1"/>
  <c r="AA4" i="1"/>
  <c r="Y4" i="1"/>
  <c r="W4" i="1"/>
  <c r="S4" i="1"/>
  <c r="O4" i="1"/>
  <c r="G44" i="1" s="1"/>
  <c r="M4" i="1"/>
  <c r="F44" i="1" s="1"/>
  <c r="K4" i="1"/>
  <c r="I4" i="1"/>
  <c r="D44" i="1" s="1"/>
  <c r="G4" i="1"/>
  <c r="C44" i="1" s="1"/>
  <c r="AA3" i="1"/>
  <c r="Y3" i="1"/>
  <c r="W3" i="1"/>
  <c r="S3" i="1"/>
  <c r="O3" i="1"/>
  <c r="G43" i="1" s="1"/>
  <c r="M3" i="1"/>
  <c r="K3" i="1"/>
  <c r="E43" i="1" s="1"/>
  <c r="I3" i="1"/>
  <c r="G3" i="1"/>
  <c r="C43" i="1" s="1"/>
  <c r="C48" i="1" l="1"/>
  <c r="D49" i="1"/>
  <c r="F43" i="1"/>
  <c r="E44" i="1"/>
  <c r="D45" i="1"/>
  <c r="C46" i="1"/>
  <c r="G46" i="1"/>
  <c r="C50" i="1"/>
  <c r="G50" i="1"/>
  <c r="F47" i="1"/>
  <c r="E48" i="1"/>
  <c r="D43" i="1"/>
  <c r="E46" i="1"/>
  <c r="G13" i="1"/>
  <c r="I13" i="1"/>
  <c r="K13" i="1"/>
  <c r="M13" i="1"/>
  <c r="O13" i="1"/>
  <c r="S13" i="1"/>
  <c r="U13" i="1"/>
  <c r="W13" i="1"/>
  <c r="Y13" i="1"/>
  <c r="AA13" i="1"/>
</calcChain>
</file>

<file path=xl/sharedStrings.xml><?xml version="1.0" encoding="utf-8"?>
<sst xmlns="http://schemas.openxmlformats.org/spreadsheetml/2006/main" count="132" uniqueCount="52">
  <si>
    <t>arch</t>
  </si>
  <si>
    <t>circuit</t>
  </si>
  <si>
    <t>channel width</t>
  </si>
  <si>
    <t>baseline</t>
  </si>
  <si>
    <t>threshold 0</t>
  </si>
  <si>
    <t>threshold 4</t>
  </si>
  <si>
    <t>threshold 16</t>
  </si>
  <si>
    <t>threshold 32</t>
  </si>
  <si>
    <t>threshold 64</t>
  </si>
  <si>
    <t>ratio</t>
  </si>
  <si>
    <t>stratixiv_arch_timing</t>
  </si>
  <si>
    <t>cholesky_mc</t>
  </si>
  <si>
    <t>stereo_vision</t>
  </si>
  <si>
    <t>sparcT1_core</t>
  </si>
  <si>
    <t>neuron</t>
  </si>
  <si>
    <t>segmentation</t>
  </si>
  <si>
    <t>stap_qrd</t>
  </si>
  <si>
    <t>SLAM_spheric</t>
  </si>
  <si>
    <t>arch</t>
  </si>
  <si>
    <t>stratixiv_arch.timing</t>
  </si>
  <si>
    <t>number of blocks</t>
  </si>
  <si>
    <t>critical path (ns)</t>
  </si>
  <si>
    <t>after</t>
  </si>
  <si>
    <t>mes_noc</t>
  </si>
  <si>
    <t>Circuit</t>
  </si>
  <si>
    <t>Baseline</t>
  </si>
  <si>
    <t>Threshold 0</t>
  </si>
  <si>
    <t>Threshold 4</t>
  </si>
  <si>
    <t>Threshold 16</t>
  </si>
  <si>
    <t>Threshold 32</t>
  </si>
  <si>
    <t>Threshold 64</t>
  </si>
  <si>
    <t>blocks</t>
  </si>
  <si>
    <t>ucsb_152_tap_fir</t>
  </si>
  <si>
    <t>wb_conmax</t>
  </si>
  <si>
    <t>radar20</t>
  </si>
  <si>
    <t>sudoku_check</t>
  </si>
  <si>
    <t>leon2</t>
  </si>
  <si>
    <t>Reed_Solomon</t>
  </si>
  <si>
    <t>uoft_raytracer</t>
  </si>
  <si>
    <t>CH_DFSIN</t>
  </si>
  <si>
    <t>smithwaterman</t>
  </si>
  <si>
    <t>MMM</t>
  </si>
  <si>
    <t>leon3mp</t>
  </si>
  <si>
    <t>carpat</t>
  </si>
  <si>
    <t>JPEG</t>
  </si>
  <si>
    <t>jacobi</t>
  </si>
  <si>
    <t>MCML</t>
  </si>
  <si>
    <t>random</t>
  </si>
  <si>
    <t>stap_steering</t>
  </si>
  <si>
    <t>CHERI</t>
  </si>
  <si>
    <t>SURF_desc</t>
  </si>
  <si>
    <t>EKF-SLAM_Jacobians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</si>
</sst>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>
    <font>
      <sz val="11"/>
      <color rgb="FF000000"/>
      <name val="Sans"/>
    </font>
    <font>
      <sz val="10"/>
      <color rgb="FF000000"/>
      <name val="Sans"/>
    </font>
    <font>
      <sz val="14"/>
      <color rgb="FF000000"/>
      <name val="Sans"/>
    </font>
  </fonts>
  <fills count="6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CCFFCC"/>
      </patternFill>
    </fill>
    <fill>
      <patternFill patternType="solid">
        <fgColor rgb="FFFF6600"/>
      </patternFill>
    </fill>
    <fill>
      <patternFill patternType="solid">
        <f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3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3" borderId="2" xfId="0" applyNumberFormat="1" applyFont="1" applyFill="1" applyBorder="1" applyAlignment="1"/>
    <xf numFmtId="164" fontId="1" fillId="2" borderId="1" xfId="0" applyNumberFormat="1" applyFont="1" applyFill="1" applyBorder="1" applyAlignment="1"/>
    <xf numFmtId="0" fontId="1" fillId="4" borderId="1" xfId="0" applyNumberFormat="1" applyFont="1" applyFill="1" applyBorder="1" applyAlignment="1"/>
    <xf numFmtId="0" fontId="1" fillId="4" borderId="2" xfId="0" applyNumberFormat="1" applyFont="1" applyFill="1" applyBorder="1" applyAlignment="1"/>
    <xf numFmtId="164" fontId="1" fillId="4" borderId="1" xfId="0" applyNumberFormat="1" applyFont="1" applyFill="1" applyBorder="1" applyAlignment="1"/>
    <xf numFmtId="0" fontId="2" fillId="5" borderId="1" xfId="0" applyNumberFormat="1" applyFont="1" applyFill="1" applyBorder="1" applyAlignment="1"/>
    <xf numFmtId="164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1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64" fontId="1" fillId="2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0" fontId="1" fillId="3" borderId="2" xfId="0" applyNumberFormat="1" applyFont="1" applyFill="1" applyBorder="1" applyAlignment="1"/>
    <xf numFmtId="0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/>
    <xf numFmtId="1" fontId="1" fillId="4" borderId="2" xfId="0" applyNumberFormat="1" applyFont="1" applyFill="1" applyBorder="1" applyAlignment="1"/>
    <xf numFmtId="164" fontId="1" fillId="4" borderId="1" xfId="0" applyNumberFormat="1" applyFont="1" applyFill="1" applyBorder="1" applyAlignment="1"/>
    <xf numFmtId="0" fontId="1" fillId="4" borderId="2" xfId="0" applyNumberFormat="1" applyFont="1" applyFill="1" applyBorder="1" applyAlignment="1"/>
    <xf numFmtId="164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A28" workbookViewId="0">
      <selection activeCell="B43" sqref="B43:B51"/>
    </sheetView>
  </sheetViews>
  <sheetFormatPr defaultColWidth="0" defaultRowHeight="12.3"/>
  <cols>
    <col min="1" max="1" width="17.5703125" style="1" customWidth="1"/>
    <col min="2" max="2" width="15.140625" style="1" customWidth="1"/>
    <col min="3" max="3" width="12.140625" style="1" customWidth="1"/>
    <col min="4" max="4" width="11.7109375" style="1" customWidth="1"/>
    <col min="5" max="6" width="10.7109375" style="1" customWidth="1"/>
    <col min="7" max="7" width="11.85546875" style="1" customWidth="1"/>
    <col min="8" max="8" width="9.140625" style="1"/>
    <col min="9" max="9" width="10.42578125" style="1" customWidth="1"/>
    <col min="10" max="10" width="9.140625" style="1" customWidth="1"/>
    <col min="11" max="11" width="9.140625" style="1"/>
    <col min="12" max="12" width="9.42578125" style="1" customWidth="1"/>
    <col min="13" max="13" width="16.140625" style="1" bestFit="1" customWidth="1"/>
    <col min="14" max="14" width="8.85546875" style="1" customWidth="1"/>
    <col min="15" max="15" width="9.140625" style="1"/>
    <col min="16" max="16" width="5.28515625" style="1" customWidth="1"/>
    <col min="17" max="17" width="9.140625" style="1"/>
    <col min="18" max="18" width="8.5703125" style="1" customWidth="1"/>
    <col min="19" max="19" width="9.140625" style="1"/>
    <col min="20" max="20" width="12.42578125" style="1" customWidth="1"/>
    <col min="21" max="21" width="9.140625" style="1"/>
    <col min="22" max="22" width="10" style="1" customWidth="1"/>
    <col min="23" max="23" width="9.140625" style="1"/>
    <col min="24" max="24" width="10.42578125" style="1" customWidth="1"/>
    <col min="25" max="25" width="9.140625" style="1"/>
    <col min="26" max="26" width="10.140625" style="1" customWidth="1"/>
    <col min="27" max="27" width="9.140625" style="1"/>
    <col min="28" max="16384" width="0" style="1" hidden="1"/>
  </cols>
  <sheetData>
    <row r="1" spans="1:27" ht="13.8">
      <c r="A1" t="s">
        <v>0</v>
      </c>
      <c r="B1" t="s">
        <v>1</v>
      </c>
      <c r="C1" t="s">
        <v>20</v>
      </c>
      <c r="D1" t="s">
        <v>2</v>
      </c>
      <c r="E1" s="2" t="s">
        <v>3</v>
      </c>
      <c r="F1" s="2" t="s">
        <v>4</v>
      </c>
      <c r="G1" s="2"/>
      <c r="H1" s="3" t="s">
        <v>5</v>
      </c>
      <c r="J1" t="s">
        <v>6</v>
      </c>
      <c r="L1" t="s">
        <v>7</v>
      </c>
      <c r="N1" t="s">
        <v>8</v>
      </c>
      <c r="Q1" s="4" t="s">
        <v>21</v>
      </c>
      <c r="R1" s="4" t="s">
        <v>4</v>
      </c>
      <c r="S1" s="4"/>
      <c r="T1" t="s">
        <v>5</v>
      </c>
      <c r="V1" t="s">
        <v>6</v>
      </c>
      <c r="X1" t="s">
        <v>7</v>
      </c>
      <c r="Z1" t="s">
        <v>8</v>
      </c>
    </row>
    <row r="2" spans="1:27">
      <c r="E2" s="5"/>
      <c r="F2" s="5"/>
      <c r="G2" s="2" t="s">
        <v>9</v>
      </c>
      <c r="H2" s="5"/>
      <c r="I2" s="2" t="s">
        <v>9</v>
      </c>
      <c r="J2" s="5"/>
      <c r="K2" s="2" t="s">
        <v>9</v>
      </c>
      <c r="L2" s="5"/>
      <c r="M2" s="2" t="s">
        <v>9</v>
      </c>
      <c r="N2" s="5"/>
      <c r="O2" s="2" t="s">
        <v>9</v>
      </c>
      <c r="Q2" s="6" t="s">
        <v>3</v>
      </c>
      <c r="R2" s="6"/>
      <c r="S2" s="4" t="s">
        <v>9</v>
      </c>
      <c r="T2" s="6" t="s">
        <v>22</v>
      </c>
      <c r="U2" s="4" t="s">
        <v>9</v>
      </c>
      <c r="V2" s="6"/>
      <c r="W2" s="4" t="s">
        <v>9</v>
      </c>
      <c r="X2" s="6"/>
      <c r="Y2" s="4" t="s">
        <v>9</v>
      </c>
      <c r="Z2" s="6"/>
      <c r="AA2" s="4" t="s">
        <v>9</v>
      </c>
    </row>
    <row r="3" spans="1:27" ht="13.8">
      <c r="A3" t="s">
        <v>10</v>
      </c>
      <c r="B3" t="s">
        <v>11</v>
      </c>
      <c r="C3">
        <v>108236</v>
      </c>
      <c r="D3">
        <v>300</v>
      </c>
      <c r="E3" s="5">
        <v>333</v>
      </c>
      <c r="F3" s="5">
        <v>230.66499999999999</v>
      </c>
      <c r="G3" s="2">
        <f t="shared" ref="G3:G11" si="0">F3/E3</f>
        <v>0.69268768768768763</v>
      </c>
      <c r="H3" s="5">
        <v>248</v>
      </c>
      <c r="I3" s="7">
        <f t="shared" ref="I3:I11" si="1">H3/E3</f>
        <v>0.74474474474474472</v>
      </c>
      <c r="J3" s="5">
        <v>233.62100000000001</v>
      </c>
      <c r="K3" s="2">
        <f t="shared" ref="K3:K11" si="2">J3/E3</f>
        <v>0.70156456456456462</v>
      </c>
      <c r="L3" s="5">
        <v>244.52500000000001</v>
      </c>
      <c r="M3" s="2">
        <f t="shared" ref="M3:M11" si="3">L3/E3</f>
        <v>0.73430930930930938</v>
      </c>
      <c r="N3" s="5">
        <v>256.51100000000002</v>
      </c>
      <c r="O3" s="2">
        <f t="shared" ref="O3:O11" si="4">N3/E3</f>
        <v>0.77030330330330332</v>
      </c>
      <c r="Q3" s="6">
        <v>9.7083300000000001</v>
      </c>
      <c r="R3" s="6">
        <v>8.73874</v>
      </c>
      <c r="S3" s="4">
        <f t="shared" ref="S3:S11" si="5">R3/Q3</f>
        <v>0.90012803437872424</v>
      </c>
      <c r="T3" s="6">
        <v>8.5365900000000003</v>
      </c>
      <c r="U3" s="4">
        <v>0.87930600000000003</v>
      </c>
      <c r="V3" s="6">
        <v>8.8410100000000007</v>
      </c>
      <c r="W3" s="4">
        <f t="shared" ref="W3:W11" si="6">V3/Q3</f>
        <v>0.9106622869226737</v>
      </c>
      <c r="X3" s="6">
        <v>8.4983000000000004</v>
      </c>
      <c r="Y3" s="4">
        <f t="shared" ref="Y3:Y11" si="7">X3/Q3</f>
        <v>0.87536167394392239</v>
      </c>
      <c r="Z3" s="6">
        <v>8.5017399999999999</v>
      </c>
      <c r="AA3" s="4">
        <f t="shared" ref="AA3:AA11" si="8">Z3/Q3</f>
        <v>0.87571600882953093</v>
      </c>
    </row>
    <row r="4" spans="1:27" ht="13.8">
      <c r="A4" t="s">
        <v>10</v>
      </c>
      <c r="B4" t="s">
        <v>12</v>
      </c>
      <c r="C4">
        <v>92662</v>
      </c>
      <c r="D4">
        <v>300</v>
      </c>
      <c r="E4" s="5">
        <v>138</v>
      </c>
      <c r="F4" s="5">
        <v>123.76300000000001</v>
      </c>
      <c r="G4" s="2">
        <f t="shared" si="0"/>
        <v>0.89683333333333337</v>
      </c>
      <c r="H4" s="5">
        <v>131</v>
      </c>
      <c r="I4" s="7">
        <f t="shared" si="1"/>
        <v>0.94927536231884058</v>
      </c>
      <c r="J4" s="5">
        <v>127.32</v>
      </c>
      <c r="K4" s="2">
        <f t="shared" si="2"/>
        <v>0.92260869565217385</v>
      </c>
      <c r="L4" s="5">
        <v>121.292</v>
      </c>
      <c r="M4" s="2">
        <f t="shared" si="3"/>
        <v>0.87892753623188402</v>
      </c>
      <c r="N4" s="5">
        <v>124.99</v>
      </c>
      <c r="O4" s="2">
        <f t="shared" si="4"/>
        <v>0.90572463768115941</v>
      </c>
      <c r="Q4" s="6">
        <v>10.263500000000001</v>
      </c>
      <c r="R4" s="6">
        <v>9.6452000000000009</v>
      </c>
      <c r="S4" s="4">
        <f t="shared" si="5"/>
        <v>0.93975739270229453</v>
      </c>
      <c r="T4" s="6">
        <v>9.9970800000000004</v>
      </c>
      <c r="U4" s="4">
        <v>0.97404199999999996</v>
      </c>
      <c r="V4" s="6">
        <v>9.6452000000000009</v>
      </c>
      <c r="W4" s="4">
        <f t="shared" si="6"/>
        <v>0.93975739270229453</v>
      </c>
      <c r="X4" s="6">
        <v>9.6452000000000009</v>
      </c>
      <c r="Y4" s="4">
        <f t="shared" si="7"/>
        <v>0.93975739270229453</v>
      </c>
      <c r="Z4" s="6">
        <v>9.6452000000000009</v>
      </c>
      <c r="AA4" s="4">
        <f t="shared" si="8"/>
        <v>0.93975739270229453</v>
      </c>
    </row>
    <row r="5" spans="1:27">
      <c r="A5" s="8" t="s">
        <v>10</v>
      </c>
      <c r="B5" s="8" t="s">
        <v>13</v>
      </c>
      <c r="C5" s="8">
        <v>91268</v>
      </c>
      <c r="D5" s="8">
        <v>300</v>
      </c>
      <c r="E5" s="9">
        <v>395</v>
      </c>
      <c r="F5" s="5">
        <v>483.46800000000002</v>
      </c>
      <c r="G5" s="2">
        <f t="shared" si="0"/>
        <v>1.2239696202531647</v>
      </c>
      <c r="H5" s="9">
        <v>437</v>
      </c>
      <c r="I5" s="10">
        <f t="shared" si="1"/>
        <v>1.1063291139240505</v>
      </c>
      <c r="J5" s="5">
        <v>444.79</v>
      </c>
      <c r="K5" s="2">
        <f t="shared" si="2"/>
        <v>1.1260506329113924</v>
      </c>
      <c r="L5" s="5">
        <v>409.36399999999998</v>
      </c>
      <c r="M5" s="2">
        <f t="shared" si="3"/>
        <v>1.0363645569620252</v>
      </c>
      <c r="N5" s="5">
        <v>338.53500000000003</v>
      </c>
      <c r="O5" s="2">
        <f t="shared" si="4"/>
        <v>0.8570506329113925</v>
      </c>
      <c r="Q5" s="9">
        <v>10.0709</v>
      </c>
      <c r="R5" s="6">
        <v>12.2827</v>
      </c>
      <c r="S5" s="4">
        <f t="shared" si="5"/>
        <v>1.2196228738245838</v>
      </c>
      <c r="T5" s="9">
        <v>18.350200000000001</v>
      </c>
      <c r="U5" s="8">
        <v>1.8221000000000001</v>
      </c>
      <c r="V5" s="6">
        <v>12.236800000000001</v>
      </c>
      <c r="W5" s="4">
        <f t="shared" si="6"/>
        <v>1.2150651878183678</v>
      </c>
      <c r="X5" s="6">
        <v>11.0886</v>
      </c>
      <c r="Y5" s="4">
        <f t="shared" si="7"/>
        <v>1.101053530468975</v>
      </c>
      <c r="Z5" s="6">
        <v>11.8317</v>
      </c>
      <c r="AA5" s="4">
        <f t="shared" si="8"/>
        <v>1.1748403816937909</v>
      </c>
    </row>
    <row r="6" spans="1:27" ht="13.8">
      <c r="A6" t="s">
        <v>10</v>
      </c>
      <c r="B6" t="s">
        <v>14</v>
      </c>
      <c r="C6">
        <v>90778</v>
      </c>
      <c r="D6">
        <v>300</v>
      </c>
      <c r="E6" s="5">
        <v>189</v>
      </c>
      <c r="F6" s="5">
        <v>163.12899999999999</v>
      </c>
      <c r="G6" s="2">
        <f t="shared" si="0"/>
        <v>0.86311640211640206</v>
      </c>
      <c r="H6" s="5">
        <v>165</v>
      </c>
      <c r="I6" s="7">
        <f t="shared" si="1"/>
        <v>0.87301587301587302</v>
      </c>
      <c r="J6" s="5">
        <v>172.398</v>
      </c>
      <c r="K6" s="2">
        <f t="shared" si="2"/>
        <v>0.91215873015873017</v>
      </c>
      <c r="L6" s="5">
        <v>156.392</v>
      </c>
      <c r="M6" s="2">
        <f t="shared" si="3"/>
        <v>0.82747089947089947</v>
      </c>
      <c r="N6" s="5">
        <v>159.88200000000001</v>
      </c>
      <c r="O6" s="2">
        <f t="shared" si="4"/>
        <v>0.84593650793650799</v>
      </c>
      <c r="Q6" s="6">
        <v>9.6733100000000007</v>
      </c>
      <c r="R6" s="6">
        <v>9.5790000000000006</v>
      </c>
      <c r="S6" s="4">
        <f t="shared" si="5"/>
        <v>0.99025049336783377</v>
      </c>
      <c r="T6" s="6">
        <v>9.5790000000000006</v>
      </c>
      <c r="U6" s="4">
        <f t="shared" ref="U6:U11" si="9">T6/Q6</f>
        <v>0.99025049336783377</v>
      </c>
      <c r="V6" s="6">
        <v>9.45688</v>
      </c>
      <c r="W6" s="4">
        <f t="shared" si="6"/>
        <v>0.97762606594847046</v>
      </c>
      <c r="X6" s="6">
        <v>9.45688</v>
      </c>
      <c r="Y6" s="4">
        <f t="shared" si="7"/>
        <v>0.97762606594847046</v>
      </c>
      <c r="Z6" s="6">
        <v>9.45688</v>
      </c>
      <c r="AA6" s="4">
        <f t="shared" si="8"/>
        <v>0.97762606594847046</v>
      </c>
    </row>
    <row r="7" spans="1:27" ht="13.8">
      <c r="A7" t="s">
        <v>10</v>
      </c>
      <c r="B7" t="s">
        <v>15</v>
      </c>
      <c r="C7">
        <v>167917</v>
      </c>
      <c r="D7">
        <v>350</v>
      </c>
      <c r="E7" s="5">
        <v>411.54</v>
      </c>
      <c r="F7" s="5">
        <v>306.64999999999998</v>
      </c>
      <c r="G7" s="2">
        <f t="shared" si="0"/>
        <v>0.74512805559605377</v>
      </c>
      <c r="H7" s="5">
        <v>324.5</v>
      </c>
      <c r="I7" s="7">
        <f t="shared" si="1"/>
        <v>0.78850172522719542</v>
      </c>
      <c r="J7" s="5">
        <v>354.42</v>
      </c>
      <c r="K7" s="2">
        <f t="shared" si="2"/>
        <v>0.86120425718034699</v>
      </c>
      <c r="L7" s="5">
        <v>333.27</v>
      </c>
      <c r="M7" s="2">
        <f t="shared" si="3"/>
        <v>0.80981192593672535</v>
      </c>
      <c r="N7" s="5">
        <v>340.56</v>
      </c>
      <c r="O7" s="2">
        <f t="shared" si="4"/>
        <v>0.82752587840793113</v>
      </c>
      <c r="Q7" s="6">
        <v>866.125</v>
      </c>
      <c r="R7" s="6">
        <v>907.47326999999996</v>
      </c>
      <c r="S7" s="4">
        <f t="shared" si="5"/>
        <v>1.0477393794198298</v>
      </c>
      <c r="T7" s="6">
        <v>879.96500000000003</v>
      </c>
      <c r="U7" s="4">
        <f t="shared" si="9"/>
        <v>1.0159792177803435</v>
      </c>
      <c r="V7" s="6">
        <v>866.12505999999996</v>
      </c>
      <c r="W7" s="4">
        <f t="shared" si="6"/>
        <v>1.0000000692740654</v>
      </c>
      <c r="X7" s="6">
        <v>868.23077000000001</v>
      </c>
      <c r="Y7" s="4">
        <f t="shared" si="7"/>
        <v>1.002431254149228</v>
      </c>
      <c r="Z7" s="6">
        <v>866.04584</v>
      </c>
      <c r="AA7" s="4">
        <f t="shared" si="8"/>
        <v>0.99990860441622165</v>
      </c>
    </row>
    <row r="8" spans="1:27" ht="13.8">
      <c r="A8" t="s">
        <v>10</v>
      </c>
      <c r="B8" t="s">
        <v>16</v>
      </c>
      <c r="C8">
        <v>237197</v>
      </c>
      <c r="D8">
        <v>300</v>
      </c>
      <c r="E8" s="2">
        <v>673.5</v>
      </c>
      <c r="F8" s="5">
        <v>500.75</v>
      </c>
      <c r="G8" s="2">
        <f t="shared" si="0"/>
        <v>0.74350408314773575</v>
      </c>
      <c r="H8" s="5">
        <v>564.6</v>
      </c>
      <c r="I8" s="7">
        <f t="shared" si="1"/>
        <v>0.83830734966592435</v>
      </c>
      <c r="J8" s="5">
        <v>488.52</v>
      </c>
      <c r="K8" s="2">
        <f t="shared" si="2"/>
        <v>0.72534521158129173</v>
      </c>
      <c r="L8" s="5">
        <v>483.66</v>
      </c>
      <c r="M8" s="2">
        <f t="shared" si="3"/>
        <v>0.7181291759465479</v>
      </c>
      <c r="N8" s="5">
        <v>482.4</v>
      </c>
      <c r="O8" s="2">
        <f t="shared" si="4"/>
        <v>0.71625835189309572</v>
      </c>
      <c r="Q8" s="4">
        <v>8.8271499999999996</v>
      </c>
      <c r="R8" s="6">
        <v>9.4031000000000002</v>
      </c>
      <c r="S8" s="4">
        <f t="shared" si="5"/>
        <v>1.0652475600845122</v>
      </c>
      <c r="T8" s="6">
        <v>8.8575099999999996</v>
      </c>
      <c r="U8" s="4">
        <f t="shared" si="9"/>
        <v>1.0034393887041684</v>
      </c>
      <c r="V8" s="6">
        <v>8.62575</v>
      </c>
      <c r="W8" s="4">
        <f t="shared" si="6"/>
        <v>0.97718402882017419</v>
      </c>
      <c r="X8" s="6">
        <v>8.9856999999999996</v>
      </c>
      <c r="Y8" s="4">
        <f t="shared" si="7"/>
        <v>1.0179616297445948</v>
      </c>
      <c r="Z8" s="6">
        <v>8.8732600000000001</v>
      </c>
      <c r="AA8" s="4">
        <f t="shared" si="8"/>
        <v>1.0052236565595918</v>
      </c>
    </row>
    <row r="9" spans="1:27" ht="13.8">
      <c r="A9" t="s">
        <v>10</v>
      </c>
      <c r="B9" t="s">
        <v>17</v>
      </c>
      <c r="C9">
        <v>125194</v>
      </c>
      <c r="D9">
        <v>300</v>
      </c>
      <c r="E9" s="2">
        <v>283.58</v>
      </c>
      <c r="F9" s="5">
        <v>240.16</v>
      </c>
      <c r="G9" s="2">
        <f t="shared" si="0"/>
        <v>0.84688624021440162</v>
      </c>
      <c r="H9" s="5">
        <v>260.14</v>
      </c>
      <c r="I9" s="7">
        <f t="shared" si="1"/>
        <v>0.91734254883983357</v>
      </c>
      <c r="J9" s="5">
        <v>275.5</v>
      </c>
      <c r="K9" s="2">
        <f t="shared" si="2"/>
        <v>0.97150715847379931</v>
      </c>
      <c r="L9" s="5">
        <v>272.58999999999997</v>
      </c>
      <c r="M9" s="2">
        <f t="shared" si="3"/>
        <v>0.96124550391423935</v>
      </c>
      <c r="N9" s="5">
        <v>263.68</v>
      </c>
      <c r="O9" s="2">
        <f t="shared" si="4"/>
        <v>0.92982579871641169</v>
      </c>
      <c r="Q9" s="4">
        <v>80.4041</v>
      </c>
      <c r="R9" s="6">
        <v>81.262029999999996</v>
      </c>
      <c r="S9" s="4">
        <f t="shared" si="5"/>
        <v>1.0106702270157863</v>
      </c>
      <c r="T9" s="6">
        <v>80.659099999999995</v>
      </c>
      <c r="U9" s="4">
        <f t="shared" si="9"/>
        <v>1.00317148006134</v>
      </c>
      <c r="V9" s="6">
        <v>80.729119999999995</v>
      </c>
      <c r="W9" s="4">
        <f t="shared" si="6"/>
        <v>1.004042331174654</v>
      </c>
      <c r="X9" s="6">
        <v>80.666669999999996</v>
      </c>
      <c r="Y9" s="4">
        <f t="shared" si="7"/>
        <v>1.0032656294890434</v>
      </c>
      <c r="Z9" s="6">
        <v>80.02261</v>
      </c>
      <c r="AA9" s="4">
        <f t="shared" si="8"/>
        <v>0.99525534145646799</v>
      </c>
    </row>
    <row r="10" spans="1:27" ht="13.8">
      <c r="A10" t="s">
        <v>10</v>
      </c>
      <c r="B10" t="s">
        <v>15</v>
      </c>
      <c r="C10">
        <v>167917</v>
      </c>
      <c r="D10">
        <v>300</v>
      </c>
      <c r="E10" s="2">
        <v>12604.1</v>
      </c>
      <c r="F10" s="5">
        <v>8805.42</v>
      </c>
      <c r="G10" s="2">
        <f t="shared" si="0"/>
        <v>0.69861552986726538</v>
      </c>
      <c r="H10" s="5">
        <v>4475.3999999999996</v>
      </c>
      <c r="I10" s="7">
        <f t="shared" si="1"/>
        <v>0.35507493593354539</v>
      </c>
      <c r="J10" s="5">
        <v>6033.55</v>
      </c>
      <c r="K10" s="2">
        <f t="shared" si="2"/>
        <v>0.47869740798629018</v>
      </c>
      <c r="L10" s="5">
        <v>4583.13</v>
      </c>
      <c r="M10" s="2">
        <f t="shared" si="3"/>
        <v>0.36362215469569426</v>
      </c>
      <c r="N10" s="5">
        <v>3770.5</v>
      </c>
      <c r="O10" s="2">
        <f t="shared" si="4"/>
        <v>0.29914868971207781</v>
      </c>
      <c r="Q10">
        <v>874.27868999999998</v>
      </c>
      <c r="R10" s="6">
        <v>941.22637999999995</v>
      </c>
      <c r="S10" s="4">
        <f t="shared" si="5"/>
        <v>1.0765747704544875</v>
      </c>
      <c r="T10" s="6">
        <v>933.4</v>
      </c>
      <c r="U10" s="4">
        <f t="shared" si="9"/>
        <v>1.067622956702742</v>
      </c>
      <c r="V10" s="6">
        <v>921.53008999999997</v>
      </c>
      <c r="W10" s="4">
        <f t="shared" si="6"/>
        <v>1.0540461531779985</v>
      </c>
      <c r="X10" s="6">
        <v>898.30438000000004</v>
      </c>
      <c r="Y10" s="4">
        <f t="shared" si="7"/>
        <v>1.0274805851667277</v>
      </c>
      <c r="Z10" s="6">
        <v>896.1884</v>
      </c>
      <c r="AA10" s="4">
        <f t="shared" si="8"/>
        <v>1.025060327159524</v>
      </c>
    </row>
    <row r="11" spans="1:27" ht="13.8">
      <c r="A11" t="s">
        <v>10</v>
      </c>
      <c r="B11" t="s">
        <v>23</v>
      </c>
      <c r="C11">
        <v>549045</v>
      </c>
      <c r="D11">
        <v>300</v>
      </c>
      <c r="E11" s="2">
        <v>4182.62</v>
      </c>
      <c r="F11" s="5">
        <v>1793.9</v>
      </c>
      <c r="G11" s="2">
        <f t="shared" si="0"/>
        <v>0.42889385122243956</v>
      </c>
      <c r="H11" s="5">
        <v>3682.96</v>
      </c>
      <c r="I11" s="7">
        <f t="shared" si="1"/>
        <v>0.88053899230625787</v>
      </c>
      <c r="J11" s="5">
        <v>2007.82</v>
      </c>
      <c r="K11" s="2">
        <f t="shared" si="2"/>
        <v>0.48003882733788866</v>
      </c>
      <c r="L11" s="5">
        <v>1931.53</v>
      </c>
      <c r="M11" s="2">
        <f t="shared" si="3"/>
        <v>0.46179906374473417</v>
      </c>
      <c r="N11" s="5">
        <v>2147.94</v>
      </c>
      <c r="O11" s="2">
        <f t="shared" si="4"/>
        <v>0.51353936049653093</v>
      </c>
      <c r="Q11">
        <v>20.784300000000002</v>
      </c>
      <c r="R11" s="6">
        <v>20.834299999999999</v>
      </c>
      <c r="S11" s="4">
        <f t="shared" si="5"/>
        <v>1.0024056619660031</v>
      </c>
      <c r="T11" s="6">
        <v>20.632200000000001</v>
      </c>
      <c r="U11" s="4">
        <f t="shared" si="9"/>
        <v>0.99268197629941823</v>
      </c>
      <c r="V11" s="6">
        <v>20.847999999999999</v>
      </c>
      <c r="W11" s="4">
        <f t="shared" si="6"/>
        <v>1.003064813344688</v>
      </c>
      <c r="X11" s="6">
        <v>20.8142</v>
      </c>
      <c r="Y11" s="4">
        <f t="shared" si="7"/>
        <v>1.0014385858556698</v>
      </c>
      <c r="Z11" s="6">
        <v>20.834299999999999</v>
      </c>
      <c r="AA11" s="4">
        <f t="shared" si="8"/>
        <v>1.0024056619660031</v>
      </c>
    </row>
    <row r="12" spans="1:27">
      <c r="E12" s="2"/>
      <c r="F12" s="5"/>
      <c r="G12" s="2"/>
      <c r="H12" s="5"/>
      <c r="I12" s="7"/>
      <c r="J12" s="5"/>
      <c r="K12" s="2"/>
      <c r="L12" s="5"/>
      <c r="M12" s="2"/>
      <c r="N12" s="5"/>
      <c r="O12" s="2"/>
      <c r="R12" s="6"/>
      <c r="S12" s="4"/>
      <c r="T12" s="6"/>
      <c r="U12" s="4"/>
      <c r="V12" s="6"/>
      <c r="W12" s="4"/>
      <c r="X12" s="6"/>
      <c r="Y12" s="4"/>
      <c r="Z12" s="6"/>
      <c r="AA12" s="4"/>
    </row>
    <row r="13" spans="1:27" ht="17.399999999999999">
      <c r="E13" s="11"/>
      <c r="F13" s="11"/>
      <c r="G13" s="11">
        <f ca="1">GEOMEAN(G2:G13)</f>
        <v>0.76736475309086383</v>
      </c>
      <c r="H13" s="11"/>
      <c r="I13" s="11">
        <f ca="1">GEOMEAN(I2:I13)</f>
        <v>0.79679353337228764</v>
      </c>
      <c r="J13" s="11"/>
      <c r="K13" s="11">
        <f ca="1">GEOMEAN(K2:K13)</f>
        <v>0.76778328742124935</v>
      </c>
      <c r="L13" s="11"/>
      <c r="M13" s="11">
        <f ca="1">GEOMEAN(M2:M13)</f>
        <v>0.71993172950230611</v>
      </c>
      <c r="N13" s="11"/>
      <c r="O13" s="11">
        <f ca="1">GEOMEAN(O2:O13)</f>
        <v>0.70464185129434809</v>
      </c>
      <c r="P13" s="2"/>
      <c r="Q13" s="11"/>
      <c r="R13" s="11"/>
      <c r="S13" s="11">
        <f ca="1">GEOMEAN(S2:S13)</f>
        <v>1.0245220172860092</v>
      </c>
      <c r="T13" s="11"/>
      <c r="U13" s="11">
        <f ca="1">GEOMEAN(U2:U13)</f>
        <v>1.0589865998283021</v>
      </c>
      <c r="V13" s="11"/>
      <c r="W13" s="11">
        <f ca="1">GEOMEAN(W2:W13)</f>
        <v>1.0059178133331679</v>
      </c>
      <c r="X13" s="11"/>
      <c r="Y13" s="11">
        <f ca="1">GEOMEAN(Y2:Y13)</f>
        <v>0.99229935247075152</v>
      </c>
      <c r="Z13" s="11"/>
      <c r="AA13" s="11">
        <f ca="1">GEOMEAN(AA2:AA13)</f>
        <v>0.99680226304510977</v>
      </c>
    </row>
    <row r="14" spans="1:27">
      <c r="E14" s="2"/>
      <c r="F14" s="2"/>
      <c r="G14" s="2"/>
      <c r="H14" s="2"/>
      <c r="I14" s="2"/>
      <c r="J14" s="5"/>
      <c r="K14" s="2"/>
      <c r="L14" s="5"/>
      <c r="M14" s="2"/>
      <c r="N14" s="5"/>
      <c r="O14" s="2"/>
      <c r="Q14" s="4"/>
      <c r="R14" s="6"/>
      <c r="S14" s="4"/>
      <c r="T14" s="6"/>
      <c r="U14" s="4"/>
      <c r="V14" s="6"/>
      <c r="W14" s="4"/>
      <c r="X14" s="6"/>
      <c r="Y14" s="4"/>
      <c r="Z14" s="6"/>
      <c r="AA14" s="4"/>
    </row>
    <row r="20" spans="1:7" ht="13.8">
      <c r="A20" t="s">
        <v>24</v>
      </c>
    </row>
    <row r="21" spans="1:7" ht="13.8">
      <c r="B21" s="5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</row>
    <row r="22" spans="1:7" ht="13.8">
      <c r="A22" t="s">
        <v>11</v>
      </c>
      <c r="B22" s="16">
        <f>E3</f>
        <v>333</v>
      </c>
      <c r="C22" s="2">
        <f>F3</f>
        <v>230.66499999999999</v>
      </c>
      <c r="D22" s="17">
        <f t="shared" ref="D22:G22" si="10">G3</f>
        <v>0.69268768768768763</v>
      </c>
      <c r="E22" s="17">
        <f t="shared" si="10"/>
        <v>248</v>
      </c>
      <c r="F22" s="17">
        <f t="shared" si="10"/>
        <v>0.74474474474474472</v>
      </c>
      <c r="G22" s="17">
        <f t="shared" si="10"/>
        <v>233.62100000000001</v>
      </c>
    </row>
    <row r="23" spans="1:7" ht="13.8">
      <c r="A23" t="s">
        <v>12</v>
      </c>
      <c r="B23" s="16">
        <f t="shared" ref="B23:B29" si="11">E4</f>
        <v>138</v>
      </c>
      <c r="C23" s="17">
        <f t="shared" ref="C23:C26" si="12">F4</f>
        <v>123.76300000000001</v>
      </c>
      <c r="D23" s="17">
        <f t="shared" ref="D23:D26" si="13">G4</f>
        <v>0.89683333333333337</v>
      </c>
      <c r="E23" s="17">
        <f t="shared" ref="E23:E26" si="14">H4</f>
        <v>131</v>
      </c>
      <c r="F23" s="17">
        <f t="shared" ref="F23:F26" si="15">I4</f>
        <v>0.94927536231884058</v>
      </c>
      <c r="G23" s="17">
        <f t="shared" ref="G23:G26" si="16">J4</f>
        <v>127.32</v>
      </c>
    </row>
    <row r="24" spans="1:7">
      <c r="A24" s="8" t="s">
        <v>13</v>
      </c>
      <c r="B24" s="16">
        <f t="shared" si="11"/>
        <v>395</v>
      </c>
      <c r="C24" s="17">
        <f t="shared" si="12"/>
        <v>483.46800000000002</v>
      </c>
      <c r="D24" s="17">
        <f t="shared" si="13"/>
        <v>1.2239696202531647</v>
      </c>
      <c r="E24" s="17">
        <f t="shared" si="14"/>
        <v>437</v>
      </c>
      <c r="F24" s="17">
        <f t="shared" si="15"/>
        <v>1.1063291139240505</v>
      </c>
      <c r="G24" s="17">
        <f t="shared" si="16"/>
        <v>444.79</v>
      </c>
    </row>
    <row r="25" spans="1:7" ht="13.8">
      <c r="A25" t="s">
        <v>14</v>
      </c>
      <c r="B25" s="16">
        <f t="shared" si="11"/>
        <v>189</v>
      </c>
      <c r="C25" s="17">
        <f t="shared" si="12"/>
        <v>163.12899999999999</v>
      </c>
      <c r="D25" s="17">
        <f t="shared" si="13"/>
        <v>0.86311640211640206</v>
      </c>
      <c r="E25" s="17">
        <f t="shared" si="14"/>
        <v>165</v>
      </c>
      <c r="F25" s="17">
        <f t="shared" si="15"/>
        <v>0.87301587301587302</v>
      </c>
      <c r="G25" s="17">
        <f t="shared" si="16"/>
        <v>172.398</v>
      </c>
    </row>
    <row r="26" spans="1:7" ht="13.8">
      <c r="A26" t="s">
        <v>15</v>
      </c>
      <c r="B26" s="16">
        <f t="shared" si="11"/>
        <v>411.54</v>
      </c>
      <c r="C26" s="17">
        <f t="shared" si="12"/>
        <v>306.64999999999998</v>
      </c>
      <c r="D26" s="17">
        <f t="shared" si="13"/>
        <v>0.74512805559605377</v>
      </c>
      <c r="E26" s="17">
        <f t="shared" si="14"/>
        <v>324.5</v>
      </c>
      <c r="F26" s="17">
        <f t="shared" si="15"/>
        <v>0.78850172522719542</v>
      </c>
      <c r="G26" s="17">
        <f t="shared" si="16"/>
        <v>354.42</v>
      </c>
    </row>
    <row r="27" spans="1:7" ht="13.8">
      <c r="A27" t="s">
        <v>16</v>
      </c>
      <c r="B27" s="16">
        <f t="shared" si="11"/>
        <v>673.5</v>
      </c>
      <c r="C27" s="17">
        <f t="shared" ref="C27" si="17">F8</f>
        <v>500.75</v>
      </c>
      <c r="D27" s="17">
        <f t="shared" ref="D27" si="18">G8</f>
        <v>0.74350408314773575</v>
      </c>
      <c r="E27" s="17">
        <f t="shared" ref="E27" si="19">H8</f>
        <v>564.6</v>
      </c>
      <c r="F27" s="17">
        <f t="shared" ref="F27" si="20">I8</f>
        <v>0.83830734966592435</v>
      </c>
      <c r="G27" s="17">
        <f t="shared" ref="G27" si="21">J8</f>
        <v>488.52</v>
      </c>
    </row>
    <row r="28" spans="1:7" ht="13.8">
      <c r="A28" t="s">
        <v>17</v>
      </c>
      <c r="B28" s="16">
        <f t="shared" si="11"/>
        <v>283.58</v>
      </c>
      <c r="C28" s="17">
        <f>F9</f>
        <v>240.16</v>
      </c>
      <c r="D28" s="17">
        <f t="shared" ref="D28:G30" si="22">G9</f>
        <v>0.84688624021440162</v>
      </c>
      <c r="E28" s="17">
        <f t="shared" si="22"/>
        <v>260.14</v>
      </c>
      <c r="F28" s="17">
        <f t="shared" si="22"/>
        <v>0.91734254883983357</v>
      </c>
      <c r="G28" s="17">
        <f t="shared" si="22"/>
        <v>275.5</v>
      </c>
    </row>
    <row r="29" spans="1:7" s="28" customFormat="1" ht="13.8">
      <c r="A29"/>
      <c r="B29" s="16">
        <f t="shared" si="11"/>
        <v>12604.1</v>
      </c>
      <c r="C29" s="17">
        <f t="shared" ref="C29:C30" si="23">F10</f>
        <v>8805.42</v>
      </c>
      <c r="D29" s="17">
        <f t="shared" si="22"/>
        <v>0.69861552986726538</v>
      </c>
      <c r="E29" s="17">
        <f t="shared" si="22"/>
        <v>4475.3999999999996</v>
      </c>
      <c r="F29" s="17">
        <f t="shared" si="22"/>
        <v>0.35507493593354539</v>
      </c>
      <c r="G29" s="17">
        <f t="shared" si="22"/>
        <v>6033.55</v>
      </c>
    </row>
    <row r="30" spans="1:7" s="28" customFormat="1" ht="13.8">
      <c r="A30"/>
      <c r="B30" s="16">
        <f>E11</f>
        <v>4182.62</v>
      </c>
      <c r="C30" s="17">
        <f t="shared" si="23"/>
        <v>1793.9</v>
      </c>
      <c r="D30" s="17">
        <f t="shared" si="22"/>
        <v>0.42889385122243956</v>
      </c>
      <c r="E30" s="17">
        <f t="shared" si="22"/>
        <v>3682.96</v>
      </c>
      <c r="F30" s="17">
        <f t="shared" si="22"/>
        <v>0.88053899230625787</v>
      </c>
      <c r="G30" s="17">
        <f t="shared" si="22"/>
        <v>2007.82</v>
      </c>
    </row>
    <row r="31" spans="1:7" s="28" customFormat="1" ht="13.8">
      <c r="A31"/>
      <c r="B31" s="16"/>
      <c r="C31" s="17"/>
      <c r="D31" s="17"/>
      <c r="E31" s="17"/>
      <c r="F31" s="17"/>
      <c r="G31" s="17"/>
    </row>
    <row r="32" spans="1:7" s="28" customFormat="1" ht="13.8">
      <c r="A32"/>
      <c r="B32" s="16"/>
      <c r="C32" s="17"/>
      <c r="D32" s="17"/>
      <c r="E32" s="17"/>
      <c r="F32" s="17"/>
      <c r="G32" s="17"/>
    </row>
    <row r="33" spans="1:7" ht="13.8">
      <c r="B33" s="5">
        <f>E3</f>
        <v>333</v>
      </c>
      <c r="C33">
        <f t="shared" ref="C33:C41" si="24">G3</f>
        <v>0.69268768768768763</v>
      </c>
      <c r="D33" s="12">
        <f t="shared" ref="D33:D41" si="25">I3</f>
        <v>0.74474474474474472</v>
      </c>
      <c r="E33">
        <f t="shared" ref="E33:E41" si="26">K3</f>
        <v>0.70156456456456462</v>
      </c>
      <c r="F33">
        <f t="shared" ref="F33:F41" si="27">M3</f>
        <v>0.73430930930930938</v>
      </c>
      <c r="G33">
        <f t="shared" ref="G33:G41" si="28">O3</f>
        <v>0.77030330330330332</v>
      </c>
    </row>
    <row r="34" spans="1:7" ht="13.8">
      <c r="B34" s="16">
        <f t="shared" ref="B34:B41" si="29">E4</f>
        <v>138</v>
      </c>
      <c r="C34">
        <f t="shared" si="24"/>
        <v>0.89683333333333337</v>
      </c>
      <c r="D34" s="12">
        <f t="shared" si="25"/>
        <v>0.94927536231884058</v>
      </c>
      <c r="E34">
        <f t="shared" si="26"/>
        <v>0.92260869565217385</v>
      </c>
      <c r="F34">
        <f t="shared" si="27"/>
        <v>0.87892753623188402</v>
      </c>
      <c r="G34">
        <f t="shared" si="28"/>
        <v>0.90572463768115941</v>
      </c>
    </row>
    <row r="35" spans="1:7" ht="13.8">
      <c r="B35" s="16">
        <f t="shared" si="29"/>
        <v>395</v>
      </c>
      <c r="C35">
        <f t="shared" si="24"/>
        <v>1.2239696202531647</v>
      </c>
      <c r="D35" s="12">
        <f t="shared" si="25"/>
        <v>1.1063291139240505</v>
      </c>
      <c r="E35">
        <f t="shared" si="26"/>
        <v>1.1260506329113924</v>
      </c>
      <c r="F35">
        <f t="shared" si="27"/>
        <v>1.0363645569620252</v>
      </c>
      <c r="G35">
        <f t="shared" si="28"/>
        <v>0.8570506329113925</v>
      </c>
    </row>
    <row r="36" spans="1:7" ht="13.8">
      <c r="B36" s="16">
        <f t="shared" si="29"/>
        <v>189</v>
      </c>
      <c r="C36">
        <f t="shared" si="24"/>
        <v>0.86311640211640206</v>
      </c>
      <c r="D36" s="12">
        <f t="shared" si="25"/>
        <v>0.87301587301587302</v>
      </c>
      <c r="E36">
        <f t="shared" si="26"/>
        <v>0.91215873015873017</v>
      </c>
      <c r="F36">
        <f t="shared" si="27"/>
        <v>0.82747089947089947</v>
      </c>
      <c r="G36">
        <f t="shared" si="28"/>
        <v>0.84593650793650799</v>
      </c>
    </row>
    <row r="37" spans="1:7" ht="13.8">
      <c r="B37" s="16">
        <f t="shared" si="29"/>
        <v>411.54</v>
      </c>
      <c r="C37">
        <f t="shared" si="24"/>
        <v>0.74512805559605377</v>
      </c>
      <c r="D37" s="12">
        <f t="shared" si="25"/>
        <v>0.78850172522719542</v>
      </c>
      <c r="E37">
        <f t="shared" si="26"/>
        <v>0.86120425718034699</v>
      </c>
      <c r="F37">
        <f t="shared" si="27"/>
        <v>0.80981192593672535</v>
      </c>
      <c r="G37">
        <f t="shared" si="28"/>
        <v>0.82752587840793113</v>
      </c>
    </row>
    <row r="38" spans="1:7" ht="13.8">
      <c r="B38" s="16">
        <f t="shared" si="29"/>
        <v>673.5</v>
      </c>
      <c r="C38">
        <f t="shared" si="24"/>
        <v>0.74350408314773575</v>
      </c>
      <c r="D38" s="12">
        <f t="shared" si="25"/>
        <v>0.83830734966592435</v>
      </c>
      <c r="E38">
        <f t="shared" si="26"/>
        <v>0.72534521158129173</v>
      </c>
      <c r="F38">
        <f t="shared" si="27"/>
        <v>0.7181291759465479</v>
      </c>
      <c r="G38">
        <f t="shared" si="28"/>
        <v>0.71625835189309572</v>
      </c>
    </row>
    <row r="39" spans="1:7" ht="13.8">
      <c r="B39" s="16">
        <f t="shared" si="29"/>
        <v>283.58</v>
      </c>
      <c r="C39">
        <f t="shared" si="24"/>
        <v>0.84688624021440162</v>
      </c>
      <c r="D39" s="12">
        <f t="shared" si="25"/>
        <v>0.91734254883983357</v>
      </c>
      <c r="E39">
        <f t="shared" si="26"/>
        <v>0.97150715847379931</v>
      </c>
      <c r="F39">
        <f t="shared" si="27"/>
        <v>0.96124550391423935</v>
      </c>
      <c r="G39">
        <f t="shared" si="28"/>
        <v>0.92982579871641169</v>
      </c>
    </row>
    <row r="40" spans="1:7" ht="13.8">
      <c r="B40" s="16">
        <f t="shared" si="29"/>
        <v>12604.1</v>
      </c>
      <c r="C40">
        <f t="shared" si="24"/>
        <v>0.69861552986726538</v>
      </c>
      <c r="D40" s="12">
        <f t="shared" si="25"/>
        <v>0.35507493593354539</v>
      </c>
      <c r="E40">
        <f t="shared" si="26"/>
        <v>0.47869740798629018</v>
      </c>
      <c r="F40">
        <f t="shared" si="27"/>
        <v>0.36362215469569426</v>
      </c>
      <c r="G40">
        <f t="shared" si="28"/>
        <v>0.29914868971207781</v>
      </c>
    </row>
    <row r="41" spans="1:7" ht="13.8">
      <c r="B41" s="16">
        <f t="shared" si="29"/>
        <v>4182.62</v>
      </c>
      <c r="C41">
        <f t="shared" si="24"/>
        <v>0.42889385122243956</v>
      </c>
      <c r="D41" s="27">
        <f t="shared" si="25"/>
        <v>0.88053899230625787</v>
      </c>
      <c r="E41">
        <f t="shared" si="26"/>
        <v>0.48003882733788866</v>
      </c>
      <c r="F41">
        <f t="shared" si="27"/>
        <v>0.46179906374473417</v>
      </c>
      <c r="G41">
        <f t="shared" si="28"/>
        <v>0.51353936049653093</v>
      </c>
    </row>
    <row r="42" spans="1:7" s="28" customFormat="1" ht="13.8">
      <c r="B42" s="16" t="s">
        <v>25</v>
      </c>
      <c r="C42" t="s">
        <v>26</v>
      </c>
      <c r="D42" t="s">
        <v>27</v>
      </c>
      <c r="E42" t="s">
        <v>28</v>
      </c>
      <c r="F42" t="s">
        <v>29</v>
      </c>
      <c r="G42" t="s">
        <v>30</v>
      </c>
    </row>
    <row r="43" spans="1:7" ht="13.8">
      <c r="A43" t="s">
        <v>11</v>
      </c>
      <c r="B43" s="5">
        <f>E3</f>
        <v>333</v>
      </c>
      <c r="C43">
        <f t="shared" ref="C43:G51" si="30">1/C33</f>
        <v>1.4436520495090284</v>
      </c>
      <c r="D43">
        <f t="shared" si="30"/>
        <v>1.342741935483871</v>
      </c>
      <c r="E43">
        <f t="shared" si="30"/>
        <v>1.4253855603734251</v>
      </c>
      <c r="F43">
        <f t="shared" si="30"/>
        <v>1.3618239443819649</v>
      </c>
      <c r="G43">
        <f t="shared" si="30"/>
        <v>1.2981899411721134</v>
      </c>
    </row>
    <row r="44" spans="1:7" ht="13.8">
      <c r="A44" t="s">
        <v>12</v>
      </c>
      <c r="B44" s="16">
        <f t="shared" ref="B44:B51" si="31">E4</f>
        <v>138</v>
      </c>
      <c r="C44">
        <f t="shared" si="30"/>
        <v>1.1150343802267235</v>
      </c>
      <c r="D44">
        <f t="shared" si="30"/>
        <v>1.0534351145038168</v>
      </c>
      <c r="E44">
        <f t="shared" si="30"/>
        <v>1.0838831291234685</v>
      </c>
      <c r="F44">
        <f t="shared" si="30"/>
        <v>1.1377502226033045</v>
      </c>
      <c r="G44">
        <f t="shared" si="30"/>
        <v>1.1040883270661652</v>
      </c>
    </row>
    <row r="45" spans="1:7" ht="13.8">
      <c r="A45" s="22" t="s">
        <v>13</v>
      </c>
      <c r="B45" s="16">
        <f t="shared" si="31"/>
        <v>395</v>
      </c>
      <c r="C45">
        <f t="shared" si="30"/>
        <v>0.81701374237798563</v>
      </c>
      <c r="D45">
        <f t="shared" si="30"/>
        <v>0.90389016018306645</v>
      </c>
      <c r="E45">
        <f t="shared" si="30"/>
        <v>0.88805953371253854</v>
      </c>
      <c r="F45">
        <f t="shared" si="30"/>
        <v>0.96491142357412973</v>
      </c>
      <c r="G45">
        <f t="shared" si="30"/>
        <v>1.1667922076003956</v>
      </c>
    </row>
    <row r="46" spans="1:7" ht="13.8">
      <c r="A46" t="s">
        <v>14</v>
      </c>
      <c r="B46" s="16">
        <f t="shared" si="31"/>
        <v>189</v>
      </c>
      <c r="C46">
        <f t="shared" si="30"/>
        <v>1.1585922797295394</v>
      </c>
      <c r="D46">
        <f t="shared" si="30"/>
        <v>1.1454545454545455</v>
      </c>
      <c r="E46">
        <f t="shared" si="30"/>
        <v>1.0963004211185745</v>
      </c>
      <c r="F46">
        <f t="shared" si="30"/>
        <v>1.2085017136426415</v>
      </c>
      <c r="G46">
        <f t="shared" si="30"/>
        <v>1.1821218148384434</v>
      </c>
    </row>
    <row r="47" spans="1:7" ht="13.8">
      <c r="A47" t="s">
        <v>15</v>
      </c>
      <c r="B47" s="16">
        <f t="shared" si="31"/>
        <v>411.54</v>
      </c>
      <c r="C47">
        <f t="shared" si="30"/>
        <v>1.3420511984346977</v>
      </c>
      <c r="D47">
        <f t="shared" si="30"/>
        <v>1.2682280431432973</v>
      </c>
      <c r="E47">
        <f t="shared" si="30"/>
        <v>1.1611647198239377</v>
      </c>
      <c r="F47">
        <f t="shared" si="30"/>
        <v>1.2348546223782519</v>
      </c>
      <c r="G47">
        <f t="shared" si="30"/>
        <v>1.2084214235377027</v>
      </c>
    </row>
    <row r="48" spans="1:7" ht="13.8">
      <c r="A48" t="s">
        <v>16</v>
      </c>
      <c r="B48" s="16">
        <f t="shared" si="31"/>
        <v>673.5</v>
      </c>
      <c r="C48">
        <f t="shared" si="30"/>
        <v>1.3449825262106838</v>
      </c>
      <c r="D48">
        <f t="shared" si="30"/>
        <v>1.1928799149840594</v>
      </c>
      <c r="E48">
        <f t="shared" si="30"/>
        <v>1.3786538933922869</v>
      </c>
      <c r="F48">
        <f t="shared" si="30"/>
        <v>1.392507133110036</v>
      </c>
      <c r="G48">
        <f t="shared" si="30"/>
        <v>1.3961442786069653</v>
      </c>
    </row>
    <row r="49" spans="1:7" ht="13.8">
      <c r="A49" t="s">
        <v>17</v>
      </c>
      <c r="B49" s="16">
        <f t="shared" si="31"/>
        <v>283.58</v>
      </c>
      <c r="C49">
        <f t="shared" si="30"/>
        <v>1.1807961359093937</v>
      </c>
      <c r="D49">
        <f t="shared" si="30"/>
        <v>1.0901053279003614</v>
      </c>
      <c r="E49">
        <f t="shared" si="30"/>
        <v>1.0293284936479128</v>
      </c>
      <c r="F49">
        <f t="shared" si="30"/>
        <v>1.0403169595363</v>
      </c>
      <c r="G49">
        <f t="shared" si="30"/>
        <v>1.0754702669902911</v>
      </c>
    </row>
    <row r="50" spans="1:7" ht="13.8">
      <c r="A50" t="s">
        <v>15</v>
      </c>
      <c r="B50" s="16">
        <f t="shared" si="31"/>
        <v>12604.1</v>
      </c>
      <c r="C50">
        <f t="shared" si="30"/>
        <v>1.4314024771106888</v>
      </c>
      <c r="D50">
        <f t="shared" si="30"/>
        <v>2.8163069222862767</v>
      </c>
      <c r="E50">
        <f t="shared" si="30"/>
        <v>2.0890023286456563</v>
      </c>
      <c r="F50">
        <f t="shared" si="30"/>
        <v>2.7501074593127406</v>
      </c>
      <c r="G50">
        <f t="shared" si="30"/>
        <v>3.3428192547407507</v>
      </c>
    </row>
    <row r="51" spans="1:7" ht="13.8">
      <c r="A51" t="s">
        <v>23</v>
      </c>
      <c r="B51" s="16">
        <f t="shared" si="31"/>
        <v>4182.62</v>
      </c>
      <c r="C51">
        <f t="shared" si="30"/>
        <v>2.3315792407603544</v>
      </c>
      <c r="D51">
        <f t="shared" si="30"/>
        <v>1.1356680496122682</v>
      </c>
      <c r="E51">
        <f t="shared" si="30"/>
        <v>2.0831648255321693</v>
      </c>
      <c r="F51">
        <f t="shared" si="30"/>
        <v>2.165443974465838</v>
      </c>
      <c r="G51">
        <f t="shared" si="30"/>
        <v>1.9472704079257332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cellComments="asDisplaye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workbookViewId="0">
      <selection activeCell="E1" sqref="E1:E21"/>
    </sheetView>
  </sheetViews>
  <sheetFormatPr defaultColWidth="0" defaultRowHeight="12.3"/>
  <cols>
    <col min="1" max="3" width="9.140625" style="13"/>
    <col min="4" max="4" width="12.85546875" style="13" customWidth="1"/>
    <col min="5" max="27" width="9.140625" style="13"/>
    <col min="28" max="16384" width="0" style="13" hidden="1"/>
  </cols>
  <sheetData>
    <row r="1" spans="1:27" ht="13.8">
      <c r="A1" t="s">
        <v>18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H1" s="14" t="s">
        <v>5</v>
      </c>
      <c r="J1" s="14" t="s">
        <v>6</v>
      </c>
      <c r="L1" t="s">
        <v>7</v>
      </c>
      <c r="N1" t="s">
        <v>8</v>
      </c>
      <c r="Q1" t="s">
        <v>3</v>
      </c>
      <c r="R1" t="s">
        <v>4</v>
      </c>
      <c r="T1" t="s">
        <v>5</v>
      </c>
      <c r="V1" t="s">
        <v>6</v>
      </c>
      <c r="X1" t="s">
        <v>7</v>
      </c>
      <c r="Z1" t="s">
        <v>8</v>
      </c>
    </row>
    <row r="2" spans="1:27" ht="13.8">
      <c r="A2" t="s">
        <v>19</v>
      </c>
      <c r="B2" t="s">
        <v>32</v>
      </c>
      <c r="C2">
        <v>20132</v>
      </c>
      <c r="D2">
        <v>300</v>
      </c>
      <c r="E2" s="15">
        <v>11.0807</v>
      </c>
      <c r="F2" s="16">
        <v>11.379</v>
      </c>
      <c r="G2" s="17">
        <f t="shared" ref="G2:G21" si="0">F2/E2</f>
        <v>1.0269206819063776</v>
      </c>
      <c r="H2" s="18">
        <v>10.866199999999999</v>
      </c>
      <c r="I2" s="19">
        <f t="shared" ref="I2:I21" si="1">H2/E2</f>
        <v>0.98064201720107924</v>
      </c>
      <c r="J2" s="16">
        <v>11.0548</v>
      </c>
      <c r="K2" s="17">
        <f t="shared" ref="K2:K21" si="2">J2/E2</f>
        <v>0.99766260254316064</v>
      </c>
      <c r="L2" s="16">
        <v>10.824199999999999</v>
      </c>
      <c r="M2" s="17">
        <f t="shared" ref="M2:M21" si="3">L2/E2</f>
        <v>0.9768516429467452</v>
      </c>
      <c r="N2" s="16">
        <v>11.835000000000001</v>
      </c>
      <c r="O2" s="17">
        <f t="shared" ref="O2:O21" si="4">N2/E2</f>
        <v>1.0680733166677197</v>
      </c>
      <c r="Q2" s="20">
        <v>5.9173999999999998</v>
      </c>
      <c r="R2" s="21">
        <v>5.8826999999999998</v>
      </c>
      <c r="S2" s="20">
        <f t="shared" ref="S2:S21" si="5">R2/Q2</f>
        <v>0.99413593808091394</v>
      </c>
      <c r="T2" s="21">
        <v>5.9289899999999998</v>
      </c>
      <c r="U2" s="20">
        <f t="shared" ref="U2:U21" si="6">T2/Q2</f>
        <v>1.0019586304796024</v>
      </c>
      <c r="V2" s="21">
        <v>5.9184299999999999</v>
      </c>
      <c r="W2" s="20">
        <f t="shared" ref="W2:W21" si="7">V2/Q2</f>
        <v>1.0001740629330449</v>
      </c>
      <c r="X2" s="21">
        <v>5.8780299999999999</v>
      </c>
      <c r="Y2" s="20">
        <f t="shared" ref="Y2:Y21" si="8">X2/Q2</f>
        <v>0.99334674012235102</v>
      </c>
      <c r="Z2" s="21">
        <v>5.8410500000000001</v>
      </c>
      <c r="AA2" s="20">
        <f t="shared" ref="AA2:AA21" si="9">Z2/Q2</f>
        <v>0.98709737384662188</v>
      </c>
    </row>
    <row r="3" spans="1:27" ht="13.8">
      <c r="A3" t="s">
        <v>19</v>
      </c>
      <c r="B3" t="s">
        <v>33</v>
      </c>
      <c r="C3">
        <v>16083</v>
      </c>
      <c r="D3">
        <v>300</v>
      </c>
      <c r="E3" s="15">
        <v>82.907799999999995</v>
      </c>
      <c r="F3" s="16">
        <v>82.104100000000003</v>
      </c>
      <c r="G3" s="17">
        <f t="shared" si="0"/>
        <v>0.99030609906426181</v>
      </c>
      <c r="H3" s="18">
        <v>83.920500000000004</v>
      </c>
      <c r="I3" s="19">
        <f t="shared" si="1"/>
        <v>1.0122147735195002</v>
      </c>
      <c r="J3" s="16">
        <v>80.472300000000004</v>
      </c>
      <c r="K3" s="17">
        <f t="shared" si="2"/>
        <v>0.9706239943648246</v>
      </c>
      <c r="L3" s="16">
        <v>76.250900000000001</v>
      </c>
      <c r="M3" s="17">
        <f t="shared" si="3"/>
        <v>0.91970719280936175</v>
      </c>
      <c r="N3" s="16">
        <v>81.374200000000002</v>
      </c>
      <c r="O3" s="17">
        <f t="shared" si="4"/>
        <v>0.98150234356719157</v>
      </c>
      <c r="Q3" s="20">
        <v>13.5482</v>
      </c>
      <c r="R3" s="21">
        <v>14.480700000000001</v>
      </c>
      <c r="S3" s="20">
        <f t="shared" si="5"/>
        <v>1.0688283314388629</v>
      </c>
      <c r="T3" s="21">
        <v>13.4682</v>
      </c>
      <c r="U3" s="20">
        <f t="shared" si="6"/>
        <v>0.99409515655216185</v>
      </c>
      <c r="V3" s="21">
        <v>14.325100000000001</v>
      </c>
      <c r="W3" s="20">
        <f t="shared" si="7"/>
        <v>1.0573434109328177</v>
      </c>
      <c r="X3" s="21">
        <v>14.486599999999999</v>
      </c>
      <c r="Y3" s="20">
        <f t="shared" si="8"/>
        <v>1.0692638136431407</v>
      </c>
      <c r="Z3" s="21">
        <v>13.5855</v>
      </c>
      <c r="AA3" s="20">
        <f t="shared" si="9"/>
        <v>1.0027531332575546</v>
      </c>
    </row>
    <row r="4" spans="1:27" ht="13.8">
      <c r="A4" t="s">
        <v>19</v>
      </c>
      <c r="B4" t="s">
        <v>34</v>
      </c>
      <c r="C4">
        <v>10344</v>
      </c>
      <c r="D4">
        <v>300</v>
      </c>
      <c r="E4" s="15">
        <v>38.061700000000002</v>
      </c>
      <c r="F4" s="16">
        <v>34.4514</v>
      </c>
      <c r="G4" s="17">
        <f t="shared" si="0"/>
        <v>0.90514611801364619</v>
      </c>
      <c r="H4" s="18">
        <v>38.730699999999999</v>
      </c>
      <c r="I4" s="19">
        <f t="shared" si="1"/>
        <v>1.017576724108487</v>
      </c>
      <c r="J4" s="16">
        <v>35.993499999999997</v>
      </c>
      <c r="K4" s="17">
        <f t="shared" si="2"/>
        <v>0.94566191210587014</v>
      </c>
      <c r="L4" s="16">
        <v>34.520600000000002</v>
      </c>
      <c r="M4" s="17">
        <f t="shared" si="3"/>
        <v>0.90696421862397103</v>
      </c>
      <c r="N4" s="16">
        <v>38.497900000000001</v>
      </c>
      <c r="O4" s="17">
        <f t="shared" si="4"/>
        <v>1.011460339396296</v>
      </c>
      <c r="Q4" s="20">
        <v>6.4530000000000003</v>
      </c>
      <c r="R4" s="21">
        <v>6.4530000000000003</v>
      </c>
      <c r="S4" s="20">
        <f t="shared" si="5"/>
        <v>1</v>
      </c>
      <c r="T4" s="21">
        <v>6.4530000000000003</v>
      </c>
      <c r="U4" s="20">
        <f t="shared" si="6"/>
        <v>1</v>
      </c>
      <c r="V4" s="21">
        <v>6.4304100000000002</v>
      </c>
      <c r="W4" s="20">
        <f t="shared" si="7"/>
        <v>0.99649930264993025</v>
      </c>
      <c r="X4" s="21">
        <v>6.4530000000000003</v>
      </c>
      <c r="Y4" s="20">
        <f t="shared" si="8"/>
        <v>1</v>
      </c>
      <c r="Z4" s="21">
        <v>6.4530000000000003</v>
      </c>
      <c r="AA4" s="20">
        <f t="shared" si="9"/>
        <v>1</v>
      </c>
    </row>
    <row r="5" spans="1:27" ht="13.8">
      <c r="A5" t="s">
        <v>19</v>
      </c>
      <c r="B5" t="s">
        <v>35</v>
      </c>
      <c r="C5">
        <v>16781</v>
      </c>
      <c r="D5">
        <v>300</v>
      </c>
      <c r="E5" s="15">
        <v>25.447399999999998</v>
      </c>
      <c r="F5" s="16">
        <v>26.1858</v>
      </c>
      <c r="G5" s="17">
        <f t="shared" si="0"/>
        <v>1.0290167168355118</v>
      </c>
      <c r="H5" s="18">
        <v>28.271100000000001</v>
      </c>
      <c r="I5" s="19">
        <f t="shared" si="1"/>
        <v>1.1109622201089306</v>
      </c>
      <c r="J5" s="16">
        <v>23.847100000000001</v>
      </c>
      <c r="K5" s="17">
        <f t="shared" si="2"/>
        <v>0.93711341826669925</v>
      </c>
      <c r="L5" s="16">
        <v>22.592500000000001</v>
      </c>
      <c r="M5" s="17">
        <f t="shared" si="3"/>
        <v>0.88781172143323106</v>
      </c>
      <c r="N5" s="16">
        <v>24.8614</v>
      </c>
      <c r="O5" s="17">
        <f t="shared" si="4"/>
        <v>0.9769721071700842</v>
      </c>
      <c r="Q5" s="20">
        <v>6.0150800000000002</v>
      </c>
      <c r="R5" s="21">
        <v>6.0497300000000003</v>
      </c>
      <c r="S5" s="20">
        <f t="shared" si="5"/>
        <v>1.0057605218883208</v>
      </c>
      <c r="T5" s="21">
        <v>6.0511200000000001</v>
      </c>
      <c r="U5" s="20">
        <f t="shared" si="6"/>
        <v>1.0059916077591653</v>
      </c>
      <c r="V5" s="21">
        <v>5.88286</v>
      </c>
      <c r="W5" s="20">
        <f t="shared" si="7"/>
        <v>0.9780185799690112</v>
      </c>
      <c r="X5" s="21">
        <v>5.9123999999999999</v>
      </c>
      <c r="Y5" s="20">
        <f t="shared" si="8"/>
        <v>0.98292957034652906</v>
      </c>
      <c r="Z5" s="21">
        <v>5.9123999999999999</v>
      </c>
      <c r="AA5" s="20">
        <f t="shared" si="9"/>
        <v>0.98292957034652906</v>
      </c>
    </row>
    <row r="6" spans="1:27" ht="13.8">
      <c r="A6" t="s">
        <v>19</v>
      </c>
      <c r="B6" t="s">
        <v>36</v>
      </c>
      <c r="C6">
        <v>19942</v>
      </c>
      <c r="D6">
        <v>300</v>
      </c>
      <c r="E6" s="15">
        <v>21.243600000000001</v>
      </c>
      <c r="F6" s="16">
        <v>19.801600000000001</v>
      </c>
      <c r="G6" s="17">
        <f t="shared" si="0"/>
        <v>0.93212073283247665</v>
      </c>
      <c r="H6" s="18">
        <v>20.332599999999999</v>
      </c>
      <c r="I6" s="19">
        <f t="shared" si="1"/>
        <v>0.95711649626240369</v>
      </c>
      <c r="J6" s="16">
        <v>21.9481</v>
      </c>
      <c r="K6" s="17">
        <f t="shared" si="2"/>
        <v>1.0331629290704023</v>
      </c>
      <c r="L6" s="16">
        <v>20.022500000000001</v>
      </c>
      <c r="M6" s="17">
        <f t="shared" si="3"/>
        <v>0.94251915871132952</v>
      </c>
      <c r="N6" s="16">
        <v>21.637799999999999</v>
      </c>
      <c r="O6" s="17">
        <f t="shared" si="4"/>
        <v>1.0185561769191662</v>
      </c>
      <c r="Q6" s="20">
        <v>7.8030299999999997</v>
      </c>
      <c r="R6" s="21">
        <v>7.9993299999999996</v>
      </c>
      <c r="S6" s="20">
        <f t="shared" si="5"/>
        <v>1.0251568941808502</v>
      </c>
      <c r="T6" s="21">
        <v>8.5482700000000005</v>
      </c>
      <c r="U6" s="20">
        <f t="shared" si="6"/>
        <v>1.0955064891458832</v>
      </c>
      <c r="V6" s="21">
        <v>8.0723199999999995</v>
      </c>
      <c r="W6" s="20">
        <f t="shared" si="7"/>
        <v>1.0345109527965419</v>
      </c>
      <c r="X6" s="21">
        <v>7.9333900000000002</v>
      </c>
      <c r="Y6" s="20">
        <f t="shared" si="8"/>
        <v>1.016706330745877</v>
      </c>
      <c r="Z6" s="21">
        <v>7.9348799999999997</v>
      </c>
      <c r="AA6" s="20">
        <f t="shared" si="9"/>
        <v>1.0168972822096032</v>
      </c>
    </row>
    <row r="7" spans="1:27" ht="13.8">
      <c r="A7" t="s">
        <v>19</v>
      </c>
      <c r="B7" t="s">
        <v>37</v>
      </c>
      <c r="C7">
        <v>25434</v>
      </c>
      <c r="D7">
        <v>300</v>
      </c>
      <c r="E7" s="15">
        <v>55.981499999999997</v>
      </c>
      <c r="F7" s="16">
        <v>52.418300000000002</v>
      </c>
      <c r="G7" s="17">
        <f t="shared" si="0"/>
        <v>0.93635040147191495</v>
      </c>
      <c r="H7" s="18">
        <v>58.5246</v>
      </c>
      <c r="I7" s="19">
        <f t="shared" si="1"/>
        <v>1.0454275073015193</v>
      </c>
      <c r="J7" s="16">
        <v>54.882100000000001</v>
      </c>
      <c r="K7" s="17">
        <f t="shared" si="2"/>
        <v>0.9803613693809563</v>
      </c>
      <c r="L7" s="16">
        <v>52.083500000000001</v>
      </c>
      <c r="M7" s="17">
        <f t="shared" si="3"/>
        <v>0.93036985432687591</v>
      </c>
      <c r="N7" s="16">
        <v>54.807299999999998</v>
      </c>
      <c r="O7" s="17">
        <f t="shared" si="4"/>
        <v>0.9790252136866644</v>
      </c>
      <c r="Q7" s="20">
        <v>10.401999999999999</v>
      </c>
      <c r="R7" s="21">
        <v>10.401999999999999</v>
      </c>
      <c r="S7" s="20">
        <f t="shared" si="5"/>
        <v>1</v>
      </c>
      <c r="T7" s="21">
        <v>10.401999999999999</v>
      </c>
      <c r="U7" s="20">
        <f t="shared" si="6"/>
        <v>1</v>
      </c>
      <c r="V7" s="21">
        <v>10.401999999999999</v>
      </c>
      <c r="W7" s="20">
        <f t="shared" si="7"/>
        <v>1</v>
      </c>
      <c r="X7" s="21">
        <v>10.401999999999999</v>
      </c>
      <c r="Y7" s="20">
        <f t="shared" si="8"/>
        <v>1</v>
      </c>
      <c r="Z7" s="21">
        <v>10.401999999999999</v>
      </c>
      <c r="AA7" s="20">
        <f t="shared" si="9"/>
        <v>1</v>
      </c>
    </row>
    <row r="8" spans="1:27" ht="13.8">
      <c r="A8" t="s">
        <v>19</v>
      </c>
      <c r="B8" t="s">
        <v>38</v>
      </c>
      <c r="C8">
        <v>25747</v>
      </c>
      <c r="D8">
        <v>300</v>
      </c>
      <c r="E8" s="15">
        <v>120.279</v>
      </c>
      <c r="F8" s="16">
        <v>104.45</v>
      </c>
      <c r="G8" s="17">
        <f t="shared" si="0"/>
        <v>0.8683976421486711</v>
      </c>
      <c r="H8" s="18">
        <v>109.959</v>
      </c>
      <c r="I8" s="19">
        <f t="shared" si="1"/>
        <v>0.91419948619459757</v>
      </c>
      <c r="J8" s="16">
        <v>107.783</v>
      </c>
      <c r="K8" s="17">
        <f t="shared" si="2"/>
        <v>0.89610821506663674</v>
      </c>
      <c r="L8" s="16">
        <v>104.90600000000001</v>
      </c>
      <c r="M8" s="17">
        <f t="shared" si="3"/>
        <v>0.87218882764239813</v>
      </c>
      <c r="N8" s="16">
        <v>105.286</v>
      </c>
      <c r="O8" s="17">
        <f t="shared" si="4"/>
        <v>0.87534814888717072</v>
      </c>
      <c r="Q8" s="20">
        <v>11.1739</v>
      </c>
      <c r="R8" s="21">
        <v>11.1739</v>
      </c>
      <c r="S8" s="20">
        <f t="shared" si="5"/>
        <v>1</v>
      </c>
      <c r="T8" s="21">
        <v>11.1739</v>
      </c>
      <c r="U8" s="20">
        <f t="shared" si="6"/>
        <v>1</v>
      </c>
      <c r="V8" s="21">
        <v>11.195</v>
      </c>
      <c r="W8" s="20">
        <f t="shared" si="7"/>
        <v>1.0018883290525242</v>
      </c>
      <c r="X8" s="21">
        <v>11.1739</v>
      </c>
      <c r="Y8" s="20">
        <f t="shared" si="8"/>
        <v>1</v>
      </c>
      <c r="Z8" s="21">
        <v>11.332700000000001</v>
      </c>
      <c r="AA8" s="20">
        <f t="shared" si="9"/>
        <v>1.0142116897412721</v>
      </c>
    </row>
    <row r="9" spans="1:27" ht="13.8">
      <c r="A9" t="s">
        <v>19</v>
      </c>
      <c r="B9" t="s">
        <v>39</v>
      </c>
      <c r="C9">
        <v>40141</v>
      </c>
      <c r="D9">
        <v>300</v>
      </c>
      <c r="E9" s="15">
        <v>64.226399999999998</v>
      </c>
      <c r="F9" s="16">
        <v>59.5732</v>
      </c>
      <c r="G9" s="17">
        <f t="shared" si="0"/>
        <v>0.92755004172738942</v>
      </c>
      <c r="H9" s="18">
        <v>55.7515</v>
      </c>
      <c r="I9" s="19">
        <f t="shared" si="1"/>
        <v>0.86804647310140381</v>
      </c>
      <c r="J9" s="16">
        <v>57.200899999999997</v>
      </c>
      <c r="K9" s="17">
        <f t="shared" si="2"/>
        <v>0.89061351718296522</v>
      </c>
      <c r="L9" s="16">
        <v>58.223199999999999</v>
      </c>
      <c r="M9" s="17">
        <f t="shared" si="3"/>
        <v>0.90653064783328974</v>
      </c>
      <c r="N9" s="16">
        <v>60.997500000000002</v>
      </c>
      <c r="O9" s="17">
        <f t="shared" si="4"/>
        <v>0.94972628078173471</v>
      </c>
      <c r="Q9" s="20">
        <v>69.648099999999999</v>
      </c>
      <c r="R9" s="21">
        <v>72.689499999999995</v>
      </c>
      <c r="S9" s="20">
        <f t="shared" si="5"/>
        <v>1.0436680971914525</v>
      </c>
      <c r="T9" s="21">
        <v>72.905100000000004</v>
      </c>
      <c r="U9" s="20">
        <f t="shared" si="6"/>
        <v>1.0467636590230029</v>
      </c>
      <c r="V9" s="21">
        <v>73.284899999999993</v>
      </c>
      <c r="W9" s="20">
        <f t="shared" si="7"/>
        <v>1.0522167869618839</v>
      </c>
      <c r="X9" s="21">
        <v>73.797300000000007</v>
      </c>
      <c r="Y9" s="20">
        <f t="shared" si="8"/>
        <v>1.0595737715745297</v>
      </c>
      <c r="Z9" s="21">
        <v>69.884699999999995</v>
      </c>
      <c r="AA9" s="20">
        <f t="shared" si="9"/>
        <v>1.0033970775943637</v>
      </c>
    </row>
    <row r="10" spans="1:27" ht="13.8">
      <c r="A10" t="s">
        <v>19</v>
      </c>
      <c r="B10" t="s">
        <v>40</v>
      </c>
      <c r="C10">
        <v>53988</v>
      </c>
      <c r="D10">
        <v>300</v>
      </c>
      <c r="E10" s="15">
        <v>61.467799999999997</v>
      </c>
      <c r="F10" s="16">
        <v>57.169699999999999</v>
      </c>
      <c r="G10" s="17">
        <f t="shared" si="0"/>
        <v>0.93007558428966064</v>
      </c>
      <c r="H10" s="18">
        <v>60.441899999999997</v>
      </c>
      <c r="I10" s="19">
        <f t="shared" si="1"/>
        <v>0.98330996066233056</v>
      </c>
      <c r="J10" s="16">
        <v>54.130200000000002</v>
      </c>
      <c r="K10" s="17">
        <f t="shared" si="2"/>
        <v>0.88062692987222591</v>
      </c>
      <c r="L10" s="16">
        <v>56.187399999999997</v>
      </c>
      <c r="M10" s="17">
        <f t="shared" si="3"/>
        <v>0.91409485942233171</v>
      </c>
      <c r="N10" s="16">
        <v>53.387999999999998</v>
      </c>
      <c r="O10" s="17">
        <f t="shared" si="4"/>
        <v>0.86855231519592369</v>
      </c>
      <c r="Q10" s="20">
        <v>13.260899999999999</v>
      </c>
      <c r="R10" s="21">
        <v>13.4999</v>
      </c>
      <c r="S10" s="20">
        <f t="shared" si="5"/>
        <v>1.0180229094556177</v>
      </c>
      <c r="T10" s="21">
        <v>13.1866</v>
      </c>
      <c r="U10" s="20">
        <f t="shared" si="6"/>
        <v>0.99439706203952982</v>
      </c>
      <c r="V10" s="21">
        <v>13.372999999999999</v>
      </c>
      <c r="W10" s="20">
        <f t="shared" si="7"/>
        <v>1.0084534232216515</v>
      </c>
      <c r="X10" s="21">
        <v>13.4696</v>
      </c>
      <c r="Y10" s="20">
        <f t="shared" si="8"/>
        <v>1.0157379966668929</v>
      </c>
      <c r="Z10" s="21">
        <v>13.2437</v>
      </c>
      <c r="AA10" s="20">
        <f t="shared" si="9"/>
        <v>0.99870295379649954</v>
      </c>
    </row>
    <row r="11" spans="1:27" ht="13.8">
      <c r="A11" t="s">
        <v>19</v>
      </c>
      <c r="B11" t="s">
        <v>41</v>
      </c>
      <c r="C11">
        <v>30232</v>
      </c>
      <c r="D11">
        <v>300</v>
      </c>
      <c r="E11" s="15">
        <v>99.669600000000003</v>
      </c>
      <c r="F11" s="16">
        <v>103.81399999999999</v>
      </c>
      <c r="G11" s="17">
        <f t="shared" si="0"/>
        <v>1.0415813848956952</v>
      </c>
      <c r="H11" s="18">
        <v>98.498699999999999</v>
      </c>
      <c r="I11" s="19">
        <f t="shared" si="1"/>
        <v>0.98825218521996672</v>
      </c>
      <c r="J11" s="16">
        <v>94.003299999999996</v>
      </c>
      <c r="K11" s="17">
        <f t="shared" si="2"/>
        <v>0.94314916484063338</v>
      </c>
      <c r="L11" s="16">
        <v>92.554400000000001</v>
      </c>
      <c r="M11" s="17">
        <f t="shared" si="3"/>
        <v>0.9286121344923628</v>
      </c>
      <c r="N11" s="16">
        <v>104.992</v>
      </c>
      <c r="O11" s="17">
        <f t="shared" si="4"/>
        <v>1.0534004350373634</v>
      </c>
      <c r="Q11" s="20">
        <v>10.094099999999999</v>
      </c>
      <c r="R11" s="21">
        <v>9.7460400000000007</v>
      </c>
      <c r="S11" s="20">
        <f t="shared" si="5"/>
        <v>0.96551847118613854</v>
      </c>
      <c r="T11" s="21">
        <v>9.8492099999999994</v>
      </c>
      <c r="U11" s="20">
        <f t="shared" si="6"/>
        <v>0.97573929325051267</v>
      </c>
      <c r="V11" s="21">
        <v>9.7906099999999991</v>
      </c>
      <c r="W11" s="20">
        <f t="shared" si="7"/>
        <v>0.96993392179590054</v>
      </c>
      <c r="X11" s="21">
        <v>9.8874700000000004</v>
      </c>
      <c r="Y11" s="20">
        <f t="shared" si="8"/>
        <v>0.97952962621729533</v>
      </c>
      <c r="Z11" s="21">
        <v>9.9396699999999996</v>
      </c>
      <c r="AA11" s="20">
        <f t="shared" si="9"/>
        <v>0.98470096392942419</v>
      </c>
    </row>
    <row r="12" spans="1:27" ht="13.8">
      <c r="A12" t="s">
        <v>19</v>
      </c>
      <c r="B12" t="s">
        <v>42</v>
      </c>
      <c r="C12">
        <v>36286</v>
      </c>
      <c r="D12">
        <v>300</v>
      </c>
      <c r="E12" s="15">
        <v>53.531599999999997</v>
      </c>
      <c r="F12" s="16">
        <v>55.488500000000002</v>
      </c>
      <c r="G12" s="17">
        <f t="shared" si="0"/>
        <v>1.036555978151223</v>
      </c>
      <c r="H12" s="18">
        <v>57.819200000000002</v>
      </c>
      <c r="I12" s="19">
        <f t="shared" si="1"/>
        <v>1.0800947477751459</v>
      </c>
      <c r="J12" s="16">
        <v>57.122799999999998</v>
      </c>
      <c r="K12" s="17">
        <f t="shared" si="2"/>
        <v>1.067085609247622</v>
      </c>
      <c r="L12" s="16">
        <v>47.836100000000002</v>
      </c>
      <c r="M12" s="17">
        <f t="shared" si="3"/>
        <v>0.89360489878875293</v>
      </c>
      <c r="N12" s="16">
        <v>45.076799999999999</v>
      </c>
      <c r="O12" s="17">
        <f t="shared" si="4"/>
        <v>0.84205964327612104</v>
      </c>
      <c r="Q12" s="20">
        <v>13.077500000000001</v>
      </c>
      <c r="R12" s="21">
        <v>13.080500000000001</v>
      </c>
      <c r="S12" s="20">
        <f t="shared" si="5"/>
        <v>1.0002294016440452</v>
      </c>
      <c r="T12" s="21">
        <v>13.0875</v>
      </c>
      <c r="U12" s="20">
        <f t="shared" si="6"/>
        <v>1.0007646721468171</v>
      </c>
      <c r="V12" s="21">
        <v>13.0946</v>
      </c>
      <c r="W12" s="20">
        <f t="shared" si="7"/>
        <v>1.001307589371057</v>
      </c>
      <c r="X12" s="21">
        <v>13.079499999999999</v>
      </c>
      <c r="Y12" s="20">
        <f t="shared" si="8"/>
        <v>1.0001529344293634</v>
      </c>
      <c r="Z12" s="21">
        <v>13.081200000000001</v>
      </c>
      <c r="AA12" s="20">
        <f t="shared" si="9"/>
        <v>1.0002829286943222</v>
      </c>
    </row>
    <row r="13" spans="1:27" ht="13.8">
      <c r="A13" t="s">
        <v>19</v>
      </c>
      <c r="B13" t="s">
        <v>43</v>
      </c>
      <c r="C13">
        <v>29300</v>
      </c>
      <c r="D13">
        <v>300</v>
      </c>
      <c r="E13" s="15">
        <v>132.07</v>
      </c>
      <c r="F13" s="16">
        <v>114.456</v>
      </c>
      <c r="G13" s="17">
        <f t="shared" si="0"/>
        <v>0.86663133186946328</v>
      </c>
      <c r="H13" s="18">
        <v>127.748</v>
      </c>
      <c r="I13" s="19">
        <f t="shared" si="1"/>
        <v>0.9672749299613842</v>
      </c>
      <c r="J13" s="16">
        <v>117.113</v>
      </c>
      <c r="K13" s="17">
        <f t="shared" si="2"/>
        <v>0.8867494510486863</v>
      </c>
      <c r="L13" s="16">
        <v>116.72</v>
      </c>
      <c r="M13" s="17">
        <f t="shared" si="3"/>
        <v>0.88377375634133415</v>
      </c>
      <c r="N13" s="16">
        <v>114.876</v>
      </c>
      <c r="O13" s="17">
        <f t="shared" si="4"/>
        <v>0.8698114636177785</v>
      </c>
      <c r="Q13" s="20">
        <v>10.3079</v>
      </c>
      <c r="R13" s="21">
        <v>10.341900000000001</v>
      </c>
      <c r="S13" s="20">
        <f t="shared" si="5"/>
        <v>1.003298441001562</v>
      </c>
      <c r="T13" s="21">
        <v>10.1774</v>
      </c>
      <c r="U13" s="20">
        <f t="shared" si="6"/>
        <v>0.98733980733224036</v>
      </c>
      <c r="V13" s="21">
        <v>10.174799999999999</v>
      </c>
      <c r="W13" s="20">
        <f t="shared" si="7"/>
        <v>0.98708757360859145</v>
      </c>
      <c r="X13" s="21">
        <v>10.1861</v>
      </c>
      <c r="Y13" s="20">
        <f t="shared" si="8"/>
        <v>0.98818382017675754</v>
      </c>
      <c r="Z13" s="21">
        <v>10.3102</v>
      </c>
      <c r="AA13" s="20">
        <f t="shared" si="9"/>
        <v>1.0002231298324586</v>
      </c>
    </row>
    <row r="14" spans="1:27" ht="13.8">
      <c r="A14" t="s">
        <v>19</v>
      </c>
      <c r="B14" t="s">
        <v>44</v>
      </c>
      <c r="C14">
        <v>39629</v>
      </c>
      <c r="D14">
        <v>300</v>
      </c>
      <c r="E14" s="15">
        <v>86.092399999999998</v>
      </c>
      <c r="F14" s="16">
        <v>72.5732</v>
      </c>
      <c r="G14" s="17">
        <f t="shared" si="0"/>
        <v>0.84296871733161116</v>
      </c>
      <c r="H14" s="18">
        <v>78.396500000000003</v>
      </c>
      <c r="I14" s="19">
        <f t="shared" si="1"/>
        <v>0.91060883422926997</v>
      </c>
      <c r="J14" s="16">
        <v>77.5625</v>
      </c>
      <c r="K14" s="17">
        <f t="shared" si="2"/>
        <v>0.90092156798974132</v>
      </c>
      <c r="L14" s="16">
        <v>73.695899999999995</v>
      </c>
      <c r="M14" s="17">
        <f t="shared" si="3"/>
        <v>0.85600935738810857</v>
      </c>
      <c r="N14" s="16">
        <v>77.236099999999993</v>
      </c>
      <c r="O14" s="17">
        <f t="shared" si="4"/>
        <v>0.89713029256937893</v>
      </c>
      <c r="Q14" s="20">
        <v>17.080300000000001</v>
      </c>
      <c r="R14" s="21">
        <v>19.781099999999999</v>
      </c>
      <c r="S14" s="20">
        <f t="shared" si="5"/>
        <v>1.1581236863521132</v>
      </c>
      <c r="T14" s="21">
        <v>17.674099999999999</v>
      </c>
      <c r="U14" s="20">
        <f t="shared" si="6"/>
        <v>1.0347651973325995</v>
      </c>
      <c r="V14" s="21">
        <v>17.345099999999999</v>
      </c>
      <c r="W14" s="20">
        <f t="shared" si="7"/>
        <v>1.0155032405753996</v>
      </c>
      <c r="X14" s="21">
        <v>17.234000000000002</v>
      </c>
      <c r="Y14" s="20">
        <f t="shared" si="8"/>
        <v>1.0089986709835308</v>
      </c>
      <c r="Z14" s="21">
        <v>17.276800000000001</v>
      </c>
      <c r="AA14" s="20">
        <f t="shared" si="9"/>
        <v>1.0115044817713974</v>
      </c>
    </row>
    <row r="15" spans="1:27" ht="13.8">
      <c r="A15" t="s">
        <v>19</v>
      </c>
      <c r="B15" t="s">
        <v>45</v>
      </c>
      <c r="C15">
        <v>39141</v>
      </c>
      <c r="D15">
        <v>300</v>
      </c>
      <c r="E15" s="15">
        <v>66.830699999999993</v>
      </c>
      <c r="F15" s="16">
        <v>60.848700000000001</v>
      </c>
      <c r="G15" s="17">
        <f t="shared" si="0"/>
        <v>0.91049023876751267</v>
      </c>
      <c r="H15" s="18">
        <v>65.670599999999993</v>
      </c>
      <c r="I15" s="19">
        <f t="shared" si="1"/>
        <v>0.98264121129959736</v>
      </c>
      <c r="J15" s="16">
        <v>61.777999999999999</v>
      </c>
      <c r="K15" s="17">
        <f t="shared" si="2"/>
        <v>0.92439552481120213</v>
      </c>
      <c r="L15" s="16">
        <v>65.9191</v>
      </c>
      <c r="M15" s="17">
        <f t="shared" si="3"/>
        <v>0.98635956229696842</v>
      </c>
      <c r="N15" s="16">
        <v>67.240700000000004</v>
      </c>
      <c r="O15" s="17">
        <f t="shared" si="4"/>
        <v>1.0061349050660851</v>
      </c>
      <c r="Q15" s="20">
        <v>204.14599999999999</v>
      </c>
      <c r="R15" s="21">
        <v>206.14599999999999</v>
      </c>
      <c r="S15" s="20">
        <f t="shared" si="5"/>
        <v>1.0097969100545687</v>
      </c>
      <c r="T15" s="21">
        <v>205.124</v>
      </c>
      <c r="U15" s="20">
        <f t="shared" si="6"/>
        <v>1.0047906890166842</v>
      </c>
      <c r="V15" s="21">
        <v>206.25700000000001</v>
      </c>
      <c r="W15" s="20">
        <f t="shared" si="7"/>
        <v>1.0103406385625975</v>
      </c>
      <c r="X15" s="21">
        <v>206.387</v>
      </c>
      <c r="Y15" s="20">
        <f t="shared" si="8"/>
        <v>1.0109774377161445</v>
      </c>
      <c r="Z15" s="21">
        <v>203.89099999999999</v>
      </c>
      <c r="AA15" s="20">
        <f t="shared" si="9"/>
        <v>0.99875089396804251</v>
      </c>
    </row>
    <row r="16" spans="1:27" ht="13.8">
      <c r="A16" t="s">
        <v>19</v>
      </c>
      <c r="B16" t="s">
        <v>46</v>
      </c>
      <c r="C16">
        <v>49128</v>
      </c>
      <c r="D16">
        <v>300</v>
      </c>
      <c r="E16" s="15">
        <v>219.91900000000001</v>
      </c>
      <c r="F16" s="16">
        <v>150.04400000000001</v>
      </c>
      <c r="G16" s="17">
        <f t="shared" si="0"/>
        <v>0.68226938099936796</v>
      </c>
      <c r="H16" s="18">
        <v>149.114</v>
      </c>
      <c r="I16" s="19">
        <f t="shared" si="1"/>
        <v>0.67804055129388541</v>
      </c>
      <c r="J16" s="16">
        <v>142.81</v>
      </c>
      <c r="K16" s="17">
        <f t="shared" si="2"/>
        <v>0.64937545187091605</v>
      </c>
      <c r="L16" s="16">
        <v>150.88</v>
      </c>
      <c r="M16" s="17">
        <f t="shared" si="3"/>
        <v>0.68607078060558657</v>
      </c>
      <c r="N16" s="16">
        <v>142.56200000000001</v>
      </c>
      <c r="O16" s="17">
        <f t="shared" si="4"/>
        <v>0.64824776394945416</v>
      </c>
      <c r="Q16" s="20">
        <v>9.2992399999999993</v>
      </c>
      <c r="R16" s="21">
        <v>9.3104899999999997</v>
      </c>
      <c r="S16" s="20">
        <f t="shared" si="5"/>
        <v>1.001209776282793</v>
      </c>
      <c r="T16" s="21">
        <v>9.3594600000000003</v>
      </c>
      <c r="U16" s="20">
        <f t="shared" si="6"/>
        <v>1.0064757980222041</v>
      </c>
      <c r="V16" s="21">
        <v>9.3565000000000005</v>
      </c>
      <c r="W16" s="20">
        <f t="shared" si="7"/>
        <v>1.0061574924402426</v>
      </c>
      <c r="X16" s="21">
        <v>9.2988599999999995</v>
      </c>
      <c r="Y16" s="20">
        <f t="shared" si="8"/>
        <v>0.999959136445559</v>
      </c>
      <c r="Z16" s="21">
        <v>9.2948699999999995</v>
      </c>
      <c r="AA16" s="20">
        <f t="shared" si="9"/>
        <v>0.99953006912392839</v>
      </c>
    </row>
    <row r="17" spans="1:27" ht="13.8">
      <c r="A17" t="s">
        <v>19</v>
      </c>
      <c r="B17" t="s">
        <v>47</v>
      </c>
      <c r="C17">
        <v>38017</v>
      </c>
      <c r="D17">
        <v>300</v>
      </c>
      <c r="E17" s="15">
        <v>91.355800000000002</v>
      </c>
      <c r="F17" s="16">
        <v>88.137699999999995</v>
      </c>
      <c r="G17" s="17">
        <f t="shared" si="0"/>
        <v>0.96477399355049154</v>
      </c>
      <c r="H17" s="18">
        <v>90.515799999999999</v>
      </c>
      <c r="I17" s="19">
        <f t="shared" si="1"/>
        <v>0.99080518149914942</v>
      </c>
      <c r="J17" s="16">
        <v>84.553799999999995</v>
      </c>
      <c r="K17" s="17">
        <f t="shared" si="2"/>
        <v>0.92554386256811272</v>
      </c>
      <c r="L17" s="16">
        <v>83.078999999999994</v>
      </c>
      <c r="M17" s="17">
        <f t="shared" si="3"/>
        <v>0.90940038837161941</v>
      </c>
      <c r="N17" s="16">
        <v>85.960599999999999</v>
      </c>
      <c r="O17" s="17">
        <f t="shared" si="4"/>
        <v>0.94094299431453721</v>
      </c>
      <c r="Q17" s="20">
        <v>46.849800000000002</v>
      </c>
      <c r="R17" s="21">
        <v>47.588700000000003</v>
      </c>
      <c r="S17" s="20">
        <f t="shared" si="5"/>
        <v>1.0157716788545523</v>
      </c>
      <c r="T17" s="21">
        <v>47.716000000000001</v>
      </c>
      <c r="U17" s="20">
        <f t="shared" si="6"/>
        <v>1.0184888729514321</v>
      </c>
      <c r="V17" s="21">
        <v>46.799100000000003</v>
      </c>
      <c r="W17" s="20">
        <f t="shared" si="7"/>
        <v>0.99891781821907455</v>
      </c>
      <c r="X17" s="21">
        <v>46.796599999999998</v>
      </c>
      <c r="Y17" s="20">
        <f t="shared" si="8"/>
        <v>0.99886445619831876</v>
      </c>
      <c r="Z17" s="21">
        <v>46.875900000000001</v>
      </c>
      <c r="AA17" s="20">
        <f t="shared" si="9"/>
        <v>1.0005570994966895</v>
      </c>
    </row>
    <row r="18" spans="1:27" ht="13.8">
      <c r="A18" t="s">
        <v>19</v>
      </c>
      <c r="B18" t="s">
        <v>48</v>
      </c>
      <c r="C18">
        <v>41638</v>
      </c>
      <c r="D18">
        <v>300</v>
      </c>
      <c r="E18" s="15">
        <v>60.215600000000002</v>
      </c>
      <c r="F18" s="16">
        <v>49.376600000000003</v>
      </c>
      <c r="G18" s="17">
        <f t="shared" si="0"/>
        <v>0.81999681145749614</v>
      </c>
      <c r="H18" s="18">
        <v>51.910600000000002</v>
      </c>
      <c r="I18" s="19">
        <f t="shared" si="1"/>
        <v>0.86207892971256617</v>
      </c>
      <c r="J18" s="16">
        <v>53.779299999999999</v>
      </c>
      <c r="K18" s="17">
        <f t="shared" si="2"/>
        <v>0.89311241605165437</v>
      </c>
      <c r="L18" s="16">
        <v>50.145600000000002</v>
      </c>
      <c r="M18" s="17">
        <f t="shared" si="3"/>
        <v>0.83276758846544752</v>
      </c>
      <c r="N18" s="16">
        <v>47.780700000000003</v>
      </c>
      <c r="O18" s="17">
        <f t="shared" si="4"/>
        <v>0.79349371259275003</v>
      </c>
      <c r="Q18" s="20">
        <v>6.5313699999999999</v>
      </c>
      <c r="R18" s="21">
        <v>6.5313699999999999</v>
      </c>
      <c r="S18" s="20">
        <f t="shared" si="5"/>
        <v>1</v>
      </c>
      <c r="T18" s="21">
        <v>6.6764700000000001</v>
      </c>
      <c r="U18" s="20">
        <f t="shared" si="6"/>
        <v>1.0222158597660216</v>
      </c>
      <c r="V18" s="21">
        <v>6.5313699999999999</v>
      </c>
      <c r="W18" s="20">
        <f t="shared" si="7"/>
        <v>1</v>
      </c>
      <c r="X18" s="21">
        <v>6.5313699999999999</v>
      </c>
      <c r="Y18" s="20">
        <f t="shared" si="8"/>
        <v>1</v>
      </c>
      <c r="Z18" s="21">
        <v>6.5313699999999999</v>
      </c>
      <c r="AA18" s="20">
        <f t="shared" si="9"/>
        <v>1</v>
      </c>
    </row>
    <row r="19" spans="1:27" ht="13.8">
      <c r="A19" t="s">
        <v>19</v>
      </c>
      <c r="B19" t="s">
        <v>49</v>
      </c>
      <c r="C19">
        <v>59429</v>
      </c>
      <c r="D19">
        <v>300</v>
      </c>
      <c r="E19" s="15">
        <v>165.107</v>
      </c>
      <c r="F19" s="16">
        <v>178.982</v>
      </c>
      <c r="G19" s="17">
        <f t="shared" si="0"/>
        <v>1.0840364127505193</v>
      </c>
      <c r="H19" s="18">
        <v>186.56899999999999</v>
      </c>
      <c r="I19" s="19">
        <f t="shared" si="1"/>
        <v>1.1299884317442628</v>
      </c>
      <c r="J19" s="16">
        <v>160.62700000000001</v>
      </c>
      <c r="K19" s="17">
        <f t="shared" si="2"/>
        <v>0.97286608078397652</v>
      </c>
      <c r="L19" s="16">
        <v>148.63</v>
      </c>
      <c r="M19" s="17">
        <f t="shared" si="3"/>
        <v>0.90020411006195977</v>
      </c>
      <c r="N19" s="16">
        <v>162.874</v>
      </c>
      <c r="O19" s="17">
        <f t="shared" si="4"/>
        <v>0.98647543714076324</v>
      </c>
      <c r="Q19" s="20">
        <v>14.913600000000001</v>
      </c>
      <c r="R19" s="21">
        <v>17.8294</v>
      </c>
      <c r="S19" s="20">
        <f t="shared" si="5"/>
        <v>1.1955128205128205</v>
      </c>
      <c r="T19" s="21">
        <v>15.995100000000001</v>
      </c>
      <c r="U19" s="20">
        <f t="shared" si="6"/>
        <v>1.0725177019633088</v>
      </c>
      <c r="V19" s="21">
        <v>15.6991</v>
      </c>
      <c r="W19" s="20">
        <f t="shared" si="7"/>
        <v>1.0526700461323892</v>
      </c>
      <c r="X19" s="21">
        <v>14.913399999999999</v>
      </c>
      <c r="Y19" s="20">
        <f t="shared" si="8"/>
        <v>0.99998658942173579</v>
      </c>
      <c r="Z19" s="21">
        <v>16.303100000000001</v>
      </c>
      <c r="AA19" s="20">
        <f t="shared" si="9"/>
        <v>1.0931699924900762</v>
      </c>
    </row>
    <row r="20" spans="1:27" ht="13.8">
      <c r="A20" t="s">
        <v>19</v>
      </c>
      <c r="B20" t="s">
        <v>50</v>
      </c>
      <c r="C20">
        <v>47641</v>
      </c>
      <c r="D20">
        <v>300</v>
      </c>
      <c r="E20" s="15">
        <v>66.320499999999996</v>
      </c>
      <c r="F20" s="16">
        <v>63.718899999999998</v>
      </c>
      <c r="G20" s="17">
        <f t="shared" si="0"/>
        <v>0.96077231022082166</v>
      </c>
      <c r="H20" s="18">
        <v>67.648799999999994</v>
      </c>
      <c r="I20" s="19">
        <f t="shared" si="1"/>
        <v>1.020028497975739</v>
      </c>
      <c r="J20" s="16">
        <v>68.677099999999996</v>
      </c>
      <c r="K20" s="17">
        <f t="shared" si="2"/>
        <v>1.0355335077389345</v>
      </c>
      <c r="L20" s="16">
        <v>61.671500000000002</v>
      </c>
      <c r="M20" s="17">
        <f t="shared" si="3"/>
        <v>0.92990101099961564</v>
      </c>
      <c r="N20" s="16">
        <v>65.732699999999994</v>
      </c>
      <c r="O20" s="17">
        <f t="shared" si="4"/>
        <v>0.99113697876222284</v>
      </c>
      <c r="Q20" s="20">
        <v>199.46299999999999</v>
      </c>
      <c r="R20" s="21">
        <v>202.756</v>
      </c>
      <c r="S20" s="20">
        <f t="shared" si="5"/>
        <v>1.016509327544457</v>
      </c>
      <c r="T20" s="21">
        <v>201.048</v>
      </c>
      <c r="U20" s="20">
        <f t="shared" si="6"/>
        <v>1.0079463359119236</v>
      </c>
      <c r="V20" s="21">
        <v>201.91</v>
      </c>
      <c r="W20" s="20">
        <f t="shared" si="7"/>
        <v>1.0122679394173355</v>
      </c>
      <c r="X20" s="21">
        <v>201.37700000000001</v>
      </c>
      <c r="Y20" s="20">
        <f t="shared" si="8"/>
        <v>1.0095957646280262</v>
      </c>
      <c r="Z20" s="21">
        <v>200.09200000000001</v>
      </c>
      <c r="AA20" s="20">
        <f t="shared" si="9"/>
        <v>1.0031534670590536</v>
      </c>
    </row>
    <row r="21" spans="1:27">
      <c r="A21" s="22" t="s">
        <v>19</v>
      </c>
      <c r="B21" s="22" t="s">
        <v>51</v>
      </c>
      <c r="C21" s="22">
        <v>56479</v>
      </c>
      <c r="D21" s="22">
        <v>300</v>
      </c>
      <c r="E21" s="23">
        <v>842.85900000000004</v>
      </c>
      <c r="F21" s="16">
        <v>1628.22</v>
      </c>
      <c r="G21" s="17">
        <f t="shared" si="0"/>
        <v>1.9317821842087466</v>
      </c>
      <c r="H21" s="24">
        <v>1327.25</v>
      </c>
      <c r="I21" s="25">
        <f t="shared" si="1"/>
        <v>1.5746999201527183</v>
      </c>
      <c r="J21" s="16">
        <v>1043.8800000000001</v>
      </c>
      <c r="K21" s="17">
        <f t="shared" si="2"/>
        <v>1.2384989660192276</v>
      </c>
      <c r="L21" s="16">
        <v>699.20500000000004</v>
      </c>
      <c r="M21" s="17">
        <f t="shared" si="3"/>
        <v>0.82956342638567071</v>
      </c>
      <c r="N21" s="16">
        <v>729.16700000000003</v>
      </c>
      <c r="O21" s="17">
        <f t="shared" si="4"/>
        <v>0.8651114836526631</v>
      </c>
      <c r="Q21" s="22">
        <v>31.7181</v>
      </c>
      <c r="R21" s="21">
        <v>41.441699999999997</v>
      </c>
      <c r="S21" s="20">
        <f t="shared" si="5"/>
        <v>1.3065631295695517</v>
      </c>
      <c r="T21" s="26">
        <v>39.651499999999999</v>
      </c>
      <c r="U21" s="22">
        <f t="shared" si="6"/>
        <v>1.2501221699912668</v>
      </c>
      <c r="V21" s="21">
        <v>36.177100000000003</v>
      </c>
      <c r="W21" s="20">
        <f t="shared" si="7"/>
        <v>1.1405821912409635</v>
      </c>
      <c r="X21" s="21">
        <v>36.668799999999997</v>
      </c>
      <c r="Y21" s="20">
        <f t="shared" si="8"/>
        <v>1.1560843808424841</v>
      </c>
      <c r="Z21" s="21">
        <v>34.515300000000003</v>
      </c>
      <c r="AA21" s="20">
        <f t="shared" si="9"/>
        <v>1.0881893934378164</v>
      </c>
    </row>
    <row r="22" spans="1:27" ht="13.8">
      <c r="F22" s="16"/>
      <c r="G22" s="17">
        <f>GEOMEAN(G2:G21)</f>
        <v>0.96426804777224484</v>
      </c>
      <c r="H22" s="14"/>
      <c r="I22" s="27">
        <f>GEOMEAN(I2:I21)</f>
        <v>0.99195783209144561</v>
      </c>
      <c r="J22" s="16"/>
      <c r="K22" s="17">
        <f>GEOMEAN(K2:K21)</f>
        <v>0.94221461600405521</v>
      </c>
      <c r="L22" s="16"/>
      <c r="M22" s="17">
        <f>GEOMEAN(M2:M21)</f>
        <v>0.89232171790390358</v>
      </c>
      <c r="N22" s="16"/>
      <c r="O22" s="17">
        <f>GEOMEAN(O2:O21)</f>
        <v>0.92551727880219603</v>
      </c>
      <c r="R22" s="21"/>
      <c r="S22" s="20">
        <f>GEOMEAN(S2:S21)</f>
        <v>1.0385269139798676</v>
      </c>
      <c r="U22">
        <f>GEOMEAN(U2:U21)</f>
        <v>1.0244767256936245</v>
      </c>
      <c r="V22" s="21"/>
      <c r="W22" s="20">
        <f>GEOMEAN(W2:W21)</f>
        <v>1.0155651485042989</v>
      </c>
      <c r="X22" s="21"/>
      <c r="Y22" s="20">
        <f>GEOMEAN(Y2:Y21)</f>
        <v>1.0137935404633625</v>
      </c>
      <c r="Z22" s="21"/>
      <c r="AA22" s="20">
        <f>GEOMEAN(AA2:AA21)</f>
        <v>1.0089203578895436</v>
      </c>
    </row>
    <row r="23" spans="1:27">
      <c r="F23" s="14"/>
      <c r="H23" s="14"/>
    </row>
    <row r="24" spans="1:27">
      <c r="F24" s="14"/>
      <c r="H24" s="14"/>
    </row>
    <row r="25" spans="1:27">
      <c r="F25" s="14"/>
      <c r="H25" s="14"/>
    </row>
    <row r="26" spans="1:27">
      <c r="F26" s="14"/>
      <c r="H26" s="14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1"/>
  <sheetViews>
    <sheetView workbookViewId="0">
      <selection activeCell="B1" sqref="B1:B21"/>
    </sheetView>
  </sheetViews>
  <sheetFormatPr defaultRowHeight="13.8"/>
  <sheetData>
    <row r="1" spans="2:2">
      <c r="B1" t="s">
        <v>3</v>
      </c>
    </row>
    <row r="2" spans="2:2">
      <c r="B2" s="15">
        <v>11.0807</v>
      </c>
    </row>
    <row r="3" spans="2:2">
      <c r="B3" s="15">
        <v>82.907799999999995</v>
      </c>
    </row>
    <row r="4" spans="2:2">
      <c r="B4" s="15">
        <v>38.061700000000002</v>
      </c>
    </row>
    <row r="5" spans="2:2">
      <c r="B5" s="15">
        <v>25.447399999999998</v>
      </c>
    </row>
    <row r="6" spans="2:2">
      <c r="B6" s="15">
        <v>21.243600000000001</v>
      </c>
    </row>
    <row r="7" spans="2:2">
      <c r="B7" s="15">
        <v>55.981499999999997</v>
      </c>
    </row>
    <row r="8" spans="2:2">
      <c r="B8" s="15">
        <v>120.279</v>
      </c>
    </row>
    <row r="9" spans="2:2">
      <c r="B9" s="15">
        <v>64.226399999999998</v>
      </c>
    </row>
    <row r="10" spans="2:2">
      <c r="B10" s="15">
        <v>61.467799999999997</v>
      </c>
    </row>
    <row r="11" spans="2:2">
      <c r="B11" s="15">
        <v>99.669600000000003</v>
      </c>
    </row>
    <row r="12" spans="2:2">
      <c r="B12" s="15">
        <v>53.531599999999997</v>
      </c>
    </row>
    <row r="13" spans="2:2">
      <c r="B13" s="15">
        <v>132.07</v>
      </c>
    </row>
    <row r="14" spans="2:2">
      <c r="B14" s="15">
        <v>86.092399999999998</v>
      </c>
    </row>
    <row r="15" spans="2:2">
      <c r="B15" s="15">
        <v>66.830699999999993</v>
      </c>
    </row>
    <row r="16" spans="2:2">
      <c r="B16" s="15">
        <v>219.91900000000001</v>
      </c>
    </row>
    <row r="17" spans="2:2">
      <c r="B17" s="15">
        <v>91.355800000000002</v>
      </c>
    </row>
    <row r="18" spans="2:2">
      <c r="B18" s="15">
        <v>60.215600000000002</v>
      </c>
    </row>
    <row r="19" spans="2:2">
      <c r="B19" s="15">
        <v>165.107</v>
      </c>
    </row>
    <row r="20" spans="2:2">
      <c r="B20" s="15">
        <v>66.320499999999996</v>
      </c>
    </row>
    <row r="21" spans="2:2">
      <c r="B21" s="23">
        <v>842.85900000000004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large circuits</vt:lpstr>
      <vt:lpstr>small circuits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 Zhong</cp:lastModifiedBy>
  <dcterms:created xsi:type="dcterms:W3CDTF">2015-08-14T20:08:34Z</dcterms:created>
  <dcterms:modified xsi:type="dcterms:W3CDTF">2015-08-21T04:38:08Z</dcterms:modified>
</cp:coreProperties>
</file>