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t.1" sheetId="1" r:id="rId4"/>
    <sheet state="visible" name="pt.2" sheetId="2" r:id="rId5"/>
  </sheets>
  <definedNames/>
  <calcPr/>
</workbook>
</file>

<file path=xl/sharedStrings.xml><?xml version="1.0" encoding="utf-8"?>
<sst xmlns="http://schemas.openxmlformats.org/spreadsheetml/2006/main" count="221" uniqueCount="90">
  <si>
    <t>Functional Requirements:</t>
  </si>
  <si>
    <t>Non functional requirements:</t>
  </si>
  <si>
    <t>FR1</t>
  </si>
  <si>
    <t xml:space="preserve">Decrease project time to market </t>
  </si>
  <si>
    <t>NF1</t>
  </si>
  <si>
    <t>Fast implementation</t>
  </si>
  <si>
    <t>FR2</t>
  </si>
  <si>
    <t>Support large numbers of projects</t>
  </si>
  <si>
    <t>NF2</t>
  </si>
  <si>
    <t>Fast reponse time</t>
  </si>
  <si>
    <t>FR3</t>
  </si>
  <si>
    <t>Increase flexibility, efficiency, and adaptability of projects</t>
  </si>
  <si>
    <t>NF3</t>
  </si>
  <si>
    <t>Can scale to increasing projects and data</t>
  </si>
  <si>
    <t>FR4</t>
  </si>
  <si>
    <t>Transition from Traditional to Agile method</t>
  </si>
  <si>
    <t>NF4</t>
  </si>
  <si>
    <t>Comply with all industry and government regulations</t>
  </si>
  <si>
    <t>FR5</t>
  </si>
  <si>
    <t>Track and measure project information</t>
  </si>
  <si>
    <t>NF5</t>
  </si>
  <si>
    <t>Reliable</t>
  </si>
  <si>
    <t>FR6</t>
  </si>
  <si>
    <t>Enable project comparisons</t>
  </si>
  <si>
    <t>NF6</t>
  </si>
  <si>
    <t>Secure</t>
  </si>
  <si>
    <t>FR7</t>
  </si>
  <si>
    <t xml:space="preserve">Manage projects </t>
  </si>
  <si>
    <t>FR8</t>
  </si>
  <si>
    <t>Automate automatable tasks</t>
  </si>
  <si>
    <t>FR9</t>
  </si>
  <si>
    <t>Stay within a reasonable budget</t>
  </si>
  <si>
    <t>FR10</t>
  </si>
  <si>
    <t>User friendly interface</t>
  </si>
  <si>
    <t>FR11</t>
  </si>
  <si>
    <t xml:space="preserve">Built in/seamless integration with tools </t>
  </si>
  <si>
    <t>Depends on:</t>
  </si>
  <si>
    <t>-</t>
  </si>
  <si>
    <t>Contradicts with:</t>
  </si>
  <si>
    <t>Parent of:</t>
  </si>
  <si>
    <t>specified with</t>
  </si>
  <si>
    <t>Risks:</t>
  </si>
  <si>
    <t>Probablity:</t>
  </si>
  <si>
    <t>Impact:</t>
  </si>
  <si>
    <t>Likert Probablity:</t>
  </si>
  <si>
    <t>Likert Impact:</t>
  </si>
  <si>
    <t>ERF</t>
  </si>
  <si>
    <t>R1 prob trials:</t>
  </si>
  <si>
    <t>R1 impact trials:</t>
  </si>
  <si>
    <t>R2 prob trials:</t>
  </si>
  <si>
    <t>R2 impact trials:</t>
  </si>
  <si>
    <t>R3 prob trials:</t>
  </si>
  <si>
    <t>R3 impact trials:</t>
  </si>
  <si>
    <t>R4 prob trials:</t>
  </si>
  <si>
    <t>R4 impact trials:</t>
  </si>
  <si>
    <t>R5 prob trials:</t>
  </si>
  <si>
    <t>R5 impact trials:</t>
  </si>
  <si>
    <t>R6 prob trials:</t>
  </si>
  <si>
    <t>R6 impact trials:</t>
  </si>
  <si>
    <t>R7 prob trials:</t>
  </si>
  <si>
    <t>R7 impact trials:</t>
  </si>
  <si>
    <t>R1</t>
  </si>
  <si>
    <t>Resistance to change</t>
  </si>
  <si>
    <t>R2</t>
  </si>
  <si>
    <t>Lack of expertise</t>
  </si>
  <si>
    <t>R3</t>
  </si>
  <si>
    <t>Incapatibility with current resources</t>
  </si>
  <si>
    <t>R4</t>
  </si>
  <si>
    <t>Resource limitations</t>
  </si>
  <si>
    <t>R5</t>
  </si>
  <si>
    <t>Stakeholder conflicts</t>
  </si>
  <si>
    <t>R6</t>
  </si>
  <si>
    <t>Culture disorganization</t>
  </si>
  <si>
    <t>R7</t>
  </si>
  <si>
    <t>Miscommunication</t>
  </si>
  <si>
    <t>Impacted Project Objectives:</t>
  </si>
  <si>
    <t>O1</t>
  </si>
  <si>
    <t>Resistance to change will negatively impact resources required to implement Agile, and time to market of projects using Agile</t>
  </si>
  <si>
    <t>O2</t>
  </si>
  <si>
    <t>Lack of expertise will increase cost of implementation and time to implement</t>
  </si>
  <si>
    <t>O3</t>
  </si>
  <si>
    <t>Incapatibility with current tools will current systems and tools will disrupt project workflows and delivery</t>
  </si>
  <si>
    <t>O4</t>
  </si>
  <si>
    <t>Lack of resources will slow implementation speed and quality</t>
  </si>
  <si>
    <t>O5</t>
  </si>
  <si>
    <t xml:space="preserve">Inadequate/overinvolvement from stakeholders can create conflict, which impeed proper implementation </t>
  </si>
  <si>
    <t>O6</t>
  </si>
  <si>
    <t>Company culture disorganization during transition will inhibit proper Agile adoption</t>
  </si>
  <si>
    <t>O7</t>
  </si>
  <si>
    <t>Miscommunication in teams and stakeholders cause misunderstandings and delays to implementations and projects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</si>
</sst>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"/>
    <numFmt numFmtId="165" formatCode="0.00000000"/>
  </numFmts>
  <fonts count="13">
    <font>
      <sz val="10.0"/>
      <color rgb="FF000000"/>
      <name val="Arial"/>
      <scheme val="minor"/>
    </font>
    <font>
      <b/>
      <sz val="10.0"/>
      <color theme="1"/>
      <name val="Arial"/>
      <scheme val="minor"/>
    </font>
    <font>
      <sz val="10.0"/>
      <color theme="1"/>
      <name val="Arial"/>
      <scheme val="minor"/>
    </font>
    <font>
      <b/>
      <sz val="10.0"/>
      <color rgb="FF000000"/>
      <name val="Arial"/>
    </font>
    <font>
      <sz val="10.0"/>
      <color rgb="FF000000"/>
      <name val="Arial"/>
    </font>
    <font>
      <sz val="10.0"/>
      <color rgb="FF000000"/>
      <name val="&quot;Arial&quot;"/>
    </font>
    <font>
      <color rgb="FF000000"/>
      <name val="&quot;Arial&quot;"/>
    </font>
    <font>
      <sz val="10.0"/>
      <color theme="1"/>
      <name val="Arial"/>
    </font>
    <font>
      <b/>
      <color theme="1"/>
      <name val="Arial"/>
      <scheme val="minor"/>
    </font>
    <font>
      <color theme="1"/>
      <name val="Arial"/>
      <scheme val="minor"/>
    </font>
    <font>
      <b/>
      <color theme="1"/>
      <name val="Arial"/>
    </font>
    <font>
      <color theme="1"/>
      <name val="Arial"/>
    </font>
    <font>
      <sz val="14.0"/>
      <color theme="1"/>
      <name val="Sans-serif"/>
    </font>
  </fonts>
  <fills count="2">
    <fill>
      <patternFill patternType="none"/>
    </fill>
    <fill>
      <patternFill patternType="lightGray"/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Font="1"/>
    <xf borderId="0" fillId="0" fontId="3" numFmtId="0" xfId="0" applyAlignment="1" applyFont="1">
      <alignment readingOrder="0"/>
    </xf>
    <xf borderId="0" fillId="0" fontId="4" numFmtId="0" xfId="0" applyFont="1"/>
    <xf borderId="0" fillId="0" fontId="2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8" numFmtId="0" xfId="0" applyAlignment="1" applyFont="1">
      <alignment readingOrder="0"/>
    </xf>
    <xf borderId="1" fillId="0" fontId="9" numFmtId="0" xfId="0" applyBorder="1" applyFont="1"/>
    <xf borderId="1" fillId="0" fontId="9" numFmtId="0" xfId="0" applyAlignment="1" applyBorder="1" applyFont="1">
      <alignment readingOrder="0"/>
    </xf>
    <xf borderId="2" fillId="0" fontId="10" numFmtId="0" xfId="0" applyAlignment="1" applyBorder="1" applyFont="1">
      <alignment readingOrder="0" vertical="bottom"/>
    </xf>
    <xf borderId="2" fillId="0" fontId="11" numFmtId="0" xfId="0" applyAlignment="1" applyBorder="1" applyFont="1">
      <alignment vertical="bottom"/>
    </xf>
    <xf borderId="0" fillId="0" fontId="12" numFmtId="0" xfId="0" applyAlignment="1" applyFont="1">
      <alignment readingOrder="0"/>
    </xf>
    <xf borderId="0" fillId="0" fontId="9" numFmtId="0" xfId="0" applyAlignment="1" applyFont="1">
      <alignment readingOrder="0"/>
    </xf>
    <xf borderId="0" fillId="0" fontId="9" numFmtId="9" xfId="0" applyAlignment="1" applyFont="1" applyNumberFormat="1">
      <alignment readingOrder="0"/>
    </xf>
    <xf borderId="0" fillId="0" fontId="9" numFmtId="1" xfId="0" applyAlignment="1" applyFont="1" applyNumberFormat="1">
      <alignment readingOrder="0"/>
    </xf>
    <xf borderId="0" fillId="0" fontId="9" numFmtId="2" xfId="0" applyFont="1" applyNumberFormat="1"/>
    <xf borderId="0" fillId="0" fontId="9" numFmtId="164" xfId="0" applyFont="1" applyNumberFormat="1"/>
    <xf borderId="0" fillId="0" fontId="9" numFmtId="165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Depends on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pt.1!$B$15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pt.1!$A$16:$A$26</c:f>
            </c:strRef>
          </c:cat>
          <c:val>
            <c:numRef>
              <c:f>pt.1!$B$16:$B$26</c:f>
              <c:numCache/>
            </c:numRef>
          </c:val>
        </c:ser>
        <c:ser>
          <c:idx val="1"/>
          <c:order val="1"/>
          <c:tx>
            <c:strRef>
              <c:f>pt.1!$C$15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pt.1!$A$16:$A$26</c:f>
            </c:strRef>
          </c:cat>
          <c:val>
            <c:numRef>
              <c:f>pt.1!$C$16:$C$26</c:f>
              <c:numCache/>
            </c:numRef>
          </c:val>
        </c:ser>
        <c:ser>
          <c:idx val="2"/>
          <c:order val="2"/>
          <c:tx>
            <c:strRef>
              <c:f>pt.1!$D$15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pt.1!$A$16:$A$26</c:f>
            </c:strRef>
          </c:cat>
          <c:val>
            <c:numRef>
              <c:f>pt.1!$D$16:$D$26</c:f>
              <c:numCache/>
            </c:numRef>
          </c:val>
        </c:ser>
        <c:ser>
          <c:idx val="3"/>
          <c:order val="3"/>
          <c:tx>
            <c:strRef>
              <c:f>pt.1!$E$15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pt.1!$A$16:$A$26</c:f>
            </c:strRef>
          </c:cat>
          <c:val>
            <c:numRef>
              <c:f>pt.1!$E$16:$E$26</c:f>
              <c:numCache/>
            </c:numRef>
          </c:val>
        </c:ser>
        <c:ser>
          <c:idx val="4"/>
          <c:order val="4"/>
          <c:tx>
            <c:strRef>
              <c:f>pt.1!$F$15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pt.1!$A$16:$A$26</c:f>
            </c:strRef>
          </c:cat>
          <c:val>
            <c:numRef>
              <c:f>pt.1!$F$16:$F$26</c:f>
              <c:numCache/>
            </c:numRef>
          </c:val>
        </c:ser>
        <c:ser>
          <c:idx val="5"/>
          <c:order val="5"/>
          <c:tx>
            <c:strRef>
              <c:f>pt.1!$G$15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pt.1!$A$16:$A$26</c:f>
            </c:strRef>
          </c:cat>
          <c:val>
            <c:numRef>
              <c:f>pt.1!$G$16:$G$26</c:f>
              <c:numCache/>
            </c:numRef>
          </c:val>
        </c:ser>
        <c:ser>
          <c:idx val="6"/>
          <c:order val="6"/>
          <c:tx>
            <c:strRef>
              <c:f>pt.1!$H$15</c:f>
            </c:strRef>
          </c:tx>
          <c:spPr>
            <a:solidFill>
              <a:schemeClr val="accent1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pt.1!$A$16:$A$26</c:f>
            </c:strRef>
          </c:cat>
          <c:val>
            <c:numRef>
              <c:f>pt.1!$H$16:$H$26</c:f>
              <c:numCache/>
            </c:numRef>
          </c:val>
        </c:ser>
        <c:ser>
          <c:idx val="7"/>
          <c:order val="7"/>
          <c:tx>
            <c:strRef>
              <c:f>pt.1!$I$15</c:f>
            </c:strRef>
          </c:tx>
          <c:spPr>
            <a:solidFill>
              <a:schemeClr val="accent2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pt.1!$A$16:$A$26</c:f>
            </c:strRef>
          </c:cat>
          <c:val>
            <c:numRef>
              <c:f>pt.1!$I$16:$I$26</c:f>
              <c:numCache/>
            </c:numRef>
          </c:val>
        </c:ser>
        <c:ser>
          <c:idx val="8"/>
          <c:order val="8"/>
          <c:tx>
            <c:strRef>
              <c:f>pt.1!$J$15</c:f>
            </c:strRef>
          </c:tx>
          <c:spPr>
            <a:solidFill>
              <a:schemeClr val="accent3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pt.1!$A$16:$A$26</c:f>
            </c:strRef>
          </c:cat>
          <c:val>
            <c:numRef>
              <c:f>pt.1!$J$16:$J$26</c:f>
              <c:numCache/>
            </c:numRef>
          </c:val>
        </c:ser>
        <c:ser>
          <c:idx val="9"/>
          <c:order val="9"/>
          <c:tx>
            <c:strRef>
              <c:f>pt.1!$K$15</c:f>
            </c:strRef>
          </c:tx>
          <c:spPr>
            <a:solidFill>
              <a:schemeClr val="accent4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pt.1!$A$16:$A$26</c:f>
            </c:strRef>
          </c:cat>
          <c:val>
            <c:numRef>
              <c:f>pt.1!$K$16:$K$26</c:f>
              <c:numCache/>
            </c:numRef>
          </c:val>
        </c:ser>
        <c:ser>
          <c:idx val="10"/>
          <c:order val="10"/>
          <c:tx>
            <c:strRef>
              <c:f>pt.1!$L$15</c:f>
            </c:strRef>
          </c:tx>
          <c:spPr>
            <a:solidFill>
              <a:schemeClr val="accent5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pt.1!$A$16:$A$26</c:f>
            </c:strRef>
          </c:cat>
          <c:val>
            <c:numRef>
              <c:f>pt.1!$L$16:$L$26</c:f>
              <c:numCache/>
            </c:numRef>
          </c:val>
        </c:ser>
        <c:overlap val="100"/>
        <c:axId val="289613168"/>
        <c:axId val="46947668"/>
      </c:barChart>
      <c:catAx>
        <c:axId val="289613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6947668"/>
      </c:catAx>
      <c:valAx>
        <c:axId val="469476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8961316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Contradicts with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pt.1!$B$29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pt.1!$A$30:$A$40</c:f>
            </c:strRef>
          </c:cat>
          <c:val>
            <c:numRef>
              <c:f>pt.1!$B$30:$B$40</c:f>
              <c:numCache/>
            </c:numRef>
          </c:val>
        </c:ser>
        <c:ser>
          <c:idx val="1"/>
          <c:order val="1"/>
          <c:tx>
            <c:strRef>
              <c:f>pt.1!$C$29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pt.1!$A$30:$A$40</c:f>
            </c:strRef>
          </c:cat>
          <c:val>
            <c:numRef>
              <c:f>pt.1!$C$30:$C$40</c:f>
              <c:numCache/>
            </c:numRef>
          </c:val>
        </c:ser>
        <c:ser>
          <c:idx val="2"/>
          <c:order val="2"/>
          <c:tx>
            <c:strRef>
              <c:f>pt.1!$D$29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pt.1!$A$30:$A$40</c:f>
            </c:strRef>
          </c:cat>
          <c:val>
            <c:numRef>
              <c:f>pt.1!$D$30:$D$40</c:f>
              <c:numCache/>
            </c:numRef>
          </c:val>
        </c:ser>
        <c:ser>
          <c:idx val="3"/>
          <c:order val="3"/>
          <c:tx>
            <c:strRef>
              <c:f>pt.1!$E$29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pt.1!$A$30:$A$40</c:f>
            </c:strRef>
          </c:cat>
          <c:val>
            <c:numRef>
              <c:f>pt.1!$E$30:$E$40</c:f>
              <c:numCache/>
            </c:numRef>
          </c:val>
        </c:ser>
        <c:ser>
          <c:idx val="4"/>
          <c:order val="4"/>
          <c:tx>
            <c:strRef>
              <c:f>pt.1!$F$29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pt.1!$A$30:$A$40</c:f>
            </c:strRef>
          </c:cat>
          <c:val>
            <c:numRef>
              <c:f>pt.1!$F$30:$F$40</c:f>
              <c:numCache/>
            </c:numRef>
          </c:val>
        </c:ser>
        <c:ser>
          <c:idx val="5"/>
          <c:order val="5"/>
          <c:tx>
            <c:strRef>
              <c:f>pt.1!$G$29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pt.1!$A$30:$A$40</c:f>
            </c:strRef>
          </c:cat>
          <c:val>
            <c:numRef>
              <c:f>pt.1!$G$30:$G$40</c:f>
              <c:numCache/>
            </c:numRef>
          </c:val>
        </c:ser>
        <c:ser>
          <c:idx val="6"/>
          <c:order val="6"/>
          <c:tx>
            <c:strRef>
              <c:f>pt.1!$H$29</c:f>
            </c:strRef>
          </c:tx>
          <c:spPr>
            <a:solidFill>
              <a:schemeClr val="accent1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pt.1!$A$30:$A$40</c:f>
            </c:strRef>
          </c:cat>
          <c:val>
            <c:numRef>
              <c:f>pt.1!$H$30:$H$40</c:f>
              <c:numCache/>
            </c:numRef>
          </c:val>
        </c:ser>
        <c:ser>
          <c:idx val="7"/>
          <c:order val="7"/>
          <c:tx>
            <c:strRef>
              <c:f>pt.1!$I$29</c:f>
            </c:strRef>
          </c:tx>
          <c:spPr>
            <a:solidFill>
              <a:schemeClr val="accent2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pt.1!$A$30:$A$40</c:f>
            </c:strRef>
          </c:cat>
          <c:val>
            <c:numRef>
              <c:f>pt.1!$I$30:$I$40</c:f>
              <c:numCache/>
            </c:numRef>
          </c:val>
        </c:ser>
        <c:ser>
          <c:idx val="8"/>
          <c:order val="8"/>
          <c:tx>
            <c:strRef>
              <c:f>pt.1!$J$29</c:f>
            </c:strRef>
          </c:tx>
          <c:spPr>
            <a:solidFill>
              <a:schemeClr val="accent3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pt.1!$A$30:$A$40</c:f>
            </c:strRef>
          </c:cat>
          <c:val>
            <c:numRef>
              <c:f>pt.1!$J$30:$J$40</c:f>
              <c:numCache/>
            </c:numRef>
          </c:val>
        </c:ser>
        <c:ser>
          <c:idx val="9"/>
          <c:order val="9"/>
          <c:tx>
            <c:strRef>
              <c:f>pt.1!$K$29</c:f>
            </c:strRef>
          </c:tx>
          <c:spPr>
            <a:solidFill>
              <a:schemeClr val="accent4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pt.1!$A$30:$A$40</c:f>
            </c:strRef>
          </c:cat>
          <c:val>
            <c:numRef>
              <c:f>pt.1!$K$30:$K$40</c:f>
              <c:numCache/>
            </c:numRef>
          </c:val>
        </c:ser>
        <c:ser>
          <c:idx val="10"/>
          <c:order val="10"/>
          <c:tx>
            <c:strRef>
              <c:f>pt.1!$L$29</c:f>
            </c:strRef>
          </c:tx>
          <c:spPr>
            <a:solidFill>
              <a:schemeClr val="accent5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pt.1!$A$30:$A$40</c:f>
            </c:strRef>
          </c:cat>
          <c:val>
            <c:numRef>
              <c:f>pt.1!$L$30:$L$40</c:f>
              <c:numCache/>
            </c:numRef>
          </c:val>
        </c:ser>
        <c:overlap val="100"/>
        <c:axId val="548413545"/>
        <c:axId val="112192784"/>
      </c:barChart>
      <c:catAx>
        <c:axId val="5484135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2192784"/>
      </c:catAx>
      <c:valAx>
        <c:axId val="1121927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4841354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Parent of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pt.1!$B$43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pt.1!$A$44:$A$54</c:f>
            </c:strRef>
          </c:cat>
          <c:val>
            <c:numRef>
              <c:f>pt.1!$B$44:$B$54</c:f>
              <c:numCache/>
            </c:numRef>
          </c:val>
        </c:ser>
        <c:ser>
          <c:idx val="1"/>
          <c:order val="1"/>
          <c:tx>
            <c:strRef>
              <c:f>pt.1!$C$43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pt.1!$A$44:$A$54</c:f>
            </c:strRef>
          </c:cat>
          <c:val>
            <c:numRef>
              <c:f>pt.1!$C$44:$C$54</c:f>
              <c:numCache/>
            </c:numRef>
          </c:val>
        </c:ser>
        <c:ser>
          <c:idx val="2"/>
          <c:order val="2"/>
          <c:tx>
            <c:strRef>
              <c:f>pt.1!$D$43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pt.1!$A$44:$A$54</c:f>
            </c:strRef>
          </c:cat>
          <c:val>
            <c:numRef>
              <c:f>pt.1!$D$44:$D$54</c:f>
              <c:numCache/>
            </c:numRef>
          </c:val>
        </c:ser>
        <c:ser>
          <c:idx val="3"/>
          <c:order val="3"/>
          <c:tx>
            <c:strRef>
              <c:f>pt.1!$E$43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pt.1!$A$44:$A$54</c:f>
            </c:strRef>
          </c:cat>
          <c:val>
            <c:numRef>
              <c:f>pt.1!$E$44:$E$54</c:f>
              <c:numCache/>
            </c:numRef>
          </c:val>
        </c:ser>
        <c:ser>
          <c:idx val="4"/>
          <c:order val="4"/>
          <c:tx>
            <c:strRef>
              <c:f>pt.1!$F$43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pt.1!$A$44:$A$54</c:f>
            </c:strRef>
          </c:cat>
          <c:val>
            <c:numRef>
              <c:f>pt.1!$F$44:$F$54</c:f>
              <c:numCache/>
            </c:numRef>
          </c:val>
        </c:ser>
        <c:ser>
          <c:idx val="5"/>
          <c:order val="5"/>
          <c:tx>
            <c:strRef>
              <c:f>pt.1!$G$43</c:f>
            </c:strRef>
          </c:tx>
          <c:cat>
            <c:strRef>
              <c:f>pt.1!$A$44:$A$54</c:f>
            </c:strRef>
          </c:cat>
          <c:val>
            <c:numRef>
              <c:f>pt.1!$G$44:$G$54</c:f>
              <c:numCache/>
            </c:numRef>
          </c:val>
        </c:ser>
        <c:ser>
          <c:idx val="6"/>
          <c:order val="6"/>
          <c:tx>
            <c:strRef>
              <c:f>pt.1!$H$43</c:f>
            </c:strRef>
          </c:tx>
          <c:cat>
            <c:strRef>
              <c:f>pt.1!$A$44:$A$54</c:f>
            </c:strRef>
          </c:cat>
          <c:val>
            <c:numRef>
              <c:f>pt.1!$H$44:$H$54</c:f>
              <c:numCache/>
            </c:numRef>
          </c:val>
        </c:ser>
        <c:ser>
          <c:idx val="7"/>
          <c:order val="7"/>
          <c:tx>
            <c:strRef>
              <c:f>pt.1!$I$43</c:f>
            </c:strRef>
          </c:tx>
          <c:cat>
            <c:strRef>
              <c:f>pt.1!$A$44:$A$54</c:f>
            </c:strRef>
          </c:cat>
          <c:val>
            <c:numRef>
              <c:f>pt.1!$I$44:$I$54</c:f>
              <c:numCache/>
            </c:numRef>
          </c:val>
        </c:ser>
        <c:ser>
          <c:idx val="8"/>
          <c:order val="8"/>
          <c:tx>
            <c:strRef>
              <c:f>pt.1!$J$43</c:f>
            </c:strRef>
          </c:tx>
          <c:cat>
            <c:strRef>
              <c:f>pt.1!$A$44:$A$54</c:f>
            </c:strRef>
          </c:cat>
          <c:val>
            <c:numRef>
              <c:f>pt.1!$J$44:$J$54</c:f>
              <c:numCache/>
            </c:numRef>
          </c:val>
        </c:ser>
        <c:ser>
          <c:idx val="9"/>
          <c:order val="9"/>
          <c:tx>
            <c:strRef>
              <c:f>pt.1!$K$43</c:f>
            </c:strRef>
          </c:tx>
          <c:cat>
            <c:strRef>
              <c:f>pt.1!$A$44:$A$54</c:f>
            </c:strRef>
          </c:cat>
          <c:val>
            <c:numRef>
              <c:f>pt.1!$K$44:$K$54</c:f>
              <c:numCache/>
            </c:numRef>
          </c:val>
        </c:ser>
        <c:ser>
          <c:idx val="10"/>
          <c:order val="10"/>
          <c:tx>
            <c:strRef>
              <c:f>pt.1!$L$43</c:f>
            </c:strRef>
          </c:tx>
          <c:cat>
            <c:strRef>
              <c:f>pt.1!$A$44:$A$54</c:f>
            </c:strRef>
          </c:cat>
          <c:val>
            <c:numRef>
              <c:f>pt.1!$L$44:$L$54</c:f>
              <c:numCache/>
            </c:numRef>
          </c:val>
        </c:ser>
        <c:overlap val="100"/>
        <c:axId val="458409745"/>
        <c:axId val="179685324"/>
      </c:barChart>
      <c:catAx>
        <c:axId val="4584097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9685324"/>
      </c:catAx>
      <c:valAx>
        <c:axId val="1796853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5840974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Specified with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pt.1!$B$57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pt.1!$A$58:$A$68</c:f>
            </c:strRef>
          </c:cat>
          <c:val>
            <c:numRef>
              <c:f>pt.1!$B$58:$B$68</c:f>
              <c:numCache/>
            </c:numRef>
          </c:val>
        </c:ser>
        <c:ser>
          <c:idx val="1"/>
          <c:order val="1"/>
          <c:tx>
            <c:strRef>
              <c:f>pt.1!$C$57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pt.1!$A$58:$A$68</c:f>
            </c:strRef>
          </c:cat>
          <c:val>
            <c:numRef>
              <c:f>pt.1!$C$58:$C$68</c:f>
              <c:numCache/>
            </c:numRef>
          </c:val>
        </c:ser>
        <c:ser>
          <c:idx val="2"/>
          <c:order val="2"/>
          <c:tx>
            <c:strRef>
              <c:f>pt.1!$D$57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pt.1!$A$58:$A$68</c:f>
            </c:strRef>
          </c:cat>
          <c:val>
            <c:numRef>
              <c:f>pt.1!$D$58:$D$68</c:f>
              <c:numCache/>
            </c:numRef>
          </c:val>
        </c:ser>
        <c:ser>
          <c:idx val="3"/>
          <c:order val="3"/>
          <c:tx>
            <c:strRef>
              <c:f>pt.1!$E$57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pt.1!$A$58:$A$68</c:f>
            </c:strRef>
          </c:cat>
          <c:val>
            <c:numRef>
              <c:f>pt.1!$E$58:$E$68</c:f>
              <c:numCache/>
            </c:numRef>
          </c:val>
        </c:ser>
        <c:ser>
          <c:idx val="4"/>
          <c:order val="4"/>
          <c:tx>
            <c:strRef>
              <c:f>pt.1!$F$57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pt.1!$A$58:$A$68</c:f>
            </c:strRef>
          </c:cat>
          <c:val>
            <c:numRef>
              <c:f>pt.1!$F$58:$F$68</c:f>
              <c:numCache/>
            </c:numRef>
          </c:val>
        </c:ser>
        <c:ser>
          <c:idx val="5"/>
          <c:order val="5"/>
          <c:tx>
            <c:strRef>
              <c:f>pt.1!$G$57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pt.1!$A$58:$A$68</c:f>
            </c:strRef>
          </c:cat>
          <c:val>
            <c:numRef>
              <c:f>pt.1!$G$58:$G$68</c:f>
              <c:numCache/>
            </c:numRef>
          </c:val>
        </c:ser>
        <c:ser>
          <c:idx val="6"/>
          <c:order val="6"/>
          <c:tx>
            <c:strRef>
              <c:f>pt.1!$H$57</c:f>
            </c:strRef>
          </c:tx>
          <c:spPr>
            <a:solidFill>
              <a:schemeClr val="accent1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pt.1!$A$58:$A$68</c:f>
            </c:strRef>
          </c:cat>
          <c:val>
            <c:numRef>
              <c:f>pt.1!$H$58:$H$68</c:f>
              <c:numCache/>
            </c:numRef>
          </c:val>
        </c:ser>
        <c:ser>
          <c:idx val="7"/>
          <c:order val="7"/>
          <c:tx>
            <c:strRef>
              <c:f>pt.1!$I$57</c:f>
            </c:strRef>
          </c:tx>
          <c:cat>
            <c:strRef>
              <c:f>pt.1!$A$58:$A$68</c:f>
            </c:strRef>
          </c:cat>
          <c:val>
            <c:numRef>
              <c:f>pt.1!$I$58:$I$68</c:f>
              <c:numCache/>
            </c:numRef>
          </c:val>
        </c:ser>
        <c:ser>
          <c:idx val="8"/>
          <c:order val="8"/>
          <c:tx>
            <c:strRef>
              <c:f>pt.1!$J$57</c:f>
            </c:strRef>
          </c:tx>
          <c:cat>
            <c:strRef>
              <c:f>pt.1!$A$58:$A$68</c:f>
            </c:strRef>
          </c:cat>
          <c:val>
            <c:numRef>
              <c:f>pt.1!$J$58:$J$68</c:f>
              <c:numCache/>
            </c:numRef>
          </c:val>
        </c:ser>
        <c:ser>
          <c:idx val="9"/>
          <c:order val="9"/>
          <c:tx>
            <c:strRef>
              <c:f>pt.1!$K$57</c:f>
            </c:strRef>
          </c:tx>
          <c:cat>
            <c:strRef>
              <c:f>pt.1!$A$58:$A$68</c:f>
            </c:strRef>
          </c:cat>
          <c:val>
            <c:numRef>
              <c:f>pt.1!$K$58:$K$68</c:f>
              <c:numCache/>
            </c:numRef>
          </c:val>
        </c:ser>
        <c:ser>
          <c:idx val="10"/>
          <c:order val="10"/>
          <c:tx>
            <c:strRef>
              <c:f>pt.1!$L$57</c:f>
            </c:strRef>
          </c:tx>
          <c:cat>
            <c:strRef>
              <c:f>pt.1!$A$58:$A$68</c:f>
            </c:strRef>
          </c:cat>
          <c:val>
            <c:numRef>
              <c:f>pt.1!$L$58:$L$68</c:f>
              <c:numCache/>
            </c:numRef>
          </c:val>
        </c:ser>
        <c:overlap val="100"/>
        <c:axId val="1466235632"/>
        <c:axId val="880980233"/>
      </c:barChart>
      <c:catAx>
        <c:axId val="1466235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80980233"/>
      </c:catAx>
      <c:valAx>
        <c:axId val="88098023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6623563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12</xdr:col>
      <xdr:colOff>676275</xdr:colOff>
      <xdr:row>12</xdr:row>
      <xdr:rowOff>19050</xdr:rowOff>
    </xdr:from>
    <xdr:ext cx="6477000" cy="26193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12</xdr:col>
      <xdr:colOff>619125</xdr:colOff>
      <xdr:row>26</xdr:row>
      <xdr:rowOff>28575</xdr:rowOff>
    </xdr:from>
    <xdr:ext cx="6124575" cy="328612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12</xdr:col>
      <xdr:colOff>619125</xdr:colOff>
      <xdr:row>43</xdr:row>
      <xdr:rowOff>104775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12</xdr:col>
      <xdr:colOff>352425</xdr:colOff>
      <xdr:row>62</xdr:row>
      <xdr:rowOff>152400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/>
      <c r="C1" s="2"/>
      <c r="D1" s="2"/>
      <c r="E1" s="2"/>
      <c r="F1" s="2"/>
      <c r="G1" s="2"/>
      <c r="H1" s="3" t="s">
        <v>1</v>
      </c>
      <c r="I1" s="4"/>
      <c r="J1" s="2"/>
      <c r="K1" s="2"/>
    </row>
    <row r="2">
      <c r="A2" s="5" t="s">
        <v>2</v>
      </c>
      <c r="B2" s="6" t="s">
        <v>3</v>
      </c>
      <c r="C2" s="2"/>
      <c r="D2" s="2"/>
      <c r="E2" s="2"/>
      <c r="F2" s="2"/>
      <c r="G2" s="2"/>
      <c r="H2" s="5" t="s">
        <v>4</v>
      </c>
      <c r="I2" s="6" t="s">
        <v>5</v>
      </c>
      <c r="J2" s="2"/>
      <c r="K2" s="2"/>
    </row>
    <row r="3">
      <c r="A3" s="5" t="s">
        <v>6</v>
      </c>
      <c r="B3" s="7" t="s">
        <v>7</v>
      </c>
      <c r="C3" s="2"/>
      <c r="D3" s="2"/>
      <c r="E3" s="2"/>
      <c r="F3" s="2"/>
      <c r="G3" s="2"/>
      <c r="H3" s="5" t="s">
        <v>8</v>
      </c>
      <c r="I3" s="6" t="s">
        <v>9</v>
      </c>
      <c r="J3" s="2"/>
      <c r="K3" s="2"/>
    </row>
    <row r="4">
      <c r="A4" s="5" t="s">
        <v>10</v>
      </c>
      <c r="B4" s="7" t="s">
        <v>11</v>
      </c>
      <c r="C4" s="2"/>
      <c r="D4" s="2"/>
      <c r="E4" s="2"/>
      <c r="F4" s="2"/>
      <c r="G4" s="2"/>
      <c r="H4" s="5" t="s">
        <v>12</v>
      </c>
      <c r="I4" s="6" t="s">
        <v>13</v>
      </c>
      <c r="J4" s="2"/>
      <c r="K4" s="2"/>
    </row>
    <row r="5">
      <c r="A5" s="5" t="s">
        <v>14</v>
      </c>
      <c r="B5" s="6" t="s">
        <v>15</v>
      </c>
      <c r="C5" s="2"/>
      <c r="D5" s="2"/>
      <c r="E5" s="2"/>
      <c r="F5" s="2"/>
      <c r="G5" s="2"/>
      <c r="H5" s="5" t="s">
        <v>16</v>
      </c>
      <c r="I5" s="6" t="s">
        <v>17</v>
      </c>
      <c r="J5" s="2"/>
      <c r="K5" s="2"/>
    </row>
    <row r="6">
      <c r="A6" s="5" t="s">
        <v>18</v>
      </c>
      <c r="B6" s="6" t="s">
        <v>19</v>
      </c>
      <c r="C6" s="2"/>
      <c r="D6" s="2"/>
      <c r="E6" s="2"/>
      <c r="F6" s="2"/>
      <c r="G6" s="2"/>
      <c r="H6" s="5" t="s">
        <v>20</v>
      </c>
      <c r="I6" s="6" t="s">
        <v>21</v>
      </c>
      <c r="J6" s="2"/>
      <c r="K6" s="2"/>
    </row>
    <row r="7">
      <c r="A7" s="5" t="s">
        <v>22</v>
      </c>
      <c r="B7" s="8" t="s">
        <v>23</v>
      </c>
      <c r="C7" s="2"/>
      <c r="D7" s="2"/>
      <c r="E7" s="2"/>
      <c r="F7" s="2"/>
      <c r="G7" s="2"/>
      <c r="H7" s="5" t="s">
        <v>24</v>
      </c>
      <c r="I7" s="5" t="s">
        <v>25</v>
      </c>
      <c r="J7" s="2"/>
      <c r="K7" s="2"/>
    </row>
    <row r="8">
      <c r="A8" s="5" t="s">
        <v>26</v>
      </c>
      <c r="B8" s="6" t="s">
        <v>27</v>
      </c>
      <c r="C8" s="2"/>
      <c r="D8" s="2"/>
      <c r="E8" s="2"/>
      <c r="F8" s="2"/>
      <c r="G8" s="2"/>
      <c r="H8" s="2"/>
      <c r="I8" s="2"/>
      <c r="J8" s="2"/>
      <c r="K8" s="2"/>
    </row>
    <row r="9">
      <c r="A9" s="5" t="s">
        <v>28</v>
      </c>
      <c r="B9" s="6" t="s">
        <v>29</v>
      </c>
      <c r="C9" s="2"/>
      <c r="D9" s="2"/>
      <c r="E9" s="2"/>
      <c r="F9" s="2"/>
      <c r="G9" s="2"/>
      <c r="H9" s="2"/>
      <c r="I9" s="2"/>
      <c r="J9" s="2"/>
      <c r="K9" s="2"/>
    </row>
    <row r="10">
      <c r="A10" s="5" t="s">
        <v>30</v>
      </c>
      <c r="B10" s="6" t="s">
        <v>31</v>
      </c>
      <c r="C10" s="2"/>
      <c r="D10" s="2"/>
      <c r="E10" s="2"/>
      <c r="F10" s="2"/>
      <c r="G10" s="2"/>
      <c r="H10" s="2"/>
      <c r="I10" s="2"/>
      <c r="J10" s="2"/>
      <c r="K10" s="2"/>
    </row>
    <row r="11">
      <c r="A11" s="5" t="s">
        <v>32</v>
      </c>
      <c r="B11" s="9" t="s">
        <v>33</v>
      </c>
      <c r="C11" s="2"/>
      <c r="D11" s="2"/>
      <c r="E11" s="2"/>
      <c r="F11" s="2"/>
      <c r="G11" s="2"/>
      <c r="H11" s="2"/>
      <c r="I11" s="2"/>
      <c r="J11" s="2"/>
      <c r="K11" s="2"/>
    </row>
    <row r="12">
      <c r="A12" s="5" t="s">
        <v>34</v>
      </c>
      <c r="B12" s="9" t="s">
        <v>35</v>
      </c>
      <c r="C12" s="2"/>
      <c r="D12" s="2"/>
      <c r="E12" s="2"/>
      <c r="F12" s="2"/>
      <c r="G12" s="2"/>
      <c r="H12" s="2"/>
      <c r="I12" s="2"/>
      <c r="J12" s="2"/>
      <c r="K12" s="2"/>
    </row>
    <row r="14">
      <c r="A14" s="10" t="s">
        <v>36</v>
      </c>
    </row>
    <row r="15">
      <c r="A15" s="11"/>
      <c r="B15" s="12" t="s">
        <v>2</v>
      </c>
      <c r="C15" s="12" t="s">
        <v>6</v>
      </c>
      <c r="D15" s="12" t="s">
        <v>10</v>
      </c>
      <c r="E15" s="12" t="s">
        <v>14</v>
      </c>
      <c r="F15" s="12" t="s">
        <v>18</v>
      </c>
      <c r="G15" s="12" t="s">
        <v>22</v>
      </c>
      <c r="H15" s="12" t="s">
        <v>26</v>
      </c>
      <c r="I15" s="12" t="s">
        <v>28</v>
      </c>
      <c r="J15" s="12" t="s">
        <v>30</v>
      </c>
      <c r="K15" s="12" t="s">
        <v>32</v>
      </c>
      <c r="L15" s="12" t="s">
        <v>34</v>
      </c>
    </row>
    <row r="16">
      <c r="A16" s="12" t="s">
        <v>2</v>
      </c>
      <c r="B16" s="12" t="s">
        <v>37</v>
      </c>
      <c r="C16" s="12"/>
      <c r="D16" s="12"/>
      <c r="E16" s="12">
        <v>1.0</v>
      </c>
      <c r="F16" s="12"/>
      <c r="G16" s="12"/>
      <c r="H16" s="12"/>
      <c r="I16" s="12">
        <v>1.0</v>
      </c>
      <c r="J16" s="12">
        <v>1.0</v>
      </c>
      <c r="K16" s="12">
        <v>1.0</v>
      </c>
      <c r="L16" s="12">
        <v>1.0</v>
      </c>
    </row>
    <row r="17">
      <c r="A17" s="12" t="s">
        <v>6</v>
      </c>
      <c r="B17" s="12"/>
      <c r="C17" s="12" t="s">
        <v>37</v>
      </c>
      <c r="D17" s="12"/>
      <c r="E17" s="12">
        <v>1.0</v>
      </c>
      <c r="F17" s="12"/>
      <c r="G17" s="12"/>
      <c r="H17" s="12">
        <v>1.0</v>
      </c>
      <c r="I17" s="12"/>
      <c r="J17" s="12">
        <v>1.0</v>
      </c>
      <c r="K17" s="11"/>
      <c r="L17" s="11"/>
    </row>
    <row r="18">
      <c r="A18" s="12" t="s">
        <v>10</v>
      </c>
      <c r="B18" s="11"/>
      <c r="C18" s="11"/>
      <c r="D18" s="12" t="s">
        <v>37</v>
      </c>
      <c r="E18" s="12">
        <v>1.0</v>
      </c>
      <c r="F18" s="12"/>
      <c r="G18" s="12"/>
      <c r="H18" s="12"/>
      <c r="I18" s="12">
        <v>1.0</v>
      </c>
      <c r="J18" s="12">
        <v>1.0</v>
      </c>
      <c r="K18" s="11"/>
      <c r="L18" s="12"/>
    </row>
    <row r="19">
      <c r="A19" s="12" t="s">
        <v>14</v>
      </c>
      <c r="B19" s="11"/>
      <c r="C19" s="11"/>
      <c r="D19" s="11"/>
      <c r="E19" s="12" t="s">
        <v>37</v>
      </c>
      <c r="F19" s="11"/>
      <c r="G19" s="12"/>
      <c r="H19" s="11"/>
      <c r="I19" s="12"/>
      <c r="J19" s="12">
        <v>1.0</v>
      </c>
      <c r="K19" s="11"/>
      <c r="L19" s="12">
        <v>1.0</v>
      </c>
    </row>
    <row r="20">
      <c r="A20" s="12" t="s">
        <v>18</v>
      </c>
      <c r="B20" s="11"/>
      <c r="C20" s="12">
        <v>1.0</v>
      </c>
      <c r="D20" s="12"/>
      <c r="E20" s="12"/>
      <c r="F20" s="12" t="s">
        <v>37</v>
      </c>
      <c r="G20" s="12"/>
      <c r="H20" s="11"/>
      <c r="I20" s="12"/>
      <c r="J20" s="12">
        <v>1.0</v>
      </c>
      <c r="K20" s="11"/>
      <c r="L20" s="12"/>
    </row>
    <row r="21">
      <c r="A21" s="12" t="s">
        <v>22</v>
      </c>
      <c r="B21" s="12"/>
      <c r="C21" s="12">
        <v>1.0</v>
      </c>
      <c r="D21" s="12"/>
      <c r="E21" s="12"/>
      <c r="F21" s="12">
        <v>1.0</v>
      </c>
      <c r="G21" s="12" t="s">
        <v>37</v>
      </c>
      <c r="H21" s="12"/>
      <c r="I21" s="12"/>
      <c r="J21" s="12"/>
      <c r="K21" s="12"/>
      <c r="L21" s="12"/>
    </row>
    <row r="22">
      <c r="A22" s="12" t="s">
        <v>26</v>
      </c>
      <c r="B22" s="11"/>
      <c r="C22" s="11"/>
      <c r="D22" s="12"/>
      <c r="E22" s="12">
        <v>1.0</v>
      </c>
      <c r="F22" s="12">
        <v>1.0</v>
      </c>
      <c r="G22" s="12"/>
      <c r="H22" s="12" t="s">
        <v>37</v>
      </c>
      <c r="I22" s="12"/>
      <c r="J22" s="12"/>
      <c r="K22" s="12"/>
      <c r="L22" s="12"/>
    </row>
    <row r="23">
      <c r="A23" s="12" t="s">
        <v>28</v>
      </c>
      <c r="B23" s="11"/>
      <c r="C23" s="11"/>
      <c r="D23" s="11"/>
      <c r="E23" s="11"/>
      <c r="F23" s="11"/>
      <c r="G23" s="11"/>
      <c r="H23" s="11"/>
      <c r="I23" s="12" t="s">
        <v>37</v>
      </c>
      <c r="J23" s="12">
        <v>1.0</v>
      </c>
      <c r="K23" s="12"/>
      <c r="L23" s="12"/>
    </row>
    <row r="24">
      <c r="A24" s="12" t="s">
        <v>30</v>
      </c>
      <c r="B24" s="12">
        <v>1.0</v>
      </c>
      <c r="C24" s="12">
        <v>1.0</v>
      </c>
      <c r="D24" s="12">
        <v>1.0</v>
      </c>
      <c r="E24" s="12">
        <v>1.0</v>
      </c>
      <c r="F24" s="12">
        <v>1.0</v>
      </c>
      <c r="G24" s="12">
        <v>1.0</v>
      </c>
      <c r="H24" s="12">
        <v>1.0</v>
      </c>
      <c r="I24" s="12">
        <v>1.0</v>
      </c>
      <c r="J24" s="12" t="s">
        <v>37</v>
      </c>
      <c r="K24" s="12">
        <v>1.0</v>
      </c>
      <c r="L24" s="12">
        <v>1.0</v>
      </c>
    </row>
    <row r="25">
      <c r="A25" s="12" t="s">
        <v>32</v>
      </c>
      <c r="B25" s="11"/>
      <c r="C25" s="11"/>
      <c r="D25" s="11"/>
      <c r="E25" s="11"/>
      <c r="F25" s="11"/>
      <c r="G25" s="11"/>
      <c r="H25" s="11"/>
      <c r="I25" s="11"/>
      <c r="J25" s="12">
        <v>1.0</v>
      </c>
      <c r="K25" s="12" t="s">
        <v>37</v>
      </c>
      <c r="L25" s="12">
        <v>1.0</v>
      </c>
    </row>
    <row r="26">
      <c r="A26" s="12" t="s">
        <v>34</v>
      </c>
      <c r="B26" s="11"/>
      <c r="C26" s="11"/>
      <c r="D26" s="11"/>
      <c r="E26" s="11"/>
      <c r="F26" s="11"/>
      <c r="G26" s="11"/>
      <c r="H26" s="11"/>
      <c r="I26" s="11"/>
      <c r="J26" s="12">
        <v>1.0</v>
      </c>
      <c r="K26" s="12">
        <v>1.0</v>
      </c>
      <c r="L26" s="12" t="s">
        <v>37</v>
      </c>
    </row>
    <row r="28">
      <c r="A28" s="13" t="s">
        <v>38</v>
      </c>
      <c r="B28" s="14"/>
      <c r="C28" s="14"/>
      <c r="D28" s="14"/>
      <c r="E28" s="14"/>
      <c r="F28" s="14"/>
      <c r="G28" s="14"/>
      <c r="H28" s="14"/>
      <c r="I28" s="14"/>
    </row>
    <row r="29">
      <c r="A29" s="11"/>
      <c r="B29" s="12" t="s">
        <v>2</v>
      </c>
      <c r="C29" s="12" t="s">
        <v>6</v>
      </c>
      <c r="D29" s="12" t="s">
        <v>10</v>
      </c>
      <c r="E29" s="12" t="s">
        <v>14</v>
      </c>
      <c r="F29" s="12" t="s">
        <v>18</v>
      </c>
      <c r="G29" s="12" t="s">
        <v>22</v>
      </c>
      <c r="H29" s="12" t="s">
        <v>26</v>
      </c>
      <c r="I29" s="12" t="s">
        <v>28</v>
      </c>
      <c r="J29" s="12" t="s">
        <v>30</v>
      </c>
      <c r="K29" s="12" t="s">
        <v>32</v>
      </c>
      <c r="L29" s="12" t="s">
        <v>34</v>
      </c>
    </row>
    <row r="30">
      <c r="A30" s="12" t="s">
        <v>2</v>
      </c>
      <c r="B30" s="12" t="s">
        <v>37</v>
      </c>
      <c r="C30" s="12"/>
      <c r="D30" s="12">
        <v>1.0</v>
      </c>
      <c r="E30" s="12"/>
      <c r="F30" s="12"/>
      <c r="G30" s="12"/>
      <c r="H30" s="12"/>
      <c r="I30" s="12"/>
      <c r="J30" s="12">
        <v>1.0</v>
      </c>
      <c r="K30" s="12"/>
      <c r="L30" s="12"/>
    </row>
    <row r="31">
      <c r="A31" s="12" t="s">
        <v>6</v>
      </c>
      <c r="B31" s="12"/>
      <c r="C31" s="12" t="s">
        <v>37</v>
      </c>
      <c r="D31" s="12"/>
      <c r="E31" s="12"/>
      <c r="F31" s="12"/>
      <c r="G31" s="12"/>
      <c r="H31" s="12"/>
      <c r="I31" s="12"/>
      <c r="J31" s="12">
        <v>1.0</v>
      </c>
      <c r="K31" s="11"/>
      <c r="L31" s="11"/>
    </row>
    <row r="32">
      <c r="A32" s="12" t="s">
        <v>10</v>
      </c>
      <c r="B32" s="12">
        <v>1.0</v>
      </c>
      <c r="C32" s="11"/>
      <c r="D32" s="12" t="s">
        <v>37</v>
      </c>
      <c r="E32" s="12"/>
      <c r="F32" s="12"/>
      <c r="G32" s="12"/>
      <c r="H32" s="12"/>
      <c r="I32" s="12"/>
      <c r="J32" s="12">
        <v>1.0</v>
      </c>
      <c r="K32" s="11"/>
      <c r="L32" s="12"/>
    </row>
    <row r="33">
      <c r="A33" s="12" t="s">
        <v>14</v>
      </c>
      <c r="B33" s="11"/>
      <c r="C33" s="11"/>
      <c r="D33" s="11"/>
      <c r="E33" s="12" t="s">
        <v>37</v>
      </c>
      <c r="F33" s="11"/>
      <c r="G33" s="12">
        <v>1.0</v>
      </c>
      <c r="H33" s="12">
        <v>1.0</v>
      </c>
      <c r="I33" s="12"/>
      <c r="J33" s="12"/>
      <c r="K33" s="11"/>
      <c r="L33" s="12"/>
    </row>
    <row r="34">
      <c r="A34" s="12" t="s">
        <v>18</v>
      </c>
      <c r="B34" s="11"/>
      <c r="C34" s="12"/>
      <c r="D34" s="12"/>
      <c r="E34" s="12"/>
      <c r="F34" s="12" t="s">
        <v>37</v>
      </c>
      <c r="G34" s="12"/>
      <c r="H34" s="11"/>
      <c r="I34" s="12">
        <v>1.0</v>
      </c>
      <c r="J34" s="12"/>
      <c r="K34" s="11"/>
      <c r="L34" s="12"/>
    </row>
    <row r="35">
      <c r="A35" s="12" t="s">
        <v>22</v>
      </c>
      <c r="B35" s="12"/>
      <c r="C35" s="12"/>
      <c r="D35" s="12"/>
      <c r="E35" s="12">
        <v>1.0</v>
      </c>
      <c r="F35" s="12"/>
      <c r="G35" s="12" t="s">
        <v>37</v>
      </c>
      <c r="H35" s="12"/>
      <c r="I35" s="12"/>
      <c r="J35" s="12">
        <v>1.0</v>
      </c>
      <c r="K35" s="12"/>
      <c r="L35" s="12"/>
    </row>
    <row r="36">
      <c r="A36" s="12" t="s">
        <v>26</v>
      </c>
      <c r="B36" s="11"/>
      <c r="C36" s="11"/>
      <c r="D36" s="12"/>
      <c r="E36" s="12">
        <v>1.0</v>
      </c>
      <c r="F36" s="12"/>
      <c r="G36" s="12"/>
      <c r="H36" s="12" t="s">
        <v>37</v>
      </c>
      <c r="I36" s="12"/>
      <c r="J36" s="12"/>
      <c r="K36" s="12"/>
      <c r="L36" s="12"/>
    </row>
    <row r="37">
      <c r="A37" s="12" t="s">
        <v>28</v>
      </c>
      <c r="B37" s="11"/>
      <c r="C37" s="11"/>
      <c r="D37" s="11"/>
      <c r="E37" s="11"/>
      <c r="F37" s="12">
        <v>1.0</v>
      </c>
      <c r="G37" s="11"/>
      <c r="H37" s="11"/>
      <c r="I37" s="12" t="s">
        <v>37</v>
      </c>
      <c r="J37" s="12">
        <v>1.0</v>
      </c>
      <c r="K37" s="12"/>
      <c r="L37" s="12"/>
    </row>
    <row r="38">
      <c r="A38" s="12" t="s">
        <v>30</v>
      </c>
      <c r="B38" s="12">
        <v>1.0</v>
      </c>
      <c r="C38" s="12">
        <v>1.0</v>
      </c>
      <c r="D38" s="12">
        <v>1.0</v>
      </c>
      <c r="E38" s="12"/>
      <c r="F38" s="12"/>
      <c r="G38" s="12">
        <v>1.0</v>
      </c>
      <c r="H38" s="12"/>
      <c r="I38" s="12">
        <v>1.0</v>
      </c>
      <c r="J38" s="12" t="s">
        <v>37</v>
      </c>
      <c r="K38" s="12"/>
      <c r="L38" s="12">
        <v>1.0</v>
      </c>
    </row>
    <row r="39">
      <c r="A39" s="12" t="s">
        <v>32</v>
      </c>
      <c r="B39" s="11"/>
      <c r="C39" s="11"/>
      <c r="D39" s="11"/>
      <c r="E39" s="11"/>
      <c r="F39" s="11"/>
      <c r="G39" s="11"/>
      <c r="H39" s="11"/>
      <c r="I39" s="11"/>
      <c r="J39" s="12"/>
      <c r="K39" s="12" t="s">
        <v>37</v>
      </c>
      <c r="L39" s="12">
        <v>1.0</v>
      </c>
    </row>
    <row r="40">
      <c r="A40" s="12" t="s">
        <v>34</v>
      </c>
      <c r="B40" s="11"/>
      <c r="C40" s="11"/>
      <c r="D40" s="11"/>
      <c r="E40" s="11"/>
      <c r="F40" s="11"/>
      <c r="G40" s="11"/>
      <c r="H40" s="11"/>
      <c r="I40" s="11"/>
      <c r="J40" s="12">
        <v>1.0</v>
      </c>
      <c r="K40" s="12">
        <v>1.0</v>
      </c>
      <c r="L40" s="12" t="s">
        <v>37</v>
      </c>
    </row>
    <row r="42">
      <c r="A42" s="10" t="s">
        <v>39</v>
      </c>
    </row>
    <row r="43">
      <c r="A43" s="11"/>
      <c r="B43" s="12" t="s">
        <v>2</v>
      </c>
      <c r="C43" s="12" t="s">
        <v>6</v>
      </c>
      <c r="D43" s="12" t="s">
        <v>10</v>
      </c>
      <c r="E43" s="12" t="s">
        <v>14</v>
      </c>
      <c r="F43" s="12" t="s">
        <v>18</v>
      </c>
      <c r="G43" s="12" t="s">
        <v>22</v>
      </c>
      <c r="H43" s="12" t="s">
        <v>26</v>
      </c>
      <c r="I43" s="12" t="s">
        <v>28</v>
      </c>
      <c r="J43" s="12" t="s">
        <v>30</v>
      </c>
      <c r="K43" s="12" t="s">
        <v>32</v>
      </c>
      <c r="L43" s="12" t="s">
        <v>34</v>
      </c>
    </row>
    <row r="44">
      <c r="A44" s="12" t="s">
        <v>2</v>
      </c>
      <c r="B44" s="12" t="s">
        <v>37</v>
      </c>
      <c r="C44" s="12"/>
      <c r="D44" s="12"/>
      <c r="E44" s="12"/>
      <c r="F44" s="12"/>
      <c r="G44" s="12"/>
      <c r="H44" s="12"/>
      <c r="I44" s="12"/>
      <c r="J44" s="12"/>
      <c r="K44" s="12"/>
      <c r="L44" s="12"/>
    </row>
    <row r="45">
      <c r="A45" s="12" t="s">
        <v>6</v>
      </c>
      <c r="B45" s="12"/>
      <c r="C45" s="12" t="s">
        <v>37</v>
      </c>
      <c r="D45" s="12"/>
      <c r="E45" s="12"/>
      <c r="F45" s="12"/>
      <c r="G45" s="12"/>
      <c r="H45" s="12"/>
      <c r="I45" s="12"/>
      <c r="J45" s="12"/>
      <c r="K45" s="11"/>
      <c r="L45" s="11"/>
    </row>
    <row r="46">
      <c r="A46" s="12" t="s">
        <v>10</v>
      </c>
      <c r="B46" s="12"/>
      <c r="C46" s="11"/>
      <c r="D46" s="12" t="s">
        <v>37</v>
      </c>
      <c r="E46" s="12"/>
      <c r="F46" s="12"/>
      <c r="G46" s="12"/>
      <c r="H46" s="12"/>
      <c r="I46" s="12"/>
      <c r="J46" s="12"/>
      <c r="K46" s="11"/>
      <c r="L46" s="12"/>
    </row>
    <row r="47">
      <c r="A47" s="12" t="s">
        <v>14</v>
      </c>
      <c r="B47" s="11"/>
      <c r="C47" s="11"/>
      <c r="D47" s="11"/>
      <c r="E47" s="12" t="s">
        <v>37</v>
      </c>
      <c r="F47" s="11"/>
      <c r="G47" s="12"/>
      <c r="H47" s="12"/>
      <c r="I47" s="12"/>
      <c r="J47" s="12"/>
      <c r="K47" s="11"/>
      <c r="L47" s="12"/>
    </row>
    <row r="48">
      <c r="A48" s="12" t="s">
        <v>18</v>
      </c>
      <c r="B48" s="11"/>
      <c r="C48" s="12"/>
      <c r="D48" s="12"/>
      <c r="E48" s="12"/>
      <c r="F48" s="12" t="s">
        <v>37</v>
      </c>
      <c r="G48" s="12"/>
      <c r="H48" s="11"/>
      <c r="I48" s="12"/>
      <c r="J48" s="12"/>
      <c r="K48" s="11"/>
      <c r="L48" s="12"/>
    </row>
    <row r="49">
      <c r="A49" s="12" t="s">
        <v>22</v>
      </c>
      <c r="B49" s="12"/>
      <c r="C49" s="12"/>
      <c r="D49" s="12"/>
      <c r="E49" s="12"/>
      <c r="F49" s="12">
        <v>1.0</v>
      </c>
      <c r="G49" s="12" t="s">
        <v>37</v>
      </c>
      <c r="H49" s="12"/>
      <c r="I49" s="12"/>
      <c r="J49" s="12"/>
      <c r="K49" s="12"/>
      <c r="L49" s="12"/>
    </row>
    <row r="50">
      <c r="A50" s="12" t="s">
        <v>26</v>
      </c>
      <c r="B50" s="11"/>
      <c r="C50" s="12">
        <v>1.0</v>
      </c>
      <c r="D50" s="12"/>
      <c r="E50" s="12"/>
      <c r="F50" s="12">
        <v>1.0</v>
      </c>
      <c r="G50" s="12">
        <v>1.0</v>
      </c>
      <c r="H50" s="12" t="s">
        <v>37</v>
      </c>
      <c r="I50" s="12"/>
      <c r="J50" s="12"/>
      <c r="K50" s="12">
        <v>1.0</v>
      </c>
      <c r="L50" s="12">
        <v>1.0</v>
      </c>
    </row>
    <row r="51">
      <c r="A51" s="12" t="s">
        <v>28</v>
      </c>
      <c r="B51" s="11"/>
      <c r="C51" s="11"/>
      <c r="D51" s="11"/>
      <c r="E51" s="11"/>
      <c r="F51" s="12"/>
      <c r="G51" s="11"/>
      <c r="H51" s="11"/>
      <c r="I51" s="12" t="s">
        <v>37</v>
      </c>
      <c r="J51" s="12"/>
      <c r="K51" s="12"/>
      <c r="L51" s="12"/>
    </row>
    <row r="52">
      <c r="A52" s="12" t="s">
        <v>30</v>
      </c>
      <c r="B52" s="12"/>
      <c r="C52" s="12"/>
      <c r="D52" s="12"/>
      <c r="E52" s="12"/>
      <c r="F52" s="12"/>
      <c r="G52" s="12"/>
      <c r="H52" s="12"/>
      <c r="I52" s="12"/>
      <c r="J52" s="12" t="s">
        <v>37</v>
      </c>
      <c r="K52" s="12"/>
      <c r="L52" s="12"/>
    </row>
    <row r="53">
      <c r="A53" s="12" t="s">
        <v>32</v>
      </c>
      <c r="B53" s="11"/>
      <c r="C53" s="11"/>
      <c r="D53" s="11"/>
      <c r="E53" s="11"/>
      <c r="F53" s="11"/>
      <c r="G53" s="11"/>
      <c r="H53" s="11"/>
      <c r="I53" s="11"/>
      <c r="J53" s="12"/>
      <c r="K53" s="12" t="s">
        <v>37</v>
      </c>
      <c r="L53" s="12"/>
    </row>
    <row r="54">
      <c r="A54" s="12" t="s">
        <v>34</v>
      </c>
      <c r="B54" s="11"/>
      <c r="C54" s="11"/>
      <c r="D54" s="11"/>
      <c r="E54" s="11"/>
      <c r="F54" s="11"/>
      <c r="G54" s="11"/>
      <c r="H54" s="11"/>
      <c r="I54" s="11"/>
      <c r="J54" s="12"/>
      <c r="K54" s="12"/>
      <c r="L54" s="12" t="s">
        <v>37</v>
      </c>
    </row>
    <row r="56">
      <c r="A56" s="10" t="s">
        <v>40</v>
      </c>
      <c r="H56" s="5"/>
      <c r="I56" s="6"/>
    </row>
    <row r="57">
      <c r="A57" s="11"/>
      <c r="B57" s="12" t="s">
        <v>2</v>
      </c>
      <c r="C57" s="12" t="s">
        <v>6</v>
      </c>
      <c r="D57" s="12" t="s">
        <v>10</v>
      </c>
      <c r="E57" s="12" t="s">
        <v>14</v>
      </c>
      <c r="F57" s="12" t="s">
        <v>18</v>
      </c>
      <c r="G57" s="12" t="s">
        <v>22</v>
      </c>
      <c r="H57" s="12" t="s">
        <v>26</v>
      </c>
      <c r="I57" s="12" t="s">
        <v>28</v>
      </c>
      <c r="J57" s="12" t="s">
        <v>30</v>
      </c>
      <c r="K57" s="12" t="s">
        <v>32</v>
      </c>
      <c r="L57" s="12" t="s">
        <v>34</v>
      </c>
    </row>
    <row r="58">
      <c r="A58" s="12" t="s">
        <v>2</v>
      </c>
      <c r="B58" s="12" t="s">
        <v>37</v>
      </c>
      <c r="C58" s="12"/>
      <c r="D58" s="12">
        <v>1.0</v>
      </c>
      <c r="E58" s="12">
        <v>1.0</v>
      </c>
      <c r="F58" s="12"/>
      <c r="G58" s="12"/>
      <c r="H58" s="12"/>
      <c r="I58" s="12">
        <v>1.0</v>
      </c>
      <c r="J58" s="12"/>
      <c r="K58" s="12"/>
      <c r="L58" s="12"/>
    </row>
    <row r="59">
      <c r="A59" s="12" t="s">
        <v>6</v>
      </c>
      <c r="B59" s="12"/>
      <c r="C59" s="12" t="s">
        <v>37</v>
      </c>
      <c r="D59" s="12"/>
      <c r="E59" s="12"/>
      <c r="F59" s="12"/>
      <c r="G59" s="12"/>
      <c r="H59" s="12">
        <v>1.0</v>
      </c>
      <c r="I59" s="12"/>
      <c r="J59" s="12"/>
      <c r="K59" s="11"/>
      <c r="L59" s="11"/>
    </row>
    <row r="60">
      <c r="A60" s="12" t="s">
        <v>10</v>
      </c>
      <c r="B60" s="12">
        <v>1.0</v>
      </c>
      <c r="C60" s="11"/>
      <c r="D60" s="12" t="s">
        <v>37</v>
      </c>
      <c r="E60" s="12">
        <v>1.0</v>
      </c>
      <c r="F60" s="12"/>
      <c r="G60" s="12"/>
      <c r="H60" s="12"/>
      <c r="I60" s="12"/>
      <c r="J60" s="12"/>
      <c r="K60" s="11"/>
      <c r="L60" s="12"/>
    </row>
    <row r="61">
      <c r="A61" s="12" t="s">
        <v>14</v>
      </c>
      <c r="B61" s="12">
        <v>1.0</v>
      </c>
      <c r="C61" s="11"/>
      <c r="D61" s="12">
        <v>1.0</v>
      </c>
      <c r="E61" s="12" t="s">
        <v>37</v>
      </c>
      <c r="F61" s="11"/>
      <c r="G61" s="12"/>
      <c r="H61" s="12"/>
      <c r="I61" s="12"/>
      <c r="J61" s="12"/>
      <c r="K61" s="11"/>
      <c r="L61" s="12"/>
    </row>
    <row r="62">
      <c r="A62" s="12" t="s">
        <v>18</v>
      </c>
      <c r="B62" s="11"/>
      <c r="C62" s="12"/>
      <c r="D62" s="12"/>
      <c r="E62" s="12"/>
      <c r="F62" s="12" t="s">
        <v>37</v>
      </c>
      <c r="G62" s="12">
        <v>1.0</v>
      </c>
      <c r="H62" s="11"/>
      <c r="I62" s="12"/>
      <c r="J62" s="12"/>
      <c r="K62" s="11"/>
      <c r="L62" s="12"/>
    </row>
    <row r="63">
      <c r="A63" s="12" t="s">
        <v>22</v>
      </c>
      <c r="B63" s="12"/>
      <c r="C63" s="12"/>
      <c r="D63" s="12"/>
      <c r="E63" s="12"/>
      <c r="F63" s="12">
        <v>1.0</v>
      </c>
      <c r="G63" s="12" t="s">
        <v>37</v>
      </c>
      <c r="H63" s="12"/>
      <c r="I63" s="12"/>
      <c r="J63" s="12"/>
      <c r="K63" s="12"/>
      <c r="L63" s="12"/>
    </row>
    <row r="64">
      <c r="A64" s="12" t="s">
        <v>26</v>
      </c>
      <c r="B64" s="11"/>
      <c r="C64" s="12"/>
      <c r="D64" s="12"/>
      <c r="E64" s="12"/>
      <c r="F64" s="12"/>
      <c r="G64" s="12"/>
      <c r="H64" s="12" t="s">
        <v>37</v>
      </c>
      <c r="I64" s="12"/>
      <c r="J64" s="12"/>
      <c r="K64" s="12"/>
      <c r="L64" s="12"/>
    </row>
    <row r="65">
      <c r="A65" s="12" t="s">
        <v>28</v>
      </c>
      <c r="B65" s="11"/>
      <c r="C65" s="11"/>
      <c r="D65" s="11"/>
      <c r="E65" s="11"/>
      <c r="F65" s="12"/>
      <c r="G65" s="11"/>
      <c r="H65" s="11"/>
      <c r="I65" s="12" t="s">
        <v>37</v>
      </c>
      <c r="J65" s="12"/>
      <c r="K65" s="12"/>
      <c r="L65" s="12"/>
    </row>
    <row r="66">
      <c r="A66" s="12" t="s">
        <v>30</v>
      </c>
      <c r="B66" s="12"/>
      <c r="C66" s="12"/>
      <c r="D66" s="12"/>
      <c r="E66" s="12"/>
      <c r="F66" s="12"/>
      <c r="G66" s="12"/>
      <c r="H66" s="12"/>
      <c r="I66" s="12"/>
      <c r="J66" s="12" t="s">
        <v>37</v>
      </c>
      <c r="K66" s="12"/>
      <c r="L66" s="12"/>
    </row>
    <row r="67">
      <c r="A67" s="12" t="s">
        <v>32</v>
      </c>
      <c r="B67" s="11"/>
      <c r="C67" s="11"/>
      <c r="D67" s="11"/>
      <c r="E67" s="11"/>
      <c r="F67" s="11"/>
      <c r="G67" s="11"/>
      <c r="H67" s="11"/>
      <c r="I67" s="11"/>
      <c r="J67" s="12"/>
      <c r="K67" s="12" t="s">
        <v>37</v>
      </c>
      <c r="L67" s="12"/>
    </row>
    <row r="68">
      <c r="A68" s="12" t="s">
        <v>34</v>
      </c>
      <c r="B68" s="11"/>
      <c r="C68" s="11"/>
      <c r="D68" s="11"/>
      <c r="E68" s="11"/>
      <c r="F68" s="11"/>
      <c r="G68" s="11"/>
      <c r="H68" s="11"/>
      <c r="I68" s="11"/>
      <c r="J68" s="12"/>
      <c r="K68" s="12"/>
      <c r="L68" s="12" t="s">
        <v>37</v>
      </c>
    </row>
    <row r="69">
      <c r="A69" s="15"/>
    </row>
    <row r="70">
      <c r="A70" s="5"/>
      <c r="B70" s="6"/>
    </row>
    <row r="71">
      <c r="A71" s="5"/>
      <c r="B71" s="7"/>
    </row>
    <row r="72">
      <c r="A72" s="5"/>
      <c r="B72" s="7"/>
    </row>
    <row r="73">
      <c r="A73" s="5"/>
      <c r="B73" s="6"/>
    </row>
    <row r="74">
      <c r="A74" s="5"/>
      <c r="B74" s="6"/>
    </row>
    <row r="75">
      <c r="A75" s="5"/>
      <c r="B75" s="8"/>
    </row>
    <row r="76">
      <c r="A76" s="5"/>
      <c r="B76" s="6"/>
    </row>
    <row r="77">
      <c r="A77" s="5"/>
      <c r="B77" s="6"/>
    </row>
    <row r="78">
      <c r="A78" s="5"/>
      <c r="B78" s="6"/>
    </row>
    <row r="79">
      <c r="A79" s="5"/>
      <c r="B79" s="9"/>
    </row>
    <row r="80">
      <c r="A80" s="5"/>
      <c r="B80" s="9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0" t="s">
        <v>41</v>
      </c>
      <c r="D1" s="16" t="s">
        <v>42</v>
      </c>
      <c r="E1" s="16" t="s">
        <v>43</v>
      </c>
      <c r="F1" s="16" t="s">
        <v>44</v>
      </c>
      <c r="G1" s="16" t="s">
        <v>45</v>
      </c>
      <c r="H1" s="16" t="s">
        <v>46</v>
      </c>
      <c r="I1" s="16" t="s">
        <v>47</v>
      </c>
      <c r="J1" s="16" t="s">
        <v>48</v>
      </c>
      <c r="L1" s="16" t="s">
        <v>49</v>
      </c>
      <c r="M1" s="16" t="s">
        <v>50</v>
      </c>
      <c r="O1" s="16" t="s">
        <v>51</v>
      </c>
      <c r="P1" s="16" t="s">
        <v>52</v>
      </c>
      <c r="R1" s="16" t="s">
        <v>53</v>
      </c>
      <c r="S1" s="16" t="s">
        <v>54</v>
      </c>
      <c r="U1" s="16" t="s">
        <v>55</v>
      </c>
      <c r="V1" s="16" t="s">
        <v>56</v>
      </c>
      <c r="X1" s="16" t="s">
        <v>57</v>
      </c>
      <c r="Y1" s="16" t="s">
        <v>58</v>
      </c>
      <c r="AA1" s="8" t="s">
        <v>59</v>
      </c>
      <c r="AB1" s="16" t="s">
        <v>60</v>
      </c>
    </row>
    <row r="2">
      <c r="A2" s="16" t="s">
        <v>61</v>
      </c>
      <c r="B2" s="16" t="s">
        <v>62</v>
      </c>
      <c r="D2" s="17">
        <f>I103/100</f>
        <v>0.3615913093</v>
      </c>
      <c r="E2" s="18">
        <f>round(J103,0)</f>
        <v>2</v>
      </c>
      <c r="F2" s="16" t="str">
        <f t="shared" ref="F2:F8" si="1">IF(D2&lt;0.2, "Highly Unlikely", IF(AND(D2&gt;=0.2, D2&lt;0.4), "Unlikely", IF(AND(D2&gt;=0.4, D2&lt;0.6), "About even", IF(AND(D2&gt;=0.6, D2&lt;0.8), "Likely", IF(D2&gt;=0.8, "Highly likely", "")))))</f>
        <v>Unlikely</v>
      </c>
      <c r="G2" s="19" t="str">
        <f t="shared" ref="G2:G8" si="2">IF(E2=1, "Negligible", IF(and(E2=2), "Marginal", IF(and(E2=3), "Critical", IF(and(E2=4), "Catastrophic"))))</f>
        <v>Marginal</v>
      </c>
      <c r="H2" s="20">
        <f t="shared" ref="H2:H8" si="3">D2*E2</f>
        <v>0.7231826186</v>
      </c>
      <c r="I2" s="21">
        <f t="shared" ref="I2:I101" si="4">rand()*30+20</f>
        <v>37.64407777</v>
      </c>
      <c r="J2" s="21">
        <f t="shared" ref="J2:J101" si="5">rand()*2.2+0.8</f>
        <v>1.327886652</v>
      </c>
      <c r="L2" s="21">
        <f t="shared" ref="L2:L101" si="6">rand()*34+50</f>
        <v>55.78594273</v>
      </c>
      <c r="M2" s="21">
        <f t="shared" ref="M2:M101" si="7">rand()*2.5+0.1</f>
        <v>1.90719821</v>
      </c>
      <c r="O2" s="21">
        <f t="shared" ref="O2:O101" si="8">rand()*27+40</f>
        <v>40.38236067</v>
      </c>
      <c r="P2" s="21">
        <f t="shared" ref="P2:P101" si="9">rand()*0.8+2.6</f>
        <v>2.679065271</v>
      </c>
      <c r="R2" s="21">
        <f t="shared" ref="R2:R101" si="10">rand()*55+15</f>
        <v>36.72366177</v>
      </c>
      <c r="S2" s="21">
        <f t="shared" ref="S2:S101" si="11">rand()*5+1.5</f>
        <v>5.329277895</v>
      </c>
      <c r="U2" s="21">
        <f t="shared" ref="U2:U101" si="12">rand()*8+15</f>
        <v>18.15151129</v>
      </c>
      <c r="V2" s="21">
        <f t="shared" ref="V2:V101" si="13">rand()*3.5+2.1</f>
        <v>3.319600841</v>
      </c>
      <c r="X2" s="21">
        <f t="shared" ref="X2:X101" si="14">rand()*30+50</f>
        <v>66.37228037</v>
      </c>
      <c r="Y2" s="21">
        <f t="shared" ref="Y2:Y101" si="15">rand()*2.8+0.4</f>
        <v>2.165932848</v>
      </c>
      <c r="AA2" s="21">
        <f t="shared" ref="AA2:AA101" si="16">rand()*74+45</f>
        <v>57.43602741</v>
      </c>
      <c r="AB2" s="21">
        <f t="shared" ref="AB2:AB101" si="17">rand()*4.2+0.8</f>
        <v>2.580284011</v>
      </c>
    </row>
    <row r="3">
      <c r="A3" s="16" t="s">
        <v>63</v>
      </c>
      <c r="B3" s="16" t="s">
        <v>64</v>
      </c>
      <c r="D3" s="17">
        <f>L103/100</f>
        <v>0.6555649544</v>
      </c>
      <c r="E3" s="18">
        <f>round(M103,0)</f>
        <v>1</v>
      </c>
      <c r="F3" s="16" t="str">
        <f t="shared" si="1"/>
        <v>Likely</v>
      </c>
      <c r="G3" s="19" t="str">
        <f t="shared" si="2"/>
        <v>Negligible</v>
      </c>
      <c r="H3" s="20">
        <f t="shared" si="3"/>
        <v>0.6555649544</v>
      </c>
      <c r="I3" s="21">
        <f t="shared" si="4"/>
        <v>30.60890943</v>
      </c>
      <c r="J3" s="21">
        <f t="shared" si="5"/>
        <v>2.918689892</v>
      </c>
      <c r="L3" s="21">
        <f t="shared" si="6"/>
        <v>53.3395514</v>
      </c>
      <c r="M3" s="21">
        <f t="shared" si="7"/>
        <v>1.017299355</v>
      </c>
      <c r="O3" s="21">
        <f t="shared" si="8"/>
        <v>45.39710475</v>
      </c>
      <c r="P3" s="21">
        <f t="shared" si="9"/>
        <v>2.783104342</v>
      </c>
      <c r="R3" s="21">
        <f t="shared" si="10"/>
        <v>66.74108347</v>
      </c>
      <c r="S3" s="21">
        <f t="shared" si="11"/>
        <v>2.138046883</v>
      </c>
      <c r="U3" s="21">
        <f t="shared" si="12"/>
        <v>17.91734879</v>
      </c>
      <c r="V3" s="21">
        <f t="shared" si="13"/>
        <v>4.692197887</v>
      </c>
      <c r="X3" s="21">
        <f t="shared" si="14"/>
        <v>60.19991467</v>
      </c>
      <c r="Y3" s="21">
        <f t="shared" si="15"/>
        <v>1.890281925</v>
      </c>
      <c r="AA3" s="21">
        <f t="shared" si="16"/>
        <v>116.0154004</v>
      </c>
      <c r="AB3" s="21">
        <f t="shared" si="17"/>
        <v>1.782976467</v>
      </c>
    </row>
    <row r="4">
      <c r="A4" s="16" t="s">
        <v>65</v>
      </c>
      <c r="B4" s="16" t="s">
        <v>66</v>
      </c>
      <c r="D4" s="17">
        <f>O103/100</f>
        <v>0.5389901409</v>
      </c>
      <c r="E4" s="18">
        <f>round(P103,0)</f>
        <v>3</v>
      </c>
      <c r="F4" s="16" t="str">
        <f t="shared" si="1"/>
        <v>About even</v>
      </c>
      <c r="G4" s="19" t="str">
        <f t="shared" si="2"/>
        <v>Critical</v>
      </c>
      <c r="H4" s="20">
        <f t="shared" si="3"/>
        <v>1.616970423</v>
      </c>
      <c r="I4" s="21">
        <f t="shared" si="4"/>
        <v>27.02694786</v>
      </c>
      <c r="J4" s="21">
        <f t="shared" si="5"/>
        <v>1.008921033</v>
      </c>
      <c r="L4" s="21">
        <f t="shared" si="6"/>
        <v>58.30318999</v>
      </c>
      <c r="M4" s="21">
        <f t="shared" si="7"/>
        <v>2.023388677</v>
      </c>
      <c r="O4" s="21">
        <f t="shared" si="8"/>
        <v>61.51808828</v>
      </c>
      <c r="P4" s="21">
        <f t="shared" si="9"/>
        <v>2.970203493</v>
      </c>
      <c r="R4" s="21">
        <f t="shared" si="10"/>
        <v>64.18709711</v>
      </c>
      <c r="S4" s="21">
        <f t="shared" si="11"/>
        <v>3.946901443</v>
      </c>
      <c r="U4" s="21">
        <f t="shared" si="12"/>
        <v>15.18711214</v>
      </c>
      <c r="V4" s="21">
        <f t="shared" si="13"/>
        <v>5.257619563</v>
      </c>
      <c r="X4" s="21">
        <f t="shared" si="14"/>
        <v>55.68074978</v>
      </c>
      <c r="Y4" s="21">
        <f t="shared" si="15"/>
        <v>2.870893215</v>
      </c>
      <c r="AA4" s="21">
        <f t="shared" si="16"/>
        <v>66.31055361</v>
      </c>
      <c r="AB4" s="21">
        <f t="shared" si="17"/>
        <v>1.861269409</v>
      </c>
    </row>
    <row r="5">
      <c r="A5" s="16" t="s">
        <v>67</v>
      </c>
      <c r="B5" s="16" t="s">
        <v>68</v>
      </c>
      <c r="D5" s="17">
        <f>R103/100</f>
        <v>0.4218411458</v>
      </c>
      <c r="E5" s="18">
        <f>round(S103,0)</f>
        <v>4</v>
      </c>
      <c r="F5" s="16" t="str">
        <f t="shared" si="1"/>
        <v>About even</v>
      </c>
      <c r="G5" s="19" t="str">
        <f t="shared" si="2"/>
        <v>Catastrophic</v>
      </c>
      <c r="H5" s="20">
        <f t="shared" si="3"/>
        <v>1.687364583</v>
      </c>
      <c r="I5" s="21">
        <f t="shared" si="4"/>
        <v>38.58977336</v>
      </c>
      <c r="J5" s="21">
        <f t="shared" si="5"/>
        <v>2.093514564</v>
      </c>
      <c r="L5" s="21">
        <f t="shared" si="6"/>
        <v>71.73411076</v>
      </c>
      <c r="M5" s="21">
        <f t="shared" si="7"/>
        <v>1.576282099</v>
      </c>
      <c r="O5" s="21">
        <f t="shared" si="8"/>
        <v>43.75447428</v>
      </c>
      <c r="P5" s="21">
        <f t="shared" si="9"/>
        <v>3.377861345</v>
      </c>
      <c r="R5" s="21">
        <f t="shared" si="10"/>
        <v>67.66056274</v>
      </c>
      <c r="S5" s="21">
        <f t="shared" si="11"/>
        <v>6.133416115</v>
      </c>
      <c r="U5" s="21">
        <f t="shared" si="12"/>
        <v>18.42026704</v>
      </c>
      <c r="V5" s="21">
        <f t="shared" si="13"/>
        <v>3.642555619</v>
      </c>
      <c r="X5" s="21">
        <f t="shared" si="14"/>
        <v>64.49906879</v>
      </c>
      <c r="Y5" s="21">
        <f t="shared" si="15"/>
        <v>2.391108056</v>
      </c>
      <c r="AA5" s="21">
        <f t="shared" si="16"/>
        <v>90.31124613</v>
      </c>
      <c r="AB5" s="21">
        <f t="shared" si="17"/>
        <v>3.497105554</v>
      </c>
    </row>
    <row r="6">
      <c r="A6" s="16" t="s">
        <v>69</v>
      </c>
      <c r="B6" s="16" t="s">
        <v>70</v>
      </c>
      <c r="D6" s="17">
        <f>U103/100</f>
        <v>0.1867226915</v>
      </c>
      <c r="E6" s="18">
        <f>round(V103,0)</f>
        <v>4</v>
      </c>
      <c r="F6" s="16" t="str">
        <f t="shared" si="1"/>
        <v>Highly Unlikely</v>
      </c>
      <c r="G6" s="19" t="str">
        <f t="shared" si="2"/>
        <v>Catastrophic</v>
      </c>
      <c r="H6" s="20">
        <f t="shared" si="3"/>
        <v>0.7468907659</v>
      </c>
      <c r="I6" s="21">
        <f t="shared" si="4"/>
        <v>45.78870468</v>
      </c>
      <c r="J6" s="21">
        <f t="shared" si="5"/>
        <v>0.9593553371</v>
      </c>
      <c r="L6" s="21">
        <f t="shared" si="6"/>
        <v>57.68973931</v>
      </c>
      <c r="M6" s="21">
        <f t="shared" si="7"/>
        <v>2.166203038</v>
      </c>
      <c r="O6" s="21">
        <f t="shared" si="8"/>
        <v>61.47874667</v>
      </c>
      <c r="P6" s="21">
        <f t="shared" si="9"/>
        <v>2.726361513</v>
      </c>
      <c r="R6" s="21">
        <f t="shared" si="10"/>
        <v>53.18635559</v>
      </c>
      <c r="S6" s="21">
        <f t="shared" si="11"/>
        <v>5.175282266</v>
      </c>
      <c r="U6" s="21">
        <f t="shared" si="12"/>
        <v>17.29171764</v>
      </c>
      <c r="V6" s="21">
        <f t="shared" si="13"/>
        <v>4.640873726</v>
      </c>
      <c r="X6" s="21">
        <f t="shared" si="14"/>
        <v>61.54628299</v>
      </c>
      <c r="Y6" s="21">
        <f t="shared" si="15"/>
        <v>1.648898236</v>
      </c>
      <c r="AA6" s="21">
        <f t="shared" si="16"/>
        <v>98.70493521</v>
      </c>
      <c r="AB6" s="21">
        <f t="shared" si="17"/>
        <v>1.145512709</v>
      </c>
    </row>
    <row r="7">
      <c r="A7" s="16" t="s">
        <v>71</v>
      </c>
      <c r="B7" s="16" t="s">
        <v>72</v>
      </c>
      <c r="D7" s="17">
        <f>X103/100</f>
        <v>0.6447852743</v>
      </c>
      <c r="E7" s="18">
        <f>round(Y103,0)</f>
        <v>2</v>
      </c>
      <c r="F7" s="16" t="str">
        <f t="shared" si="1"/>
        <v>Likely</v>
      </c>
      <c r="G7" s="19" t="str">
        <f t="shared" si="2"/>
        <v>Marginal</v>
      </c>
      <c r="H7" s="20">
        <f t="shared" si="3"/>
        <v>1.289570549</v>
      </c>
      <c r="I7" s="21">
        <f t="shared" si="4"/>
        <v>38.64237211</v>
      </c>
      <c r="J7" s="21">
        <f t="shared" si="5"/>
        <v>2.958423923</v>
      </c>
      <c r="L7" s="21">
        <f t="shared" si="6"/>
        <v>81.02866783</v>
      </c>
      <c r="M7" s="21">
        <f t="shared" si="7"/>
        <v>1.959769719</v>
      </c>
      <c r="O7" s="21">
        <f t="shared" si="8"/>
        <v>60.75960426</v>
      </c>
      <c r="P7" s="21">
        <f t="shared" si="9"/>
        <v>3.266331676</v>
      </c>
      <c r="R7" s="21">
        <f t="shared" si="10"/>
        <v>35.35622384</v>
      </c>
      <c r="S7" s="21">
        <f t="shared" si="11"/>
        <v>2.625774855</v>
      </c>
      <c r="U7" s="21">
        <f t="shared" si="12"/>
        <v>21.69184343</v>
      </c>
      <c r="V7" s="21">
        <f t="shared" si="13"/>
        <v>5.185355172</v>
      </c>
      <c r="X7" s="21">
        <f t="shared" si="14"/>
        <v>58.71813736</v>
      </c>
      <c r="Y7" s="21">
        <f t="shared" si="15"/>
        <v>2.14378063</v>
      </c>
      <c r="AA7" s="21">
        <f t="shared" si="16"/>
        <v>57.24493663</v>
      </c>
      <c r="AB7" s="21">
        <f t="shared" si="17"/>
        <v>4.028508825</v>
      </c>
    </row>
    <row r="8">
      <c r="A8" s="16" t="s">
        <v>73</v>
      </c>
      <c r="B8" s="16" t="s">
        <v>74</v>
      </c>
      <c r="D8" s="17">
        <f>AA103/100</f>
        <v>0.774895037</v>
      </c>
      <c r="E8" s="18">
        <f>round(AB103,0)</f>
        <v>3</v>
      </c>
      <c r="F8" s="16" t="str">
        <f t="shared" si="1"/>
        <v>Likely</v>
      </c>
      <c r="G8" s="19" t="str">
        <f t="shared" si="2"/>
        <v>Critical</v>
      </c>
      <c r="H8" s="20">
        <f t="shared" si="3"/>
        <v>2.324685111</v>
      </c>
      <c r="I8" s="21">
        <f t="shared" si="4"/>
        <v>46.15564374</v>
      </c>
      <c r="J8" s="21">
        <f t="shared" si="5"/>
        <v>1.461689293</v>
      </c>
      <c r="L8" s="21">
        <f t="shared" si="6"/>
        <v>80.79609017</v>
      </c>
      <c r="M8" s="21">
        <f t="shared" si="7"/>
        <v>0.1240813315</v>
      </c>
      <c r="O8" s="21">
        <f t="shared" si="8"/>
        <v>65.43655554</v>
      </c>
      <c r="P8" s="21">
        <f t="shared" si="9"/>
        <v>2.966822528</v>
      </c>
      <c r="R8" s="21">
        <f t="shared" si="10"/>
        <v>37.46864384</v>
      </c>
      <c r="S8" s="21">
        <f t="shared" si="11"/>
        <v>5.760534884</v>
      </c>
      <c r="U8" s="21">
        <f t="shared" si="12"/>
        <v>21.8294035</v>
      </c>
      <c r="V8" s="21">
        <f t="shared" si="13"/>
        <v>4.714635511</v>
      </c>
      <c r="X8" s="21">
        <f t="shared" si="14"/>
        <v>72.79636142</v>
      </c>
      <c r="Y8" s="21">
        <f t="shared" si="15"/>
        <v>1.832924416</v>
      </c>
      <c r="AA8" s="21">
        <f t="shared" si="16"/>
        <v>49.22683463</v>
      </c>
      <c r="AB8" s="21">
        <f t="shared" si="17"/>
        <v>4.299239963</v>
      </c>
    </row>
    <row r="9">
      <c r="I9" s="21">
        <f t="shared" si="4"/>
        <v>37.73608739</v>
      </c>
      <c r="J9" s="21">
        <f t="shared" si="5"/>
        <v>2.661451454</v>
      </c>
      <c r="L9" s="21">
        <f t="shared" si="6"/>
        <v>80.76230043</v>
      </c>
      <c r="M9" s="21">
        <f t="shared" si="7"/>
        <v>2.215263087</v>
      </c>
      <c r="O9" s="21">
        <f t="shared" si="8"/>
        <v>50.98961003</v>
      </c>
      <c r="P9" s="21">
        <f t="shared" si="9"/>
        <v>3.385554975</v>
      </c>
      <c r="R9" s="21">
        <f t="shared" si="10"/>
        <v>45.22426454</v>
      </c>
      <c r="S9" s="21">
        <f t="shared" si="11"/>
        <v>4.610752741</v>
      </c>
      <c r="U9" s="21">
        <f t="shared" si="12"/>
        <v>16.57846209</v>
      </c>
      <c r="V9" s="21">
        <f t="shared" si="13"/>
        <v>3.34394992</v>
      </c>
      <c r="X9" s="21">
        <f t="shared" si="14"/>
        <v>67.83365941</v>
      </c>
      <c r="Y9" s="21">
        <f t="shared" si="15"/>
        <v>1.015232138</v>
      </c>
      <c r="AA9" s="21">
        <f t="shared" si="16"/>
        <v>53.55161116</v>
      </c>
      <c r="AB9" s="21">
        <f t="shared" si="17"/>
        <v>0.8673953039</v>
      </c>
    </row>
    <row r="10">
      <c r="A10" s="10" t="s">
        <v>75</v>
      </c>
      <c r="I10" s="21">
        <f t="shared" si="4"/>
        <v>47.97063327</v>
      </c>
      <c r="J10" s="21">
        <f t="shared" si="5"/>
        <v>2.242829159</v>
      </c>
      <c r="L10" s="21">
        <f t="shared" si="6"/>
        <v>79.1332471</v>
      </c>
      <c r="M10" s="21">
        <f t="shared" si="7"/>
        <v>1.162170364</v>
      </c>
      <c r="O10" s="21">
        <f t="shared" si="8"/>
        <v>54.28784145</v>
      </c>
      <c r="P10" s="21">
        <f t="shared" si="9"/>
        <v>2.613917401</v>
      </c>
      <c r="R10" s="21">
        <f t="shared" si="10"/>
        <v>62.63929479</v>
      </c>
      <c r="S10" s="21">
        <f t="shared" si="11"/>
        <v>2.319319216</v>
      </c>
      <c r="U10" s="21">
        <f t="shared" si="12"/>
        <v>18.22018611</v>
      </c>
      <c r="V10" s="21">
        <f t="shared" si="13"/>
        <v>2.749514883</v>
      </c>
      <c r="X10" s="21">
        <f t="shared" si="14"/>
        <v>74.54398323</v>
      </c>
      <c r="Y10" s="21">
        <f t="shared" si="15"/>
        <v>2.187239054</v>
      </c>
      <c r="AA10" s="21">
        <f t="shared" si="16"/>
        <v>72.43767209</v>
      </c>
      <c r="AB10" s="21">
        <f t="shared" si="17"/>
        <v>1.800243455</v>
      </c>
    </row>
    <row r="11">
      <c r="A11" s="16" t="s">
        <v>76</v>
      </c>
      <c r="B11" s="16" t="s">
        <v>77</v>
      </c>
      <c r="I11" s="21">
        <f t="shared" si="4"/>
        <v>44.31530488</v>
      </c>
      <c r="J11" s="21">
        <f t="shared" si="5"/>
        <v>2.870808535</v>
      </c>
      <c r="L11" s="21">
        <f t="shared" si="6"/>
        <v>63.85500019</v>
      </c>
      <c r="M11" s="21">
        <f t="shared" si="7"/>
        <v>1.511351981</v>
      </c>
      <c r="O11" s="21">
        <f t="shared" si="8"/>
        <v>51.2625995</v>
      </c>
      <c r="P11" s="21">
        <f t="shared" si="9"/>
        <v>2.996394672</v>
      </c>
      <c r="R11" s="21">
        <f t="shared" si="10"/>
        <v>33.46840227</v>
      </c>
      <c r="S11" s="21">
        <f t="shared" si="11"/>
        <v>3.964923151</v>
      </c>
      <c r="U11" s="21">
        <f t="shared" si="12"/>
        <v>21.30782843</v>
      </c>
      <c r="V11" s="21">
        <f t="shared" si="13"/>
        <v>4.027191412</v>
      </c>
      <c r="X11" s="21">
        <f t="shared" si="14"/>
        <v>78.29433685</v>
      </c>
      <c r="Y11" s="21">
        <f t="shared" si="15"/>
        <v>0.6647909327</v>
      </c>
      <c r="AA11" s="21">
        <f t="shared" si="16"/>
        <v>92.45854376</v>
      </c>
      <c r="AB11" s="21">
        <f t="shared" si="17"/>
        <v>2.806447476</v>
      </c>
    </row>
    <row r="12">
      <c r="A12" s="16" t="s">
        <v>78</v>
      </c>
      <c r="B12" s="16" t="s">
        <v>79</v>
      </c>
      <c r="I12" s="21">
        <f t="shared" si="4"/>
        <v>27.827566</v>
      </c>
      <c r="J12" s="21">
        <f t="shared" si="5"/>
        <v>2.949194108</v>
      </c>
      <c r="L12" s="21">
        <f t="shared" si="6"/>
        <v>65.23563273</v>
      </c>
      <c r="M12" s="21">
        <f t="shared" si="7"/>
        <v>1.297932652</v>
      </c>
      <c r="O12" s="21">
        <f t="shared" si="8"/>
        <v>54.59018678</v>
      </c>
      <c r="P12" s="21">
        <f t="shared" si="9"/>
        <v>2.825245038</v>
      </c>
      <c r="R12" s="21">
        <f t="shared" si="10"/>
        <v>52.10454094</v>
      </c>
      <c r="S12" s="21">
        <f t="shared" si="11"/>
        <v>6.143765573</v>
      </c>
      <c r="U12" s="21">
        <f t="shared" si="12"/>
        <v>16.08553425</v>
      </c>
      <c r="V12" s="21">
        <f t="shared" si="13"/>
        <v>5.41671204</v>
      </c>
      <c r="X12" s="21">
        <f t="shared" si="14"/>
        <v>63.97228263</v>
      </c>
      <c r="Y12" s="21">
        <f t="shared" si="15"/>
        <v>2.989808898</v>
      </c>
      <c r="AA12" s="21">
        <f t="shared" si="16"/>
        <v>96.70853514</v>
      </c>
      <c r="AB12" s="21">
        <f t="shared" si="17"/>
        <v>3.396541623</v>
      </c>
    </row>
    <row r="13">
      <c r="A13" s="16" t="s">
        <v>80</v>
      </c>
      <c r="B13" s="16" t="s">
        <v>81</v>
      </c>
      <c r="I13" s="21">
        <f t="shared" si="4"/>
        <v>36.79315152</v>
      </c>
      <c r="J13" s="21">
        <f t="shared" si="5"/>
        <v>1.458884919</v>
      </c>
      <c r="L13" s="21">
        <f t="shared" si="6"/>
        <v>61.71458905</v>
      </c>
      <c r="M13" s="21">
        <f t="shared" si="7"/>
        <v>0.3058543435</v>
      </c>
      <c r="O13" s="21">
        <f t="shared" si="8"/>
        <v>56.0455348</v>
      </c>
      <c r="P13" s="21">
        <f t="shared" si="9"/>
        <v>3.005623654</v>
      </c>
      <c r="R13" s="21">
        <f t="shared" si="10"/>
        <v>69.27878439</v>
      </c>
      <c r="S13" s="21">
        <f t="shared" si="11"/>
        <v>5.665185801</v>
      </c>
      <c r="U13" s="21">
        <f t="shared" si="12"/>
        <v>19.32498684</v>
      </c>
      <c r="V13" s="21">
        <f t="shared" si="13"/>
        <v>5.252719047</v>
      </c>
      <c r="X13" s="21">
        <f t="shared" si="14"/>
        <v>55.46964388</v>
      </c>
      <c r="Y13" s="21">
        <f t="shared" si="15"/>
        <v>0.9562158188</v>
      </c>
      <c r="AA13" s="21">
        <f t="shared" si="16"/>
        <v>89.6441712</v>
      </c>
      <c r="AB13" s="21">
        <f t="shared" si="17"/>
        <v>3.232144025</v>
      </c>
    </row>
    <row r="14">
      <c r="A14" s="16" t="s">
        <v>82</v>
      </c>
      <c r="B14" s="16" t="s">
        <v>83</v>
      </c>
      <c r="I14" s="21">
        <f t="shared" si="4"/>
        <v>48.3254109</v>
      </c>
      <c r="J14" s="21">
        <f t="shared" si="5"/>
        <v>1.173822253</v>
      </c>
      <c r="L14" s="21">
        <f t="shared" si="6"/>
        <v>81.27575234</v>
      </c>
      <c r="M14" s="21">
        <f t="shared" si="7"/>
        <v>0.8363587817</v>
      </c>
      <c r="O14" s="21">
        <f t="shared" si="8"/>
        <v>61.87517912</v>
      </c>
      <c r="P14" s="21">
        <f t="shared" si="9"/>
        <v>3.193988809</v>
      </c>
      <c r="R14" s="21">
        <f t="shared" si="10"/>
        <v>57.0730418</v>
      </c>
      <c r="S14" s="21">
        <f t="shared" si="11"/>
        <v>2.493971999</v>
      </c>
      <c r="U14" s="21">
        <f t="shared" si="12"/>
        <v>21.15480863</v>
      </c>
      <c r="V14" s="21">
        <f t="shared" si="13"/>
        <v>3.414274745</v>
      </c>
      <c r="X14" s="21">
        <f t="shared" si="14"/>
        <v>50.57376761</v>
      </c>
      <c r="Y14" s="21">
        <f t="shared" si="15"/>
        <v>2.402278469</v>
      </c>
      <c r="AA14" s="21">
        <f t="shared" si="16"/>
        <v>112.0721588</v>
      </c>
      <c r="AB14" s="21">
        <f t="shared" si="17"/>
        <v>3.503943847</v>
      </c>
    </row>
    <row r="15">
      <c r="A15" s="16" t="s">
        <v>84</v>
      </c>
      <c r="B15" s="16" t="s">
        <v>85</v>
      </c>
      <c r="I15" s="21">
        <f t="shared" si="4"/>
        <v>28.58734885</v>
      </c>
      <c r="J15" s="21">
        <f t="shared" si="5"/>
        <v>2.171819121</v>
      </c>
      <c r="L15" s="21">
        <f t="shared" si="6"/>
        <v>56.46528521</v>
      </c>
      <c r="M15" s="21">
        <f t="shared" si="7"/>
        <v>0.8427111832</v>
      </c>
      <c r="O15" s="21">
        <f t="shared" si="8"/>
        <v>58.87757874</v>
      </c>
      <c r="P15" s="21">
        <f t="shared" si="9"/>
        <v>3.03880199</v>
      </c>
      <c r="R15" s="21">
        <f t="shared" si="10"/>
        <v>21.26580429</v>
      </c>
      <c r="S15" s="21">
        <f t="shared" si="11"/>
        <v>4.352544647</v>
      </c>
      <c r="U15" s="21">
        <f t="shared" si="12"/>
        <v>18.74964255</v>
      </c>
      <c r="V15" s="21">
        <f t="shared" si="13"/>
        <v>2.378887516</v>
      </c>
      <c r="X15" s="21">
        <f t="shared" si="14"/>
        <v>70.44869508</v>
      </c>
      <c r="Y15" s="21">
        <f t="shared" si="15"/>
        <v>0.4030871691</v>
      </c>
      <c r="AA15" s="21">
        <f t="shared" si="16"/>
        <v>78.62194132</v>
      </c>
      <c r="AB15" s="21">
        <f t="shared" si="17"/>
        <v>3.08953939</v>
      </c>
    </row>
    <row r="16">
      <c r="A16" s="16" t="s">
        <v>86</v>
      </c>
      <c r="B16" s="16" t="s">
        <v>87</v>
      </c>
      <c r="I16" s="21">
        <f t="shared" si="4"/>
        <v>42.40158743</v>
      </c>
      <c r="J16" s="21">
        <f t="shared" si="5"/>
        <v>2.383296715</v>
      </c>
      <c r="L16" s="21">
        <f t="shared" si="6"/>
        <v>66.54077038</v>
      </c>
      <c r="M16" s="21">
        <f t="shared" si="7"/>
        <v>2.398850904</v>
      </c>
      <c r="O16" s="21">
        <f t="shared" si="8"/>
        <v>63.50447096</v>
      </c>
      <c r="P16" s="21">
        <f t="shared" si="9"/>
        <v>3.285523642</v>
      </c>
      <c r="R16" s="21">
        <f t="shared" si="10"/>
        <v>24.80511021</v>
      </c>
      <c r="S16" s="21">
        <f t="shared" si="11"/>
        <v>4.423504896</v>
      </c>
      <c r="U16" s="21">
        <f t="shared" si="12"/>
        <v>16.70362532</v>
      </c>
      <c r="V16" s="21">
        <f t="shared" si="13"/>
        <v>4.316160978</v>
      </c>
      <c r="X16" s="21">
        <f t="shared" si="14"/>
        <v>65.16652792</v>
      </c>
      <c r="Y16" s="21">
        <f t="shared" si="15"/>
        <v>1.897186131</v>
      </c>
      <c r="AA16" s="21">
        <f t="shared" si="16"/>
        <v>54.62682395</v>
      </c>
      <c r="AB16" s="21">
        <f t="shared" si="17"/>
        <v>2.608219297</v>
      </c>
    </row>
    <row r="17">
      <c r="A17" s="16" t="s">
        <v>88</v>
      </c>
      <c r="B17" s="16" t="s">
        <v>89</v>
      </c>
      <c r="I17" s="21">
        <f t="shared" si="4"/>
        <v>32.36252752</v>
      </c>
      <c r="J17" s="21">
        <f t="shared" si="5"/>
        <v>2.525054357</v>
      </c>
      <c r="L17" s="21">
        <f t="shared" si="6"/>
        <v>51.33711825</v>
      </c>
      <c r="M17" s="21">
        <f t="shared" si="7"/>
        <v>1.015141347</v>
      </c>
      <c r="O17" s="21">
        <f t="shared" si="8"/>
        <v>50.23082935</v>
      </c>
      <c r="P17" s="21">
        <f t="shared" si="9"/>
        <v>3.003011276</v>
      </c>
      <c r="R17" s="21">
        <f t="shared" si="10"/>
        <v>49.15310066</v>
      </c>
      <c r="S17" s="21">
        <f t="shared" si="11"/>
        <v>1.822521502</v>
      </c>
      <c r="U17" s="21">
        <f t="shared" si="12"/>
        <v>15.16446534</v>
      </c>
      <c r="V17" s="21">
        <f t="shared" si="13"/>
        <v>2.43907392</v>
      </c>
      <c r="X17" s="21">
        <f t="shared" si="14"/>
        <v>60.2903302</v>
      </c>
      <c r="Y17" s="21">
        <f t="shared" si="15"/>
        <v>1.216096665</v>
      </c>
      <c r="AA17" s="21">
        <f t="shared" si="16"/>
        <v>93.92867489</v>
      </c>
      <c r="AB17" s="21">
        <f t="shared" si="17"/>
        <v>1.713049696</v>
      </c>
    </row>
    <row r="18">
      <c r="I18" s="21">
        <f t="shared" si="4"/>
        <v>48.17141905</v>
      </c>
      <c r="J18" s="21">
        <f t="shared" si="5"/>
        <v>2.55339169</v>
      </c>
      <c r="L18" s="21">
        <f t="shared" si="6"/>
        <v>60.2702991</v>
      </c>
      <c r="M18" s="21">
        <f t="shared" si="7"/>
        <v>2.143505765</v>
      </c>
      <c r="O18" s="21">
        <f t="shared" si="8"/>
        <v>62.95941402</v>
      </c>
      <c r="P18" s="21">
        <f t="shared" si="9"/>
        <v>3.116451289</v>
      </c>
      <c r="R18" s="21">
        <f t="shared" si="10"/>
        <v>28.96460566</v>
      </c>
      <c r="S18" s="21">
        <f t="shared" si="11"/>
        <v>5.308420081</v>
      </c>
      <c r="U18" s="21">
        <f t="shared" si="12"/>
        <v>16.80249992</v>
      </c>
      <c r="V18" s="21">
        <f t="shared" si="13"/>
        <v>4.717206116</v>
      </c>
      <c r="X18" s="21">
        <f t="shared" si="14"/>
        <v>51.69312724</v>
      </c>
      <c r="Y18" s="21">
        <f t="shared" si="15"/>
        <v>2.907874501</v>
      </c>
      <c r="AA18" s="21">
        <f t="shared" si="16"/>
        <v>84.44906511</v>
      </c>
      <c r="AB18" s="21">
        <f t="shared" si="17"/>
        <v>3.718996948</v>
      </c>
    </row>
    <row r="19">
      <c r="I19" s="21">
        <f t="shared" si="4"/>
        <v>40.78728658</v>
      </c>
      <c r="J19" s="21">
        <f t="shared" si="5"/>
        <v>1.343949026</v>
      </c>
      <c r="L19" s="21">
        <f t="shared" si="6"/>
        <v>72.88755998</v>
      </c>
      <c r="M19" s="21">
        <f t="shared" si="7"/>
        <v>2.294724351</v>
      </c>
      <c r="O19" s="21">
        <f t="shared" si="8"/>
        <v>44.89578059</v>
      </c>
      <c r="P19" s="21">
        <f t="shared" si="9"/>
        <v>2.695285131</v>
      </c>
      <c r="R19" s="21">
        <f t="shared" si="10"/>
        <v>26.73678099</v>
      </c>
      <c r="S19" s="21">
        <f t="shared" si="11"/>
        <v>2.362935802</v>
      </c>
      <c r="U19" s="21">
        <f t="shared" si="12"/>
        <v>21.54441684</v>
      </c>
      <c r="V19" s="21">
        <f t="shared" si="13"/>
        <v>2.639787721</v>
      </c>
      <c r="X19" s="21">
        <f t="shared" si="14"/>
        <v>61.93171928</v>
      </c>
      <c r="Y19" s="21">
        <f t="shared" si="15"/>
        <v>1.693261943</v>
      </c>
      <c r="AA19" s="21">
        <f t="shared" si="16"/>
        <v>71.26646475</v>
      </c>
      <c r="AB19" s="21">
        <f t="shared" si="17"/>
        <v>1.612656702</v>
      </c>
    </row>
    <row r="20">
      <c r="A20" s="15"/>
      <c r="I20" s="21">
        <f t="shared" si="4"/>
        <v>35.89194455</v>
      </c>
      <c r="J20" s="21">
        <f t="shared" si="5"/>
        <v>0.8304277811</v>
      </c>
      <c r="L20" s="21">
        <f t="shared" si="6"/>
        <v>71.03111558</v>
      </c>
      <c r="M20" s="21">
        <f t="shared" si="7"/>
        <v>2.543421765</v>
      </c>
      <c r="O20" s="21">
        <f t="shared" si="8"/>
        <v>64.79010869</v>
      </c>
      <c r="P20" s="21">
        <f t="shared" si="9"/>
        <v>2.888942061</v>
      </c>
      <c r="R20" s="21">
        <f t="shared" si="10"/>
        <v>23.40060048</v>
      </c>
      <c r="S20" s="21">
        <f t="shared" si="11"/>
        <v>6.324920823</v>
      </c>
      <c r="U20" s="21">
        <f t="shared" si="12"/>
        <v>21.14633746</v>
      </c>
      <c r="V20" s="21">
        <f t="shared" si="13"/>
        <v>3.114233888</v>
      </c>
      <c r="X20" s="21">
        <f t="shared" si="14"/>
        <v>59.30164943</v>
      </c>
      <c r="Y20" s="21">
        <f t="shared" si="15"/>
        <v>2.135947048</v>
      </c>
      <c r="AA20" s="21">
        <f t="shared" si="16"/>
        <v>116.0612783</v>
      </c>
      <c r="AB20" s="21">
        <f t="shared" si="17"/>
        <v>2.055764608</v>
      </c>
    </row>
    <row r="21">
      <c r="A21" s="15"/>
      <c r="I21" s="21">
        <f t="shared" si="4"/>
        <v>41.51694741</v>
      </c>
      <c r="J21" s="21">
        <f t="shared" si="5"/>
        <v>2.226885756</v>
      </c>
      <c r="L21" s="21">
        <f t="shared" si="6"/>
        <v>53.33067845</v>
      </c>
      <c r="M21" s="21">
        <f t="shared" si="7"/>
        <v>2.528094546</v>
      </c>
      <c r="O21" s="21">
        <f t="shared" si="8"/>
        <v>56.22547715</v>
      </c>
      <c r="P21" s="21">
        <f t="shared" si="9"/>
        <v>3.278227897</v>
      </c>
      <c r="R21" s="21">
        <f t="shared" si="10"/>
        <v>15.35410132</v>
      </c>
      <c r="S21" s="21">
        <f t="shared" si="11"/>
        <v>1.679531704</v>
      </c>
      <c r="U21" s="21">
        <f t="shared" si="12"/>
        <v>19.89816436</v>
      </c>
      <c r="V21" s="21">
        <f t="shared" si="13"/>
        <v>3.011614957</v>
      </c>
      <c r="X21" s="21">
        <f t="shared" si="14"/>
        <v>60.85129339</v>
      </c>
      <c r="Y21" s="21">
        <f t="shared" si="15"/>
        <v>0.83295828</v>
      </c>
      <c r="AA21" s="21">
        <f t="shared" si="16"/>
        <v>115.3304024</v>
      </c>
      <c r="AB21" s="21">
        <f t="shared" si="17"/>
        <v>3.599029944</v>
      </c>
    </row>
    <row r="22">
      <c r="A22" s="15"/>
      <c r="I22" s="21">
        <f t="shared" si="4"/>
        <v>41.70742001</v>
      </c>
      <c r="J22" s="21">
        <f t="shared" si="5"/>
        <v>2.308199315</v>
      </c>
      <c r="L22" s="21">
        <f t="shared" si="6"/>
        <v>61.33261639</v>
      </c>
      <c r="M22" s="21">
        <f t="shared" si="7"/>
        <v>1.958406836</v>
      </c>
      <c r="O22" s="21">
        <f t="shared" si="8"/>
        <v>48.78395887</v>
      </c>
      <c r="P22" s="21">
        <f t="shared" si="9"/>
        <v>2.657083287</v>
      </c>
      <c r="R22" s="21">
        <f t="shared" si="10"/>
        <v>25.00224532</v>
      </c>
      <c r="S22" s="21">
        <f t="shared" si="11"/>
        <v>4.75915738</v>
      </c>
      <c r="U22" s="21">
        <f t="shared" si="12"/>
        <v>19.34523821</v>
      </c>
      <c r="V22" s="21">
        <f t="shared" si="13"/>
        <v>5.045260879</v>
      </c>
      <c r="X22" s="21">
        <f t="shared" si="14"/>
        <v>50.01061017</v>
      </c>
      <c r="Y22" s="21">
        <f t="shared" si="15"/>
        <v>1.82811036</v>
      </c>
      <c r="AA22" s="21">
        <f t="shared" si="16"/>
        <v>52.13101792</v>
      </c>
      <c r="AB22" s="21">
        <f t="shared" si="17"/>
        <v>2.694875918</v>
      </c>
    </row>
    <row r="23">
      <c r="A23" s="15"/>
      <c r="I23" s="21">
        <f t="shared" si="4"/>
        <v>33.19417223</v>
      </c>
      <c r="J23" s="21">
        <f t="shared" si="5"/>
        <v>1.51263547</v>
      </c>
      <c r="L23" s="21">
        <f t="shared" si="6"/>
        <v>67.59246165</v>
      </c>
      <c r="M23" s="21">
        <f t="shared" si="7"/>
        <v>2.130829005</v>
      </c>
      <c r="O23" s="21">
        <f t="shared" si="8"/>
        <v>57.40318101</v>
      </c>
      <c r="P23" s="21">
        <f t="shared" si="9"/>
        <v>3.228374794</v>
      </c>
      <c r="R23" s="21">
        <f t="shared" si="10"/>
        <v>30.07328847</v>
      </c>
      <c r="S23" s="21">
        <f t="shared" si="11"/>
        <v>6.448018308</v>
      </c>
      <c r="U23" s="21">
        <f t="shared" si="12"/>
        <v>20.05961828</v>
      </c>
      <c r="V23" s="21">
        <f t="shared" si="13"/>
        <v>3.956270454</v>
      </c>
      <c r="X23" s="21">
        <f t="shared" si="14"/>
        <v>68.54730213</v>
      </c>
      <c r="Y23" s="21">
        <f t="shared" si="15"/>
        <v>0.8232657493</v>
      </c>
      <c r="AA23" s="21">
        <f t="shared" si="16"/>
        <v>60.07109051</v>
      </c>
      <c r="AB23" s="21">
        <f t="shared" si="17"/>
        <v>4.087425302</v>
      </c>
    </row>
    <row r="24">
      <c r="A24" s="15"/>
      <c r="I24" s="21">
        <f t="shared" si="4"/>
        <v>24.31222899</v>
      </c>
      <c r="J24" s="21">
        <f t="shared" si="5"/>
        <v>1.800138029</v>
      </c>
      <c r="L24" s="21">
        <f t="shared" si="6"/>
        <v>55.1622551</v>
      </c>
      <c r="M24" s="21">
        <f t="shared" si="7"/>
        <v>1.087768207</v>
      </c>
      <c r="O24" s="21">
        <f t="shared" si="8"/>
        <v>66.0544447</v>
      </c>
      <c r="P24" s="21">
        <f t="shared" si="9"/>
        <v>3.323617294</v>
      </c>
      <c r="R24" s="21">
        <f t="shared" si="10"/>
        <v>47.32819452</v>
      </c>
      <c r="S24" s="21">
        <f t="shared" si="11"/>
        <v>3.427223051</v>
      </c>
      <c r="U24" s="21">
        <f t="shared" si="12"/>
        <v>17.04246153</v>
      </c>
      <c r="V24" s="21">
        <f t="shared" si="13"/>
        <v>3.058438671</v>
      </c>
      <c r="X24" s="21">
        <f t="shared" si="14"/>
        <v>60.33695165</v>
      </c>
      <c r="Y24" s="21">
        <f t="shared" si="15"/>
        <v>0.5965585317</v>
      </c>
      <c r="AA24" s="21">
        <f t="shared" si="16"/>
        <v>49.26100045</v>
      </c>
      <c r="AB24" s="21">
        <f t="shared" si="17"/>
        <v>3.899408538</v>
      </c>
    </row>
    <row r="25">
      <c r="A25" s="15"/>
      <c r="I25" s="21">
        <f t="shared" si="4"/>
        <v>39.15810427</v>
      </c>
      <c r="J25" s="21">
        <f t="shared" si="5"/>
        <v>1.359564441</v>
      </c>
      <c r="L25" s="21">
        <f t="shared" si="6"/>
        <v>55.34247855</v>
      </c>
      <c r="M25" s="21">
        <f t="shared" si="7"/>
        <v>1.09949439</v>
      </c>
      <c r="O25" s="21">
        <f t="shared" si="8"/>
        <v>52.61313298</v>
      </c>
      <c r="P25" s="21">
        <f t="shared" si="9"/>
        <v>3.047346166</v>
      </c>
      <c r="R25" s="21">
        <f t="shared" si="10"/>
        <v>25.25048864</v>
      </c>
      <c r="S25" s="21">
        <f t="shared" si="11"/>
        <v>3.007701371</v>
      </c>
      <c r="U25" s="21">
        <f t="shared" si="12"/>
        <v>16.610871</v>
      </c>
      <c r="V25" s="21">
        <f t="shared" si="13"/>
        <v>2.872786549</v>
      </c>
      <c r="X25" s="21">
        <f t="shared" si="14"/>
        <v>74.44951231</v>
      </c>
      <c r="Y25" s="21">
        <f t="shared" si="15"/>
        <v>3.131588272</v>
      </c>
      <c r="AA25" s="21">
        <f t="shared" si="16"/>
        <v>49.61602014</v>
      </c>
      <c r="AB25" s="21">
        <f t="shared" si="17"/>
        <v>0.9945075467</v>
      </c>
    </row>
    <row r="26">
      <c r="A26" s="15"/>
      <c r="I26" s="21">
        <f t="shared" si="4"/>
        <v>30.1451869</v>
      </c>
      <c r="J26" s="21">
        <f t="shared" si="5"/>
        <v>1.529636432</v>
      </c>
      <c r="L26" s="21">
        <f t="shared" si="6"/>
        <v>78.17006495</v>
      </c>
      <c r="M26" s="21">
        <f t="shared" si="7"/>
        <v>1.925475114</v>
      </c>
      <c r="O26" s="21">
        <f t="shared" si="8"/>
        <v>56.67724577</v>
      </c>
      <c r="P26" s="21">
        <f t="shared" si="9"/>
        <v>2.758276716</v>
      </c>
      <c r="R26" s="21">
        <f t="shared" si="10"/>
        <v>44.01838736</v>
      </c>
      <c r="S26" s="21">
        <f t="shared" si="11"/>
        <v>1.654623764</v>
      </c>
      <c r="U26" s="21">
        <f t="shared" si="12"/>
        <v>20.96908132</v>
      </c>
      <c r="V26" s="21">
        <f t="shared" si="13"/>
        <v>4.53316673</v>
      </c>
      <c r="X26" s="21">
        <f t="shared" si="14"/>
        <v>72.55466907</v>
      </c>
      <c r="Y26" s="21">
        <f t="shared" si="15"/>
        <v>2.926180388</v>
      </c>
      <c r="AA26" s="21">
        <f t="shared" si="16"/>
        <v>70.12838651</v>
      </c>
      <c r="AB26" s="21">
        <f t="shared" si="17"/>
        <v>2.535777175</v>
      </c>
    </row>
    <row r="27">
      <c r="A27" s="15"/>
      <c r="I27" s="21">
        <f t="shared" si="4"/>
        <v>45.12586836</v>
      </c>
      <c r="J27" s="21">
        <f t="shared" si="5"/>
        <v>2.62658689</v>
      </c>
      <c r="L27" s="21">
        <f t="shared" si="6"/>
        <v>61.00190181</v>
      </c>
      <c r="M27" s="21">
        <f t="shared" si="7"/>
        <v>1.331842464</v>
      </c>
      <c r="O27" s="21">
        <f t="shared" si="8"/>
        <v>47.9394645</v>
      </c>
      <c r="P27" s="21">
        <f t="shared" si="9"/>
        <v>3.105319771</v>
      </c>
      <c r="R27" s="21">
        <f t="shared" si="10"/>
        <v>22.71759711</v>
      </c>
      <c r="S27" s="21">
        <f t="shared" si="11"/>
        <v>5.020344615</v>
      </c>
      <c r="U27" s="21">
        <f t="shared" si="12"/>
        <v>20.83264315</v>
      </c>
      <c r="V27" s="21">
        <f t="shared" si="13"/>
        <v>3.397214252</v>
      </c>
      <c r="X27" s="21">
        <f t="shared" si="14"/>
        <v>61.26088464</v>
      </c>
      <c r="Y27" s="21">
        <f t="shared" si="15"/>
        <v>3.041667823</v>
      </c>
      <c r="AA27" s="21">
        <f t="shared" si="16"/>
        <v>47.93940823</v>
      </c>
      <c r="AB27" s="21">
        <f t="shared" si="17"/>
        <v>4.530756307</v>
      </c>
    </row>
    <row r="28">
      <c r="A28" s="15"/>
      <c r="I28" s="21">
        <f t="shared" si="4"/>
        <v>45.23665775</v>
      </c>
      <c r="J28" s="21">
        <f t="shared" si="5"/>
        <v>2.229064707</v>
      </c>
      <c r="L28" s="21">
        <f t="shared" si="6"/>
        <v>82.51369165</v>
      </c>
      <c r="M28" s="21">
        <f t="shared" si="7"/>
        <v>1.290715978</v>
      </c>
      <c r="O28" s="21">
        <f t="shared" si="8"/>
        <v>49.11448705</v>
      </c>
      <c r="P28" s="21">
        <f t="shared" si="9"/>
        <v>2.618674578</v>
      </c>
      <c r="R28" s="21">
        <f t="shared" si="10"/>
        <v>42.41708506</v>
      </c>
      <c r="S28" s="21">
        <f t="shared" si="11"/>
        <v>5.311025913</v>
      </c>
      <c r="U28" s="21">
        <f t="shared" si="12"/>
        <v>15.05465382</v>
      </c>
      <c r="V28" s="21">
        <f t="shared" si="13"/>
        <v>2.215483749</v>
      </c>
      <c r="X28" s="21">
        <f t="shared" si="14"/>
        <v>67.15503016</v>
      </c>
      <c r="Y28" s="21">
        <f t="shared" si="15"/>
        <v>2.353045724</v>
      </c>
      <c r="AA28" s="21">
        <f t="shared" si="16"/>
        <v>87.67114402</v>
      </c>
      <c r="AB28" s="21">
        <f t="shared" si="17"/>
        <v>2.462539752</v>
      </c>
    </row>
    <row r="29">
      <c r="A29" s="15"/>
      <c r="I29" s="21">
        <f t="shared" si="4"/>
        <v>39.43429985</v>
      </c>
      <c r="J29" s="21">
        <f t="shared" si="5"/>
        <v>2.928898655</v>
      </c>
      <c r="L29" s="21">
        <f t="shared" si="6"/>
        <v>57.20731342</v>
      </c>
      <c r="M29" s="21">
        <f t="shared" si="7"/>
        <v>0.1075340201</v>
      </c>
      <c r="O29" s="21">
        <f t="shared" si="8"/>
        <v>49.13794576</v>
      </c>
      <c r="P29" s="21">
        <f t="shared" si="9"/>
        <v>3.067817755</v>
      </c>
      <c r="R29" s="21">
        <f t="shared" si="10"/>
        <v>58.11820781</v>
      </c>
      <c r="S29" s="21">
        <f t="shared" si="11"/>
        <v>3.914651795</v>
      </c>
      <c r="U29" s="21">
        <f t="shared" si="12"/>
        <v>17.68506124</v>
      </c>
      <c r="V29" s="21">
        <f t="shared" si="13"/>
        <v>4.021412419</v>
      </c>
      <c r="X29" s="21">
        <f t="shared" si="14"/>
        <v>75.37968022</v>
      </c>
      <c r="Y29" s="21">
        <f t="shared" si="15"/>
        <v>0.410604772</v>
      </c>
      <c r="AA29" s="21">
        <f t="shared" si="16"/>
        <v>58.96364028</v>
      </c>
      <c r="AB29" s="21">
        <f t="shared" si="17"/>
        <v>1.880759327</v>
      </c>
    </row>
    <row r="30">
      <c r="I30" s="21">
        <f t="shared" si="4"/>
        <v>45.36456448</v>
      </c>
      <c r="J30" s="21">
        <f t="shared" si="5"/>
        <v>1.68525297</v>
      </c>
      <c r="L30" s="21">
        <f t="shared" si="6"/>
        <v>80.07973323</v>
      </c>
      <c r="M30" s="21">
        <f t="shared" si="7"/>
        <v>1.777602512</v>
      </c>
      <c r="O30" s="21">
        <f t="shared" si="8"/>
        <v>43.54193752</v>
      </c>
      <c r="P30" s="21">
        <f t="shared" si="9"/>
        <v>3.379660589</v>
      </c>
      <c r="R30" s="21">
        <f t="shared" si="10"/>
        <v>18.34743574</v>
      </c>
      <c r="S30" s="21">
        <f t="shared" si="11"/>
        <v>4.744677496</v>
      </c>
      <c r="U30" s="21">
        <f t="shared" si="12"/>
        <v>21.12195128</v>
      </c>
      <c r="V30" s="21">
        <f t="shared" si="13"/>
        <v>2.475883204</v>
      </c>
      <c r="X30" s="21">
        <f t="shared" si="14"/>
        <v>69.97097193</v>
      </c>
      <c r="Y30" s="21">
        <f t="shared" si="15"/>
        <v>0.5208281851</v>
      </c>
      <c r="AA30" s="21">
        <f t="shared" si="16"/>
        <v>65.97675732</v>
      </c>
      <c r="AB30" s="21">
        <f t="shared" si="17"/>
        <v>4.483820678</v>
      </c>
    </row>
    <row r="31">
      <c r="I31" s="21">
        <f t="shared" si="4"/>
        <v>24.2995584</v>
      </c>
      <c r="J31" s="21">
        <f t="shared" si="5"/>
        <v>1.229186836</v>
      </c>
      <c r="L31" s="21">
        <f t="shared" si="6"/>
        <v>61.31138463</v>
      </c>
      <c r="M31" s="21">
        <f t="shared" si="7"/>
        <v>2.07981405</v>
      </c>
      <c r="O31" s="21">
        <f t="shared" si="8"/>
        <v>49.8095654</v>
      </c>
      <c r="P31" s="21">
        <f t="shared" si="9"/>
        <v>2.959810717</v>
      </c>
      <c r="R31" s="21">
        <f t="shared" si="10"/>
        <v>28.73460477</v>
      </c>
      <c r="S31" s="21">
        <f t="shared" si="11"/>
        <v>4.931380093</v>
      </c>
      <c r="U31" s="21">
        <f t="shared" si="12"/>
        <v>16.0655189</v>
      </c>
      <c r="V31" s="21">
        <f t="shared" si="13"/>
        <v>4.553001311</v>
      </c>
      <c r="X31" s="21">
        <f t="shared" si="14"/>
        <v>75.15028754</v>
      </c>
      <c r="Y31" s="21">
        <f t="shared" si="15"/>
        <v>1.189659548</v>
      </c>
      <c r="AA31" s="21">
        <f t="shared" si="16"/>
        <v>114.3414052</v>
      </c>
      <c r="AB31" s="21">
        <f t="shared" si="17"/>
        <v>1.282018873</v>
      </c>
    </row>
    <row r="32">
      <c r="I32" s="21">
        <f t="shared" si="4"/>
        <v>39.20405903</v>
      </c>
      <c r="J32" s="21">
        <f t="shared" si="5"/>
        <v>2.485721765</v>
      </c>
      <c r="L32" s="21">
        <f t="shared" si="6"/>
        <v>80.64422146</v>
      </c>
      <c r="M32" s="21">
        <f t="shared" si="7"/>
        <v>0.2474458228</v>
      </c>
      <c r="O32" s="21">
        <f t="shared" si="8"/>
        <v>56.32361417</v>
      </c>
      <c r="P32" s="21">
        <f t="shared" si="9"/>
        <v>3.087995535</v>
      </c>
      <c r="R32" s="21">
        <f t="shared" si="10"/>
        <v>53.41446805</v>
      </c>
      <c r="S32" s="21">
        <f t="shared" si="11"/>
        <v>5.116437995</v>
      </c>
      <c r="U32" s="21">
        <f t="shared" si="12"/>
        <v>17.7592634</v>
      </c>
      <c r="V32" s="21">
        <f t="shared" si="13"/>
        <v>4.972276099</v>
      </c>
      <c r="X32" s="21">
        <f t="shared" si="14"/>
        <v>53.14978626</v>
      </c>
      <c r="Y32" s="21">
        <f t="shared" si="15"/>
        <v>2.277790674</v>
      </c>
      <c r="AA32" s="21">
        <f t="shared" si="16"/>
        <v>67.63892473</v>
      </c>
      <c r="AB32" s="21">
        <f t="shared" si="17"/>
        <v>2.983814953</v>
      </c>
    </row>
    <row r="33">
      <c r="I33" s="21">
        <f t="shared" si="4"/>
        <v>47.98156046</v>
      </c>
      <c r="J33" s="21">
        <f t="shared" si="5"/>
        <v>1.430287252</v>
      </c>
      <c r="L33" s="21">
        <f t="shared" si="6"/>
        <v>73.89914442</v>
      </c>
      <c r="M33" s="21">
        <f t="shared" si="7"/>
        <v>2.456098139</v>
      </c>
      <c r="O33" s="21">
        <f t="shared" si="8"/>
        <v>44.941146</v>
      </c>
      <c r="P33" s="21">
        <f t="shared" si="9"/>
        <v>2.677712098</v>
      </c>
      <c r="R33" s="21">
        <f t="shared" si="10"/>
        <v>29.71750226</v>
      </c>
      <c r="S33" s="21">
        <f t="shared" si="11"/>
        <v>3.589269894</v>
      </c>
      <c r="U33" s="21">
        <f t="shared" si="12"/>
        <v>15.0418206</v>
      </c>
      <c r="V33" s="21">
        <f t="shared" si="13"/>
        <v>4.117994194</v>
      </c>
      <c r="X33" s="21">
        <f t="shared" si="14"/>
        <v>77.62177347</v>
      </c>
      <c r="Y33" s="21">
        <f t="shared" si="15"/>
        <v>1.706565624</v>
      </c>
      <c r="AA33" s="21">
        <f t="shared" si="16"/>
        <v>87.35616801</v>
      </c>
      <c r="AB33" s="21">
        <f t="shared" si="17"/>
        <v>2.178055433</v>
      </c>
    </row>
    <row r="34">
      <c r="I34" s="21">
        <f t="shared" si="4"/>
        <v>48.11384705</v>
      </c>
      <c r="J34" s="21">
        <f t="shared" si="5"/>
        <v>2.679755757</v>
      </c>
      <c r="L34" s="21">
        <f t="shared" si="6"/>
        <v>64.27680643</v>
      </c>
      <c r="M34" s="21">
        <f t="shared" si="7"/>
        <v>1.879647932</v>
      </c>
      <c r="O34" s="21">
        <f t="shared" si="8"/>
        <v>47.43040907</v>
      </c>
      <c r="P34" s="21">
        <f t="shared" si="9"/>
        <v>2.819403959</v>
      </c>
      <c r="R34" s="21">
        <f t="shared" si="10"/>
        <v>62.01957028</v>
      </c>
      <c r="S34" s="21">
        <f t="shared" si="11"/>
        <v>2.428836021</v>
      </c>
      <c r="U34" s="21">
        <f t="shared" si="12"/>
        <v>20.06878951</v>
      </c>
      <c r="V34" s="21">
        <f t="shared" si="13"/>
        <v>4.00578392</v>
      </c>
      <c r="X34" s="21">
        <f t="shared" si="14"/>
        <v>54.52027123</v>
      </c>
      <c r="Y34" s="21">
        <f t="shared" si="15"/>
        <v>0.9631754591</v>
      </c>
      <c r="AA34" s="21">
        <f t="shared" si="16"/>
        <v>46.9022382</v>
      </c>
      <c r="AB34" s="21">
        <f t="shared" si="17"/>
        <v>4.507155968</v>
      </c>
    </row>
    <row r="35">
      <c r="I35" s="21">
        <f t="shared" si="4"/>
        <v>21.46126174</v>
      </c>
      <c r="J35" s="21">
        <f t="shared" si="5"/>
        <v>1.130613106</v>
      </c>
      <c r="L35" s="21">
        <f t="shared" si="6"/>
        <v>74.94732185</v>
      </c>
      <c r="M35" s="21">
        <f t="shared" si="7"/>
        <v>0.3728792741</v>
      </c>
      <c r="O35" s="21">
        <f t="shared" si="8"/>
        <v>64.30056608</v>
      </c>
      <c r="P35" s="21">
        <f t="shared" si="9"/>
        <v>3.014501775</v>
      </c>
      <c r="R35" s="21">
        <f t="shared" si="10"/>
        <v>39.09736873</v>
      </c>
      <c r="S35" s="21">
        <f t="shared" si="11"/>
        <v>2.373533099</v>
      </c>
      <c r="U35" s="21">
        <f t="shared" si="12"/>
        <v>21.61308263</v>
      </c>
      <c r="V35" s="21">
        <f t="shared" si="13"/>
        <v>3.134825891</v>
      </c>
      <c r="X35" s="21">
        <f t="shared" si="14"/>
        <v>74.36418427</v>
      </c>
      <c r="Y35" s="21">
        <f t="shared" si="15"/>
        <v>0.9746837139</v>
      </c>
      <c r="AA35" s="21">
        <f t="shared" si="16"/>
        <v>77.74650451</v>
      </c>
      <c r="AB35" s="21">
        <f t="shared" si="17"/>
        <v>2.192379508</v>
      </c>
    </row>
    <row r="36">
      <c r="I36" s="21">
        <f t="shared" si="4"/>
        <v>22.99429022</v>
      </c>
      <c r="J36" s="21">
        <f t="shared" si="5"/>
        <v>1.979922105</v>
      </c>
      <c r="L36" s="21">
        <f t="shared" si="6"/>
        <v>74.2127522</v>
      </c>
      <c r="M36" s="21">
        <f t="shared" si="7"/>
        <v>0.4458822277</v>
      </c>
      <c r="O36" s="21">
        <f t="shared" si="8"/>
        <v>65.66294025</v>
      </c>
      <c r="P36" s="21">
        <f t="shared" si="9"/>
        <v>3.30032229</v>
      </c>
      <c r="R36" s="21">
        <f t="shared" si="10"/>
        <v>60.24899443</v>
      </c>
      <c r="S36" s="21">
        <f t="shared" si="11"/>
        <v>4.392156749</v>
      </c>
      <c r="U36" s="21">
        <f t="shared" si="12"/>
        <v>19.64201239</v>
      </c>
      <c r="V36" s="21">
        <f t="shared" si="13"/>
        <v>4.848941427</v>
      </c>
      <c r="X36" s="21">
        <f t="shared" si="14"/>
        <v>56.18236547</v>
      </c>
      <c r="Y36" s="21">
        <f t="shared" si="15"/>
        <v>2.588542432</v>
      </c>
      <c r="AA36" s="21">
        <f t="shared" si="16"/>
        <v>110.3604539</v>
      </c>
      <c r="AB36" s="21">
        <f t="shared" si="17"/>
        <v>4.595381114</v>
      </c>
    </row>
    <row r="37">
      <c r="I37" s="21">
        <f t="shared" si="4"/>
        <v>44.20300604</v>
      </c>
      <c r="J37" s="21">
        <f t="shared" si="5"/>
        <v>2.870940045</v>
      </c>
      <c r="L37" s="21">
        <f t="shared" si="6"/>
        <v>75.89040676</v>
      </c>
      <c r="M37" s="21">
        <f t="shared" si="7"/>
        <v>2.56969294</v>
      </c>
      <c r="O37" s="21">
        <f t="shared" si="8"/>
        <v>48.6136803</v>
      </c>
      <c r="P37" s="21">
        <f t="shared" si="9"/>
        <v>3.073011353</v>
      </c>
      <c r="R37" s="21">
        <f t="shared" si="10"/>
        <v>62.21141865</v>
      </c>
      <c r="S37" s="21">
        <f t="shared" si="11"/>
        <v>3.57552207</v>
      </c>
      <c r="U37" s="21">
        <f t="shared" si="12"/>
        <v>22.12829445</v>
      </c>
      <c r="V37" s="21">
        <f t="shared" si="13"/>
        <v>3.590468111</v>
      </c>
      <c r="X37" s="21">
        <f t="shared" si="14"/>
        <v>68.03013329</v>
      </c>
      <c r="Y37" s="21">
        <f t="shared" si="15"/>
        <v>1.100185842</v>
      </c>
      <c r="AA37" s="21">
        <f t="shared" si="16"/>
        <v>81.76995299</v>
      </c>
      <c r="AB37" s="21">
        <f t="shared" si="17"/>
        <v>2.395728168</v>
      </c>
    </row>
    <row r="38">
      <c r="I38" s="21">
        <f t="shared" si="4"/>
        <v>48.15140495</v>
      </c>
      <c r="J38" s="21">
        <f t="shared" si="5"/>
        <v>1.485612815</v>
      </c>
      <c r="L38" s="21">
        <f t="shared" si="6"/>
        <v>69.82873005</v>
      </c>
      <c r="M38" s="21">
        <f t="shared" si="7"/>
        <v>0.1840067912</v>
      </c>
      <c r="O38" s="21">
        <f t="shared" si="8"/>
        <v>64.87455413</v>
      </c>
      <c r="P38" s="21">
        <f t="shared" si="9"/>
        <v>3.055246314</v>
      </c>
      <c r="R38" s="21">
        <f t="shared" si="10"/>
        <v>28.86472225</v>
      </c>
      <c r="S38" s="21">
        <f t="shared" si="11"/>
        <v>3.406478885</v>
      </c>
      <c r="U38" s="21">
        <f t="shared" si="12"/>
        <v>20.94549809</v>
      </c>
      <c r="V38" s="21">
        <f t="shared" si="13"/>
        <v>5.090949722</v>
      </c>
      <c r="X38" s="21">
        <f t="shared" si="14"/>
        <v>74.59700294</v>
      </c>
      <c r="Y38" s="21">
        <f t="shared" si="15"/>
        <v>1.630765148</v>
      </c>
      <c r="AA38" s="21">
        <f t="shared" si="16"/>
        <v>97.41428043</v>
      </c>
      <c r="AB38" s="21">
        <f t="shared" si="17"/>
        <v>1.920786392</v>
      </c>
    </row>
    <row r="39">
      <c r="I39" s="21">
        <f t="shared" si="4"/>
        <v>48.45127253</v>
      </c>
      <c r="J39" s="21">
        <f t="shared" si="5"/>
        <v>2.081519743</v>
      </c>
      <c r="L39" s="21">
        <f t="shared" si="6"/>
        <v>68.49827259</v>
      </c>
      <c r="M39" s="21">
        <f t="shared" si="7"/>
        <v>1.836623777</v>
      </c>
      <c r="O39" s="21">
        <f t="shared" si="8"/>
        <v>52.18465189</v>
      </c>
      <c r="P39" s="21">
        <f t="shared" si="9"/>
        <v>3.076854486</v>
      </c>
      <c r="R39" s="21">
        <f t="shared" si="10"/>
        <v>56.597506</v>
      </c>
      <c r="S39" s="21">
        <f t="shared" si="11"/>
        <v>4.106478162</v>
      </c>
      <c r="U39" s="21">
        <f t="shared" si="12"/>
        <v>20.23831751</v>
      </c>
      <c r="V39" s="21">
        <f t="shared" si="13"/>
        <v>4.330273902</v>
      </c>
      <c r="X39" s="21">
        <f t="shared" si="14"/>
        <v>74.79811697</v>
      </c>
      <c r="Y39" s="21">
        <f t="shared" si="15"/>
        <v>2.820931245</v>
      </c>
      <c r="AA39" s="21">
        <f t="shared" si="16"/>
        <v>87.34350985</v>
      </c>
      <c r="AB39" s="21">
        <f t="shared" si="17"/>
        <v>2.809875456</v>
      </c>
    </row>
    <row r="40">
      <c r="I40" s="21">
        <f t="shared" si="4"/>
        <v>49.6486104</v>
      </c>
      <c r="J40" s="21">
        <f t="shared" si="5"/>
        <v>1.137786846</v>
      </c>
      <c r="L40" s="21">
        <f t="shared" si="6"/>
        <v>58.10828273</v>
      </c>
      <c r="M40" s="21">
        <f t="shared" si="7"/>
        <v>2.519259307</v>
      </c>
      <c r="O40" s="21">
        <f t="shared" si="8"/>
        <v>58.18092794</v>
      </c>
      <c r="P40" s="21">
        <f t="shared" si="9"/>
        <v>3.153280754</v>
      </c>
      <c r="R40" s="21">
        <f t="shared" si="10"/>
        <v>49.55070146</v>
      </c>
      <c r="S40" s="21">
        <f t="shared" si="11"/>
        <v>2.183229378</v>
      </c>
      <c r="U40" s="21">
        <f t="shared" si="12"/>
        <v>16.07110082</v>
      </c>
      <c r="V40" s="21">
        <f t="shared" si="13"/>
        <v>2.773754623</v>
      </c>
      <c r="X40" s="21">
        <f t="shared" si="14"/>
        <v>55.78824516</v>
      </c>
      <c r="Y40" s="21">
        <f t="shared" si="15"/>
        <v>0.9467660299</v>
      </c>
      <c r="AA40" s="21">
        <f t="shared" si="16"/>
        <v>111.3895056</v>
      </c>
      <c r="AB40" s="21">
        <f t="shared" si="17"/>
        <v>4.929730697</v>
      </c>
    </row>
    <row r="41">
      <c r="I41" s="21">
        <f t="shared" si="4"/>
        <v>46.18992395</v>
      </c>
      <c r="J41" s="21">
        <f t="shared" si="5"/>
        <v>0.8825871475</v>
      </c>
      <c r="L41" s="21">
        <f t="shared" si="6"/>
        <v>67.91520548</v>
      </c>
      <c r="M41" s="21">
        <f t="shared" si="7"/>
        <v>1.200095664</v>
      </c>
      <c r="O41" s="21">
        <f t="shared" si="8"/>
        <v>57.32596627</v>
      </c>
      <c r="P41" s="21">
        <f t="shared" si="9"/>
        <v>2.929626569</v>
      </c>
      <c r="R41" s="21">
        <f t="shared" si="10"/>
        <v>52.59391181</v>
      </c>
      <c r="S41" s="21">
        <f t="shared" si="11"/>
        <v>5.09512294</v>
      </c>
      <c r="U41" s="21">
        <f t="shared" si="12"/>
        <v>16.741754</v>
      </c>
      <c r="V41" s="21">
        <f t="shared" si="13"/>
        <v>4.729501827</v>
      </c>
      <c r="X41" s="21">
        <f t="shared" si="14"/>
        <v>53.85797271</v>
      </c>
      <c r="Y41" s="21">
        <f t="shared" si="15"/>
        <v>2.541896549</v>
      </c>
      <c r="AA41" s="21">
        <f t="shared" si="16"/>
        <v>73.90606603</v>
      </c>
      <c r="AB41" s="21">
        <f t="shared" si="17"/>
        <v>2.787974056</v>
      </c>
    </row>
    <row r="42">
      <c r="I42" s="21">
        <f t="shared" si="4"/>
        <v>24.53504849</v>
      </c>
      <c r="J42" s="21">
        <f t="shared" si="5"/>
        <v>0.9248258418</v>
      </c>
      <c r="L42" s="21">
        <f t="shared" si="6"/>
        <v>69.9476865</v>
      </c>
      <c r="M42" s="21">
        <f t="shared" si="7"/>
        <v>2.420969711</v>
      </c>
      <c r="O42" s="21">
        <f t="shared" si="8"/>
        <v>56.74247758</v>
      </c>
      <c r="P42" s="21">
        <f t="shared" si="9"/>
        <v>3.367584248</v>
      </c>
      <c r="R42" s="21">
        <f t="shared" si="10"/>
        <v>38.73275454</v>
      </c>
      <c r="S42" s="21">
        <f t="shared" si="11"/>
        <v>2.527707235</v>
      </c>
      <c r="U42" s="21">
        <f t="shared" si="12"/>
        <v>17.39589759</v>
      </c>
      <c r="V42" s="21">
        <f t="shared" si="13"/>
        <v>4.156556737</v>
      </c>
      <c r="X42" s="21">
        <f t="shared" si="14"/>
        <v>63.17429574</v>
      </c>
      <c r="Y42" s="21">
        <f t="shared" si="15"/>
        <v>1.567127522</v>
      </c>
      <c r="AA42" s="21">
        <f t="shared" si="16"/>
        <v>55.08165791</v>
      </c>
      <c r="AB42" s="21">
        <f t="shared" si="17"/>
        <v>1.187653237</v>
      </c>
    </row>
    <row r="43">
      <c r="I43" s="21">
        <f t="shared" si="4"/>
        <v>39.97987804</v>
      </c>
      <c r="J43" s="21">
        <f t="shared" si="5"/>
        <v>1.109091281</v>
      </c>
      <c r="L43" s="21">
        <f t="shared" si="6"/>
        <v>81.53911601</v>
      </c>
      <c r="M43" s="21">
        <f t="shared" si="7"/>
        <v>0.7491215613</v>
      </c>
      <c r="O43" s="21">
        <f t="shared" si="8"/>
        <v>62.36051225</v>
      </c>
      <c r="P43" s="21">
        <f t="shared" si="9"/>
        <v>3.015359623</v>
      </c>
      <c r="R43" s="21">
        <f t="shared" si="10"/>
        <v>65.43486087</v>
      </c>
      <c r="S43" s="21">
        <f t="shared" si="11"/>
        <v>3.436634182</v>
      </c>
      <c r="U43" s="21">
        <f t="shared" si="12"/>
        <v>19.60384369</v>
      </c>
      <c r="V43" s="21">
        <f t="shared" si="13"/>
        <v>3.709712815</v>
      </c>
      <c r="X43" s="21">
        <f t="shared" si="14"/>
        <v>70.68037629</v>
      </c>
      <c r="Y43" s="21">
        <f t="shared" si="15"/>
        <v>2.637806073</v>
      </c>
      <c r="AA43" s="21">
        <f t="shared" si="16"/>
        <v>48.92468977</v>
      </c>
      <c r="AB43" s="21">
        <f t="shared" si="17"/>
        <v>1.155075286</v>
      </c>
    </row>
    <row r="44">
      <c r="I44" s="21">
        <f t="shared" si="4"/>
        <v>46.3848277</v>
      </c>
      <c r="J44" s="21">
        <f t="shared" si="5"/>
        <v>2.799196577</v>
      </c>
      <c r="L44" s="21">
        <f t="shared" si="6"/>
        <v>52.24094906</v>
      </c>
      <c r="M44" s="21">
        <f t="shared" si="7"/>
        <v>2.442620608</v>
      </c>
      <c r="O44" s="21">
        <f t="shared" si="8"/>
        <v>60.39120247</v>
      </c>
      <c r="P44" s="21">
        <f t="shared" si="9"/>
        <v>2.754667819</v>
      </c>
      <c r="R44" s="21">
        <f t="shared" si="10"/>
        <v>51.43764655</v>
      </c>
      <c r="S44" s="21">
        <f t="shared" si="11"/>
        <v>6.278778128</v>
      </c>
      <c r="U44" s="21">
        <f t="shared" si="12"/>
        <v>16.11712041</v>
      </c>
      <c r="V44" s="21">
        <f t="shared" si="13"/>
        <v>2.770159369</v>
      </c>
      <c r="X44" s="21">
        <f t="shared" si="14"/>
        <v>50.17302211</v>
      </c>
      <c r="Y44" s="21">
        <f t="shared" si="15"/>
        <v>0.5416939897</v>
      </c>
      <c r="AA44" s="21">
        <f t="shared" si="16"/>
        <v>55.60157944</v>
      </c>
      <c r="AB44" s="21">
        <f t="shared" si="17"/>
        <v>3.043061038</v>
      </c>
    </row>
    <row r="45">
      <c r="I45" s="21">
        <f t="shared" si="4"/>
        <v>25.21417701</v>
      </c>
      <c r="J45" s="21">
        <f t="shared" si="5"/>
        <v>2.04124681</v>
      </c>
      <c r="L45" s="21">
        <f t="shared" si="6"/>
        <v>66.49388245</v>
      </c>
      <c r="M45" s="21">
        <f t="shared" si="7"/>
        <v>0.8170177216</v>
      </c>
      <c r="O45" s="21">
        <f t="shared" si="8"/>
        <v>43.5643972</v>
      </c>
      <c r="P45" s="21">
        <f t="shared" si="9"/>
        <v>3.183831304</v>
      </c>
      <c r="R45" s="21">
        <f t="shared" si="10"/>
        <v>66.8728946</v>
      </c>
      <c r="S45" s="21">
        <f t="shared" si="11"/>
        <v>2.670678075</v>
      </c>
      <c r="U45" s="21">
        <f t="shared" si="12"/>
        <v>15.60068024</v>
      </c>
      <c r="V45" s="21">
        <f t="shared" si="13"/>
        <v>3.503173393</v>
      </c>
      <c r="X45" s="21">
        <f t="shared" si="14"/>
        <v>77.15241491</v>
      </c>
      <c r="Y45" s="21">
        <f t="shared" si="15"/>
        <v>1.773588748</v>
      </c>
      <c r="AA45" s="21">
        <f t="shared" si="16"/>
        <v>80.29953494</v>
      </c>
      <c r="AB45" s="21">
        <f t="shared" si="17"/>
        <v>1.79510853</v>
      </c>
    </row>
    <row r="46">
      <c r="I46" s="21">
        <f t="shared" si="4"/>
        <v>23.51365341</v>
      </c>
      <c r="J46" s="21">
        <f t="shared" si="5"/>
        <v>2.263705447</v>
      </c>
      <c r="L46" s="21">
        <f t="shared" si="6"/>
        <v>57.3333355</v>
      </c>
      <c r="M46" s="21">
        <f t="shared" si="7"/>
        <v>1.184957933</v>
      </c>
      <c r="O46" s="21">
        <f t="shared" si="8"/>
        <v>57.09285846</v>
      </c>
      <c r="P46" s="21">
        <f t="shared" si="9"/>
        <v>2.745225124</v>
      </c>
      <c r="R46" s="21">
        <f t="shared" si="10"/>
        <v>45.63645422</v>
      </c>
      <c r="S46" s="21">
        <f t="shared" si="11"/>
        <v>2.405317471</v>
      </c>
      <c r="U46" s="21">
        <f t="shared" si="12"/>
        <v>15.00874131</v>
      </c>
      <c r="V46" s="21">
        <f t="shared" si="13"/>
        <v>4.361328009</v>
      </c>
      <c r="X46" s="21">
        <f t="shared" si="14"/>
        <v>76.20415261</v>
      </c>
      <c r="Y46" s="21">
        <f t="shared" si="15"/>
        <v>3.054161569</v>
      </c>
      <c r="AA46" s="21">
        <f t="shared" si="16"/>
        <v>85.47583285</v>
      </c>
      <c r="AB46" s="21">
        <f t="shared" si="17"/>
        <v>4.048495371</v>
      </c>
    </row>
    <row r="47">
      <c r="I47" s="21">
        <f t="shared" si="4"/>
        <v>25.43263136</v>
      </c>
      <c r="J47" s="21">
        <f t="shared" si="5"/>
        <v>1.904989992</v>
      </c>
      <c r="L47" s="21">
        <f t="shared" si="6"/>
        <v>58.40973741</v>
      </c>
      <c r="M47" s="21">
        <f t="shared" si="7"/>
        <v>1.576600115</v>
      </c>
      <c r="O47" s="21">
        <f t="shared" si="8"/>
        <v>43.30100536</v>
      </c>
      <c r="P47" s="21">
        <f t="shared" si="9"/>
        <v>2.642723981</v>
      </c>
      <c r="R47" s="21">
        <f t="shared" si="10"/>
        <v>45.10239203</v>
      </c>
      <c r="S47" s="21">
        <f t="shared" si="11"/>
        <v>4.563232695</v>
      </c>
      <c r="U47" s="21">
        <f t="shared" si="12"/>
        <v>19.41386571</v>
      </c>
      <c r="V47" s="21">
        <f t="shared" si="13"/>
        <v>4.875983585</v>
      </c>
      <c r="X47" s="21">
        <f t="shared" si="14"/>
        <v>51.67999132</v>
      </c>
      <c r="Y47" s="21">
        <f t="shared" si="15"/>
        <v>0.9408187803</v>
      </c>
      <c r="AA47" s="21">
        <f t="shared" si="16"/>
        <v>99.80540861</v>
      </c>
      <c r="AB47" s="21">
        <f t="shared" si="17"/>
        <v>1.484721216</v>
      </c>
    </row>
    <row r="48">
      <c r="I48" s="21">
        <f t="shared" si="4"/>
        <v>31.27483726</v>
      </c>
      <c r="J48" s="21">
        <f t="shared" si="5"/>
        <v>2.10918683</v>
      </c>
      <c r="L48" s="21">
        <f t="shared" si="6"/>
        <v>54.11677204</v>
      </c>
      <c r="M48" s="21">
        <f t="shared" si="7"/>
        <v>2.048451161</v>
      </c>
      <c r="O48" s="21">
        <f t="shared" si="8"/>
        <v>46.35863832</v>
      </c>
      <c r="P48" s="21">
        <f t="shared" si="9"/>
        <v>3.265128485</v>
      </c>
      <c r="R48" s="21">
        <f t="shared" si="10"/>
        <v>28.0394166</v>
      </c>
      <c r="S48" s="21">
        <f t="shared" si="11"/>
        <v>6.420864798</v>
      </c>
      <c r="U48" s="21">
        <f t="shared" si="12"/>
        <v>21.34697566</v>
      </c>
      <c r="V48" s="21">
        <f t="shared" si="13"/>
        <v>5.54072668</v>
      </c>
      <c r="X48" s="21">
        <f t="shared" si="14"/>
        <v>54.62622561</v>
      </c>
      <c r="Y48" s="21">
        <f t="shared" si="15"/>
        <v>2.597176638</v>
      </c>
      <c r="AA48" s="21">
        <f t="shared" si="16"/>
        <v>69.891404</v>
      </c>
      <c r="AB48" s="21">
        <f t="shared" si="17"/>
        <v>4.909613235</v>
      </c>
    </row>
    <row r="49">
      <c r="I49" s="21">
        <f t="shared" si="4"/>
        <v>21.98524259</v>
      </c>
      <c r="J49" s="21">
        <f t="shared" si="5"/>
        <v>2.748710048</v>
      </c>
      <c r="L49" s="21">
        <f t="shared" si="6"/>
        <v>79.00026225</v>
      </c>
      <c r="M49" s="21">
        <f t="shared" si="7"/>
        <v>1.486422146</v>
      </c>
      <c r="O49" s="21">
        <f t="shared" si="8"/>
        <v>42.11654282</v>
      </c>
      <c r="P49" s="21">
        <f t="shared" si="9"/>
        <v>2.916840477</v>
      </c>
      <c r="R49" s="21">
        <f t="shared" si="10"/>
        <v>18.04946123</v>
      </c>
      <c r="S49" s="21">
        <f t="shared" si="11"/>
        <v>4.18861217</v>
      </c>
      <c r="U49" s="21">
        <f t="shared" si="12"/>
        <v>21.64357648</v>
      </c>
      <c r="V49" s="21">
        <f t="shared" si="13"/>
        <v>4.711013325</v>
      </c>
      <c r="X49" s="21">
        <f t="shared" si="14"/>
        <v>58.1938275</v>
      </c>
      <c r="Y49" s="21">
        <f t="shared" si="15"/>
        <v>2.610494848</v>
      </c>
      <c r="AA49" s="21">
        <f t="shared" si="16"/>
        <v>66.04213273</v>
      </c>
      <c r="AB49" s="21">
        <f t="shared" si="17"/>
        <v>4.343153781</v>
      </c>
    </row>
    <row r="50">
      <c r="I50" s="21">
        <f t="shared" si="4"/>
        <v>29.16112239</v>
      </c>
      <c r="J50" s="21">
        <f t="shared" si="5"/>
        <v>1.38150661</v>
      </c>
      <c r="L50" s="21">
        <f t="shared" si="6"/>
        <v>58.75972892</v>
      </c>
      <c r="M50" s="21">
        <f t="shared" si="7"/>
        <v>2.119225753</v>
      </c>
      <c r="O50" s="21">
        <f t="shared" si="8"/>
        <v>63.78978254</v>
      </c>
      <c r="P50" s="21">
        <f t="shared" si="9"/>
        <v>2.837698879</v>
      </c>
      <c r="R50" s="21">
        <f t="shared" si="10"/>
        <v>47.69327975</v>
      </c>
      <c r="S50" s="21">
        <f t="shared" si="11"/>
        <v>2.056350407</v>
      </c>
      <c r="U50" s="21">
        <f t="shared" si="12"/>
        <v>16.15463845</v>
      </c>
      <c r="V50" s="21">
        <f t="shared" si="13"/>
        <v>2.77537096</v>
      </c>
      <c r="X50" s="21">
        <f t="shared" si="14"/>
        <v>64.06209695</v>
      </c>
      <c r="Y50" s="21">
        <f t="shared" si="15"/>
        <v>0.5511078447</v>
      </c>
      <c r="AA50" s="21">
        <f t="shared" si="16"/>
        <v>69.30687999</v>
      </c>
      <c r="AB50" s="21">
        <f t="shared" si="17"/>
        <v>3.111227999</v>
      </c>
    </row>
    <row r="51">
      <c r="I51" s="21">
        <f t="shared" si="4"/>
        <v>29.00687635</v>
      </c>
      <c r="J51" s="21">
        <f t="shared" si="5"/>
        <v>2.7521766</v>
      </c>
      <c r="L51" s="21">
        <f t="shared" si="6"/>
        <v>53.71489083</v>
      </c>
      <c r="M51" s="21">
        <f t="shared" si="7"/>
        <v>0.4245928004</v>
      </c>
      <c r="O51" s="21">
        <f t="shared" si="8"/>
        <v>58.1340806</v>
      </c>
      <c r="P51" s="21">
        <f t="shared" si="9"/>
        <v>2.977140177</v>
      </c>
      <c r="R51" s="21">
        <f t="shared" si="10"/>
        <v>42.96246949</v>
      </c>
      <c r="S51" s="21">
        <f t="shared" si="11"/>
        <v>5.745229715</v>
      </c>
      <c r="U51" s="21">
        <f t="shared" si="12"/>
        <v>15.3162013</v>
      </c>
      <c r="V51" s="21">
        <f t="shared" si="13"/>
        <v>3.307206638</v>
      </c>
      <c r="X51" s="21">
        <f t="shared" si="14"/>
        <v>73.50648793</v>
      </c>
      <c r="Y51" s="21">
        <f t="shared" si="15"/>
        <v>2.740229143</v>
      </c>
      <c r="AA51" s="21">
        <f t="shared" si="16"/>
        <v>112.9573486</v>
      </c>
      <c r="AB51" s="21">
        <f t="shared" si="17"/>
        <v>1.674535958</v>
      </c>
    </row>
    <row r="52">
      <c r="I52" s="21">
        <f t="shared" si="4"/>
        <v>22.70645306</v>
      </c>
      <c r="J52" s="21">
        <f t="shared" si="5"/>
        <v>2.308189004</v>
      </c>
      <c r="L52" s="21">
        <f t="shared" si="6"/>
        <v>64.35191429</v>
      </c>
      <c r="M52" s="21">
        <f t="shared" si="7"/>
        <v>1.817206675</v>
      </c>
      <c r="O52" s="21">
        <f t="shared" si="8"/>
        <v>58.41766075</v>
      </c>
      <c r="P52" s="21">
        <f t="shared" si="9"/>
        <v>2.732130198</v>
      </c>
      <c r="R52" s="21">
        <f t="shared" si="10"/>
        <v>29.65642612</v>
      </c>
      <c r="S52" s="21">
        <f t="shared" si="11"/>
        <v>5.061807622</v>
      </c>
      <c r="U52" s="21">
        <f t="shared" si="12"/>
        <v>18.22682078</v>
      </c>
      <c r="V52" s="21">
        <f t="shared" si="13"/>
        <v>3.701941117</v>
      </c>
      <c r="X52" s="21">
        <f t="shared" si="14"/>
        <v>65.511793</v>
      </c>
      <c r="Y52" s="21">
        <f t="shared" si="15"/>
        <v>1.328663928</v>
      </c>
      <c r="AA52" s="21">
        <f t="shared" si="16"/>
        <v>74.07928481</v>
      </c>
      <c r="AB52" s="21">
        <f t="shared" si="17"/>
        <v>3.589314603</v>
      </c>
    </row>
    <row r="53">
      <c r="I53" s="21">
        <f t="shared" si="4"/>
        <v>23.06635345</v>
      </c>
      <c r="J53" s="21">
        <f t="shared" si="5"/>
        <v>1.137234456</v>
      </c>
      <c r="L53" s="21">
        <f t="shared" si="6"/>
        <v>54.53921966</v>
      </c>
      <c r="M53" s="21">
        <f t="shared" si="7"/>
        <v>1.849608904</v>
      </c>
      <c r="O53" s="21">
        <f t="shared" si="8"/>
        <v>42.9030274</v>
      </c>
      <c r="P53" s="21">
        <f t="shared" si="9"/>
        <v>3.046292811</v>
      </c>
      <c r="R53" s="21">
        <f t="shared" si="10"/>
        <v>68.44916206</v>
      </c>
      <c r="S53" s="21">
        <f t="shared" si="11"/>
        <v>2.585141384</v>
      </c>
      <c r="U53" s="21">
        <f t="shared" si="12"/>
        <v>15.35653683</v>
      </c>
      <c r="V53" s="21">
        <f t="shared" si="13"/>
        <v>5.596900479</v>
      </c>
      <c r="X53" s="21">
        <f t="shared" si="14"/>
        <v>60.72938377</v>
      </c>
      <c r="Y53" s="21">
        <f t="shared" si="15"/>
        <v>2.421769448</v>
      </c>
      <c r="AA53" s="21">
        <f t="shared" si="16"/>
        <v>63.06730899</v>
      </c>
      <c r="AB53" s="21">
        <f t="shared" si="17"/>
        <v>3.299056255</v>
      </c>
    </row>
    <row r="54">
      <c r="I54" s="21">
        <f t="shared" si="4"/>
        <v>48.01580841</v>
      </c>
      <c r="J54" s="21">
        <f t="shared" si="5"/>
        <v>2.191557028</v>
      </c>
      <c r="L54" s="21">
        <f t="shared" si="6"/>
        <v>62.16475801</v>
      </c>
      <c r="M54" s="21">
        <f t="shared" si="7"/>
        <v>1.146250435</v>
      </c>
      <c r="O54" s="21">
        <f t="shared" si="8"/>
        <v>46.52655912</v>
      </c>
      <c r="P54" s="21">
        <f t="shared" si="9"/>
        <v>2.706301277</v>
      </c>
      <c r="R54" s="21">
        <f t="shared" si="10"/>
        <v>30.27990469</v>
      </c>
      <c r="S54" s="21">
        <f t="shared" si="11"/>
        <v>5.955937969</v>
      </c>
      <c r="U54" s="21">
        <f t="shared" si="12"/>
        <v>21.45555441</v>
      </c>
      <c r="V54" s="21">
        <f t="shared" si="13"/>
        <v>2.904453445</v>
      </c>
      <c r="X54" s="21">
        <f t="shared" si="14"/>
        <v>74.62361663</v>
      </c>
      <c r="Y54" s="21">
        <f t="shared" si="15"/>
        <v>2.567875293</v>
      </c>
      <c r="AA54" s="21">
        <f t="shared" si="16"/>
        <v>49.6307217</v>
      </c>
      <c r="AB54" s="21">
        <f t="shared" si="17"/>
        <v>3.194061591</v>
      </c>
    </row>
    <row r="55">
      <c r="I55" s="21">
        <f t="shared" si="4"/>
        <v>24.4011419</v>
      </c>
      <c r="J55" s="21">
        <f t="shared" si="5"/>
        <v>2.143797297</v>
      </c>
      <c r="L55" s="21">
        <f t="shared" si="6"/>
        <v>55.07948566</v>
      </c>
      <c r="M55" s="21">
        <f t="shared" si="7"/>
        <v>0.7454760967</v>
      </c>
      <c r="O55" s="21">
        <f t="shared" si="8"/>
        <v>59.68687925</v>
      </c>
      <c r="P55" s="21">
        <f t="shared" si="9"/>
        <v>3.122288839</v>
      </c>
      <c r="R55" s="21">
        <f t="shared" si="10"/>
        <v>23.90983676</v>
      </c>
      <c r="S55" s="21">
        <f t="shared" si="11"/>
        <v>6.240385135</v>
      </c>
      <c r="U55" s="21">
        <f t="shared" si="12"/>
        <v>16.61931755</v>
      </c>
      <c r="V55" s="21">
        <f t="shared" si="13"/>
        <v>3.95921606</v>
      </c>
      <c r="X55" s="21">
        <f t="shared" si="14"/>
        <v>67.26601598</v>
      </c>
      <c r="Y55" s="21">
        <f t="shared" si="15"/>
        <v>1.881116312</v>
      </c>
      <c r="AA55" s="21">
        <f t="shared" si="16"/>
        <v>81.15249669</v>
      </c>
      <c r="AB55" s="21">
        <f t="shared" si="17"/>
        <v>3.31741579</v>
      </c>
    </row>
    <row r="56">
      <c r="I56" s="21">
        <f t="shared" si="4"/>
        <v>42.24325389</v>
      </c>
      <c r="J56" s="21">
        <f t="shared" si="5"/>
        <v>0.8781664724</v>
      </c>
      <c r="L56" s="21">
        <f t="shared" si="6"/>
        <v>63.87798531</v>
      </c>
      <c r="M56" s="21">
        <f t="shared" si="7"/>
        <v>1.932196052</v>
      </c>
      <c r="O56" s="21">
        <f t="shared" si="8"/>
        <v>50.77431291</v>
      </c>
      <c r="P56" s="21">
        <f t="shared" si="9"/>
        <v>3.045922706</v>
      </c>
      <c r="R56" s="21">
        <f t="shared" si="10"/>
        <v>66.8513453</v>
      </c>
      <c r="S56" s="21">
        <f t="shared" si="11"/>
        <v>5.949642636</v>
      </c>
      <c r="U56" s="21">
        <f t="shared" si="12"/>
        <v>19.52683566</v>
      </c>
      <c r="V56" s="21">
        <f t="shared" si="13"/>
        <v>3.427125461</v>
      </c>
      <c r="X56" s="21">
        <f t="shared" si="14"/>
        <v>79.9606225</v>
      </c>
      <c r="Y56" s="21">
        <f t="shared" si="15"/>
        <v>1.555383313</v>
      </c>
      <c r="AA56" s="21">
        <f t="shared" si="16"/>
        <v>118.5114579</v>
      </c>
      <c r="AB56" s="21">
        <f t="shared" si="17"/>
        <v>3.300152353</v>
      </c>
    </row>
    <row r="57">
      <c r="I57" s="21">
        <f t="shared" si="4"/>
        <v>42.98288186</v>
      </c>
      <c r="J57" s="21">
        <f t="shared" si="5"/>
        <v>2.834525645</v>
      </c>
      <c r="L57" s="21">
        <f t="shared" si="6"/>
        <v>53.45102928</v>
      </c>
      <c r="M57" s="21">
        <f t="shared" si="7"/>
        <v>2.103778266</v>
      </c>
      <c r="O57" s="21">
        <f t="shared" si="8"/>
        <v>62.05389118</v>
      </c>
      <c r="P57" s="21">
        <f t="shared" si="9"/>
        <v>2.909427351</v>
      </c>
      <c r="R57" s="21">
        <f t="shared" si="10"/>
        <v>21.19459723</v>
      </c>
      <c r="S57" s="21">
        <f t="shared" si="11"/>
        <v>4.538743291</v>
      </c>
      <c r="U57" s="21">
        <f t="shared" si="12"/>
        <v>16.00090746</v>
      </c>
      <c r="V57" s="21">
        <f t="shared" si="13"/>
        <v>3.649190751</v>
      </c>
      <c r="X57" s="21">
        <f t="shared" si="14"/>
        <v>53.26447624</v>
      </c>
      <c r="Y57" s="21">
        <f t="shared" si="15"/>
        <v>2.510441667</v>
      </c>
      <c r="AA57" s="21">
        <f t="shared" si="16"/>
        <v>85.97118726</v>
      </c>
      <c r="AB57" s="21">
        <f t="shared" si="17"/>
        <v>1.234494947</v>
      </c>
    </row>
    <row r="58">
      <c r="I58" s="21">
        <f t="shared" si="4"/>
        <v>23.54907232</v>
      </c>
      <c r="J58" s="21">
        <f t="shared" si="5"/>
        <v>2.730032444</v>
      </c>
      <c r="L58" s="21">
        <f t="shared" si="6"/>
        <v>62.12745307</v>
      </c>
      <c r="M58" s="21">
        <f t="shared" si="7"/>
        <v>0.6387829252</v>
      </c>
      <c r="O58" s="21">
        <f t="shared" si="8"/>
        <v>46.38655608</v>
      </c>
      <c r="P58" s="21">
        <f t="shared" si="9"/>
        <v>2.739322301</v>
      </c>
      <c r="R58" s="21">
        <f t="shared" si="10"/>
        <v>35.82041305</v>
      </c>
      <c r="S58" s="21">
        <f t="shared" si="11"/>
        <v>5.406676563</v>
      </c>
      <c r="U58" s="21">
        <f t="shared" si="12"/>
        <v>19.00236463</v>
      </c>
      <c r="V58" s="21">
        <f t="shared" si="13"/>
        <v>2.188877621</v>
      </c>
      <c r="X58" s="21">
        <f t="shared" si="14"/>
        <v>70.49530367</v>
      </c>
      <c r="Y58" s="21">
        <f t="shared" si="15"/>
        <v>2.76196647</v>
      </c>
      <c r="AA58" s="21">
        <f t="shared" si="16"/>
        <v>54.67239048</v>
      </c>
      <c r="AB58" s="21">
        <f t="shared" si="17"/>
        <v>3.861305952</v>
      </c>
    </row>
    <row r="59">
      <c r="I59" s="21">
        <f t="shared" si="4"/>
        <v>44.1364437</v>
      </c>
      <c r="J59" s="21">
        <f t="shared" si="5"/>
        <v>1.282289794</v>
      </c>
      <c r="L59" s="21">
        <f t="shared" si="6"/>
        <v>61.5236065</v>
      </c>
      <c r="M59" s="21">
        <f t="shared" si="7"/>
        <v>0.9074476542</v>
      </c>
      <c r="O59" s="21">
        <f t="shared" si="8"/>
        <v>44.66963377</v>
      </c>
      <c r="P59" s="21">
        <f t="shared" si="9"/>
        <v>2.901253931</v>
      </c>
      <c r="R59" s="21">
        <f t="shared" si="10"/>
        <v>48.73422276</v>
      </c>
      <c r="S59" s="21">
        <f t="shared" si="11"/>
        <v>4.121156353</v>
      </c>
      <c r="U59" s="21">
        <f t="shared" si="12"/>
        <v>20.5746238</v>
      </c>
      <c r="V59" s="21">
        <f t="shared" si="13"/>
        <v>3.670208545</v>
      </c>
      <c r="X59" s="21">
        <f t="shared" si="14"/>
        <v>71.07083939</v>
      </c>
      <c r="Y59" s="21">
        <f t="shared" si="15"/>
        <v>1.074415507</v>
      </c>
      <c r="AA59" s="21">
        <f t="shared" si="16"/>
        <v>111.8467198</v>
      </c>
      <c r="AB59" s="21">
        <f t="shared" si="17"/>
        <v>4.329521515</v>
      </c>
    </row>
    <row r="60">
      <c r="I60" s="21">
        <f t="shared" si="4"/>
        <v>41.52543947</v>
      </c>
      <c r="J60" s="21">
        <f t="shared" si="5"/>
        <v>1.672593496</v>
      </c>
      <c r="L60" s="21">
        <f t="shared" si="6"/>
        <v>61.7481124</v>
      </c>
      <c r="M60" s="21">
        <f t="shared" si="7"/>
        <v>1.575089771</v>
      </c>
      <c r="O60" s="21">
        <f t="shared" si="8"/>
        <v>43.64501771</v>
      </c>
      <c r="P60" s="21">
        <f t="shared" si="9"/>
        <v>3.07395337</v>
      </c>
      <c r="R60" s="21">
        <f t="shared" si="10"/>
        <v>37.13523257</v>
      </c>
      <c r="S60" s="21">
        <f t="shared" si="11"/>
        <v>4.420056514</v>
      </c>
      <c r="U60" s="21">
        <f t="shared" si="12"/>
        <v>16.12847505</v>
      </c>
      <c r="V60" s="21">
        <f t="shared" si="13"/>
        <v>5.492605258</v>
      </c>
      <c r="X60" s="21">
        <f t="shared" si="14"/>
        <v>60.79494505</v>
      </c>
      <c r="Y60" s="21">
        <f t="shared" si="15"/>
        <v>3.138015392</v>
      </c>
      <c r="AA60" s="21">
        <f t="shared" si="16"/>
        <v>82.66188395</v>
      </c>
      <c r="AB60" s="21">
        <f t="shared" si="17"/>
        <v>0.8370575433</v>
      </c>
    </row>
    <row r="61">
      <c r="I61" s="21">
        <f t="shared" si="4"/>
        <v>35.63228063</v>
      </c>
      <c r="J61" s="21">
        <f t="shared" si="5"/>
        <v>2.270421959</v>
      </c>
      <c r="L61" s="21">
        <f t="shared" si="6"/>
        <v>71.87030751</v>
      </c>
      <c r="M61" s="21">
        <f t="shared" si="7"/>
        <v>0.7505070548</v>
      </c>
      <c r="O61" s="21">
        <f t="shared" si="8"/>
        <v>54.27077885</v>
      </c>
      <c r="P61" s="21">
        <f t="shared" si="9"/>
        <v>3.22977507</v>
      </c>
      <c r="R61" s="21">
        <f t="shared" si="10"/>
        <v>51.56077193</v>
      </c>
      <c r="S61" s="21">
        <f t="shared" si="11"/>
        <v>1.909022462</v>
      </c>
      <c r="U61" s="21">
        <f t="shared" si="12"/>
        <v>21.43269182</v>
      </c>
      <c r="V61" s="21">
        <f t="shared" si="13"/>
        <v>2.534718076</v>
      </c>
      <c r="X61" s="21">
        <f t="shared" si="14"/>
        <v>53.12674931</v>
      </c>
      <c r="Y61" s="21">
        <f t="shared" si="15"/>
        <v>1.643018363</v>
      </c>
      <c r="AA61" s="21">
        <f t="shared" si="16"/>
        <v>78.68144389</v>
      </c>
      <c r="AB61" s="21">
        <f t="shared" si="17"/>
        <v>4.238154001</v>
      </c>
    </row>
    <row r="62">
      <c r="I62" s="21">
        <f t="shared" si="4"/>
        <v>29.2846782</v>
      </c>
      <c r="J62" s="21">
        <f t="shared" si="5"/>
        <v>1.282807949</v>
      </c>
      <c r="L62" s="21">
        <f t="shared" si="6"/>
        <v>83.80789846</v>
      </c>
      <c r="M62" s="21">
        <f t="shared" si="7"/>
        <v>2.077412105</v>
      </c>
      <c r="O62" s="21">
        <f t="shared" si="8"/>
        <v>41.14231056</v>
      </c>
      <c r="P62" s="21">
        <f t="shared" si="9"/>
        <v>3.035195408</v>
      </c>
      <c r="R62" s="21">
        <f t="shared" si="10"/>
        <v>36.10461334</v>
      </c>
      <c r="S62" s="21">
        <f t="shared" si="11"/>
        <v>4.053511585</v>
      </c>
      <c r="U62" s="21">
        <f t="shared" si="12"/>
        <v>20.568755</v>
      </c>
      <c r="V62" s="21">
        <f t="shared" si="13"/>
        <v>4.272590049</v>
      </c>
      <c r="X62" s="21">
        <f t="shared" si="14"/>
        <v>75.29662035</v>
      </c>
      <c r="Y62" s="21">
        <f t="shared" si="15"/>
        <v>1.65723161</v>
      </c>
      <c r="AA62" s="21">
        <f t="shared" si="16"/>
        <v>64.28859927</v>
      </c>
      <c r="AB62" s="21">
        <f t="shared" si="17"/>
        <v>3.316783549</v>
      </c>
    </row>
    <row r="63">
      <c r="I63" s="21">
        <f t="shared" si="4"/>
        <v>33.38346523</v>
      </c>
      <c r="J63" s="21">
        <f t="shared" si="5"/>
        <v>0.8505723257</v>
      </c>
      <c r="L63" s="21">
        <f t="shared" si="6"/>
        <v>54.71416653</v>
      </c>
      <c r="M63" s="21">
        <f t="shared" si="7"/>
        <v>0.8222873785</v>
      </c>
      <c r="O63" s="21">
        <f t="shared" si="8"/>
        <v>59.36637947</v>
      </c>
      <c r="P63" s="21">
        <f t="shared" si="9"/>
        <v>3.299063249</v>
      </c>
      <c r="R63" s="21">
        <f t="shared" si="10"/>
        <v>50.23215212</v>
      </c>
      <c r="S63" s="21">
        <f t="shared" si="11"/>
        <v>1.881618553</v>
      </c>
      <c r="U63" s="21">
        <f t="shared" si="12"/>
        <v>15.91957273</v>
      </c>
      <c r="V63" s="21">
        <f t="shared" si="13"/>
        <v>4.245644183</v>
      </c>
      <c r="X63" s="21">
        <f t="shared" si="14"/>
        <v>61.56913177</v>
      </c>
      <c r="Y63" s="21">
        <f t="shared" si="15"/>
        <v>1.501818784</v>
      </c>
      <c r="AA63" s="21">
        <f t="shared" si="16"/>
        <v>48.77588474</v>
      </c>
      <c r="AB63" s="21">
        <f t="shared" si="17"/>
        <v>3.784315669</v>
      </c>
    </row>
    <row r="64">
      <c r="I64" s="21">
        <f t="shared" si="4"/>
        <v>27.32150399</v>
      </c>
      <c r="J64" s="21">
        <f t="shared" si="5"/>
        <v>1.547873896</v>
      </c>
      <c r="L64" s="21">
        <f t="shared" si="6"/>
        <v>55.17421491</v>
      </c>
      <c r="M64" s="21">
        <f t="shared" si="7"/>
        <v>2.378268031</v>
      </c>
      <c r="O64" s="21">
        <f t="shared" si="8"/>
        <v>66.0800735</v>
      </c>
      <c r="P64" s="21">
        <f t="shared" si="9"/>
        <v>2.980988752</v>
      </c>
      <c r="R64" s="21">
        <f t="shared" si="10"/>
        <v>43.24589965</v>
      </c>
      <c r="S64" s="21">
        <f t="shared" si="11"/>
        <v>5.778000612</v>
      </c>
      <c r="U64" s="21">
        <f t="shared" si="12"/>
        <v>20.89263899</v>
      </c>
      <c r="V64" s="21">
        <f t="shared" si="13"/>
        <v>3.194382233</v>
      </c>
      <c r="X64" s="21">
        <f t="shared" si="14"/>
        <v>69.05601883</v>
      </c>
      <c r="Y64" s="21">
        <f t="shared" si="15"/>
        <v>1.764900446</v>
      </c>
      <c r="AA64" s="21">
        <f t="shared" si="16"/>
        <v>84.67770373</v>
      </c>
      <c r="AB64" s="21">
        <f t="shared" si="17"/>
        <v>4.470678386</v>
      </c>
    </row>
    <row r="65">
      <c r="I65" s="21">
        <f t="shared" si="4"/>
        <v>27.61856833</v>
      </c>
      <c r="J65" s="21">
        <f t="shared" si="5"/>
        <v>1.319782672</v>
      </c>
      <c r="L65" s="21">
        <f t="shared" si="6"/>
        <v>52.44115033</v>
      </c>
      <c r="M65" s="21">
        <f t="shared" si="7"/>
        <v>1.822418502</v>
      </c>
      <c r="O65" s="21">
        <f t="shared" si="8"/>
        <v>52.00361743</v>
      </c>
      <c r="P65" s="21">
        <f t="shared" si="9"/>
        <v>2.991218137</v>
      </c>
      <c r="R65" s="21">
        <f t="shared" si="10"/>
        <v>31.625518</v>
      </c>
      <c r="S65" s="21">
        <f t="shared" si="11"/>
        <v>2.174566328</v>
      </c>
      <c r="U65" s="21">
        <f t="shared" si="12"/>
        <v>18.2756613</v>
      </c>
      <c r="V65" s="21">
        <f t="shared" si="13"/>
        <v>2.940944913</v>
      </c>
      <c r="X65" s="21">
        <f t="shared" si="14"/>
        <v>53.40622011</v>
      </c>
      <c r="Y65" s="21">
        <f t="shared" si="15"/>
        <v>1.616129921</v>
      </c>
      <c r="AA65" s="21">
        <f t="shared" si="16"/>
        <v>51.93632373</v>
      </c>
      <c r="AB65" s="21">
        <f t="shared" si="17"/>
        <v>2.634497127</v>
      </c>
    </row>
    <row r="66">
      <c r="I66" s="21">
        <f t="shared" si="4"/>
        <v>20.82630783</v>
      </c>
      <c r="J66" s="21">
        <f t="shared" si="5"/>
        <v>1.894837119</v>
      </c>
      <c r="L66" s="21">
        <f t="shared" si="6"/>
        <v>83.17648694</v>
      </c>
      <c r="M66" s="21">
        <f t="shared" si="7"/>
        <v>0.5944994458</v>
      </c>
      <c r="O66" s="21">
        <f t="shared" si="8"/>
        <v>65.16117032</v>
      </c>
      <c r="P66" s="21">
        <f t="shared" si="9"/>
        <v>3.320583909</v>
      </c>
      <c r="R66" s="21">
        <f t="shared" si="10"/>
        <v>65.97725083</v>
      </c>
      <c r="S66" s="21">
        <f t="shared" si="11"/>
        <v>5.707130094</v>
      </c>
      <c r="U66" s="21">
        <f t="shared" si="12"/>
        <v>22.45257035</v>
      </c>
      <c r="V66" s="21">
        <f t="shared" si="13"/>
        <v>5.490022877</v>
      </c>
      <c r="X66" s="21">
        <f t="shared" si="14"/>
        <v>54.69877244</v>
      </c>
      <c r="Y66" s="21">
        <f t="shared" si="15"/>
        <v>2.279166253</v>
      </c>
      <c r="AA66" s="21">
        <f t="shared" si="16"/>
        <v>105.3838471</v>
      </c>
      <c r="AB66" s="21">
        <f t="shared" si="17"/>
        <v>1.72700165</v>
      </c>
    </row>
    <row r="67">
      <c r="I67" s="21">
        <f t="shared" si="4"/>
        <v>43.90198702</v>
      </c>
      <c r="J67" s="21">
        <f t="shared" si="5"/>
        <v>2.21964084</v>
      </c>
      <c r="L67" s="21">
        <f t="shared" si="6"/>
        <v>81.3051768</v>
      </c>
      <c r="M67" s="21">
        <f t="shared" si="7"/>
        <v>0.7496540297</v>
      </c>
      <c r="O67" s="21">
        <f t="shared" si="8"/>
        <v>59.73371501</v>
      </c>
      <c r="P67" s="21">
        <f t="shared" si="9"/>
        <v>3.113096877</v>
      </c>
      <c r="R67" s="21">
        <f t="shared" si="10"/>
        <v>27.77274435</v>
      </c>
      <c r="S67" s="21">
        <f t="shared" si="11"/>
        <v>4.215448977</v>
      </c>
      <c r="U67" s="21">
        <f t="shared" si="12"/>
        <v>22.57244458</v>
      </c>
      <c r="V67" s="21">
        <f t="shared" si="13"/>
        <v>3.296259647</v>
      </c>
      <c r="X67" s="21">
        <f t="shared" si="14"/>
        <v>73.16942584</v>
      </c>
      <c r="Y67" s="21">
        <f t="shared" si="15"/>
        <v>1.208298203</v>
      </c>
      <c r="AA67" s="21">
        <f t="shared" si="16"/>
        <v>60.79413908</v>
      </c>
      <c r="AB67" s="21">
        <f t="shared" si="17"/>
        <v>3.253388067</v>
      </c>
    </row>
    <row r="68">
      <c r="I68" s="21">
        <f t="shared" si="4"/>
        <v>45.74482745</v>
      </c>
      <c r="J68" s="21">
        <f t="shared" si="5"/>
        <v>1.422193896</v>
      </c>
      <c r="L68" s="21">
        <f t="shared" si="6"/>
        <v>70.70912178</v>
      </c>
      <c r="M68" s="21">
        <f t="shared" si="7"/>
        <v>2.343289122</v>
      </c>
      <c r="O68" s="21">
        <f t="shared" si="8"/>
        <v>59.20879214</v>
      </c>
      <c r="P68" s="21">
        <f t="shared" si="9"/>
        <v>3.317974741</v>
      </c>
      <c r="R68" s="21">
        <f t="shared" si="10"/>
        <v>51.31973939</v>
      </c>
      <c r="S68" s="21">
        <f t="shared" si="11"/>
        <v>4.563326844</v>
      </c>
      <c r="U68" s="21">
        <f t="shared" si="12"/>
        <v>16.75502268</v>
      </c>
      <c r="V68" s="21">
        <f t="shared" si="13"/>
        <v>3.309130958</v>
      </c>
      <c r="X68" s="21">
        <f t="shared" si="14"/>
        <v>62.78597731</v>
      </c>
      <c r="Y68" s="21">
        <f t="shared" si="15"/>
        <v>0.7500466298</v>
      </c>
      <c r="AA68" s="21">
        <f t="shared" si="16"/>
        <v>61.25776993</v>
      </c>
      <c r="AB68" s="21">
        <f t="shared" si="17"/>
        <v>4.432275041</v>
      </c>
    </row>
    <row r="69">
      <c r="I69" s="21">
        <f t="shared" si="4"/>
        <v>46.08551451</v>
      </c>
      <c r="J69" s="21">
        <f t="shared" si="5"/>
        <v>2.657916183</v>
      </c>
      <c r="L69" s="21">
        <f t="shared" si="6"/>
        <v>76.02643547</v>
      </c>
      <c r="M69" s="21">
        <f t="shared" si="7"/>
        <v>1.820299987</v>
      </c>
      <c r="O69" s="21">
        <f t="shared" si="8"/>
        <v>47.30148808</v>
      </c>
      <c r="P69" s="21">
        <f t="shared" si="9"/>
        <v>3.000300812</v>
      </c>
      <c r="R69" s="21">
        <f t="shared" si="10"/>
        <v>56.01695817</v>
      </c>
      <c r="S69" s="21">
        <f t="shared" si="11"/>
        <v>4.791330559</v>
      </c>
      <c r="U69" s="21">
        <f t="shared" si="12"/>
        <v>21.53044862</v>
      </c>
      <c r="V69" s="21">
        <f t="shared" si="13"/>
        <v>2.537550007</v>
      </c>
      <c r="X69" s="21">
        <f t="shared" si="14"/>
        <v>77.20110275</v>
      </c>
      <c r="Y69" s="21">
        <f t="shared" si="15"/>
        <v>1.272216939</v>
      </c>
      <c r="AA69" s="21">
        <f t="shared" si="16"/>
        <v>56.49885245</v>
      </c>
      <c r="AB69" s="21">
        <f t="shared" si="17"/>
        <v>3.116498619</v>
      </c>
    </row>
    <row r="70">
      <c r="I70" s="21">
        <f t="shared" si="4"/>
        <v>26.92348714</v>
      </c>
      <c r="J70" s="21">
        <f t="shared" si="5"/>
        <v>1.599284016</v>
      </c>
      <c r="L70" s="21">
        <f t="shared" si="6"/>
        <v>76.67369234</v>
      </c>
      <c r="M70" s="21">
        <f t="shared" si="7"/>
        <v>0.3614692071</v>
      </c>
      <c r="O70" s="21">
        <f t="shared" si="8"/>
        <v>59.04646614</v>
      </c>
      <c r="P70" s="21">
        <f t="shared" si="9"/>
        <v>3.058702635</v>
      </c>
      <c r="R70" s="21">
        <f t="shared" si="10"/>
        <v>60.65199934</v>
      </c>
      <c r="S70" s="21">
        <f t="shared" si="11"/>
        <v>5.37811262</v>
      </c>
      <c r="U70" s="21">
        <f t="shared" si="12"/>
        <v>21.20852887</v>
      </c>
      <c r="V70" s="21">
        <f t="shared" si="13"/>
        <v>5.154390969</v>
      </c>
      <c r="X70" s="21">
        <f t="shared" si="14"/>
        <v>67.17522121</v>
      </c>
      <c r="Y70" s="21">
        <f t="shared" si="15"/>
        <v>2.885450324</v>
      </c>
      <c r="AA70" s="21">
        <f t="shared" si="16"/>
        <v>69.69790106</v>
      </c>
      <c r="AB70" s="21">
        <f t="shared" si="17"/>
        <v>1.934709069</v>
      </c>
    </row>
    <row r="71">
      <c r="I71" s="21">
        <f t="shared" si="4"/>
        <v>45.3688893</v>
      </c>
      <c r="J71" s="21">
        <f t="shared" si="5"/>
        <v>1.998109915</v>
      </c>
      <c r="L71" s="21">
        <f t="shared" si="6"/>
        <v>73.59617105</v>
      </c>
      <c r="M71" s="21">
        <f t="shared" si="7"/>
        <v>0.1442035555</v>
      </c>
      <c r="O71" s="21">
        <f t="shared" si="8"/>
        <v>65.68673466</v>
      </c>
      <c r="P71" s="21">
        <f t="shared" si="9"/>
        <v>3.380138473</v>
      </c>
      <c r="R71" s="21">
        <f t="shared" si="10"/>
        <v>36.89633776</v>
      </c>
      <c r="S71" s="21">
        <f t="shared" si="11"/>
        <v>2.467080807</v>
      </c>
      <c r="U71" s="21">
        <f t="shared" si="12"/>
        <v>16.81498952</v>
      </c>
      <c r="V71" s="21">
        <f t="shared" si="13"/>
        <v>2.956253025</v>
      </c>
      <c r="X71" s="21">
        <f t="shared" si="14"/>
        <v>58.77899216</v>
      </c>
      <c r="Y71" s="21">
        <f t="shared" si="15"/>
        <v>2.714366484</v>
      </c>
      <c r="AA71" s="21">
        <f t="shared" si="16"/>
        <v>92.35307947</v>
      </c>
      <c r="AB71" s="21">
        <f t="shared" si="17"/>
        <v>4.522944289</v>
      </c>
    </row>
    <row r="72">
      <c r="I72" s="21">
        <f t="shared" si="4"/>
        <v>26.99106986</v>
      </c>
      <c r="J72" s="21">
        <f t="shared" si="5"/>
        <v>1.214952533</v>
      </c>
      <c r="L72" s="21">
        <f t="shared" si="6"/>
        <v>61.33285897</v>
      </c>
      <c r="M72" s="21">
        <f t="shared" si="7"/>
        <v>1.380949905</v>
      </c>
      <c r="O72" s="21">
        <f t="shared" si="8"/>
        <v>59.32579661</v>
      </c>
      <c r="P72" s="21">
        <f t="shared" si="9"/>
        <v>3.263448809</v>
      </c>
      <c r="R72" s="21">
        <f t="shared" si="10"/>
        <v>66.53073526</v>
      </c>
      <c r="S72" s="21">
        <f t="shared" si="11"/>
        <v>2.81217179</v>
      </c>
      <c r="U72" s="21">
        <f t="shared" si="12"/>
        <v>17.97272036</v>
      </c>
      <c r="V72" s="21">
        <f t="shared" si="13"/>
        <v>3.214248502</v>
      </c>
      <c r="X72" s="21">
        <f t="shared" si="14"/>
        <v>50.43144074</v>
      </c>
      <c r="Y72" s="21">
        <f t="shared" si="15"/>
        <v>1.033941674</v>
      </c>
      <c r="AA72" s="21">
        <f t="shared" si="16"/>
        <v>64.51355937</v>
      </c>
      <c r="AB72" s="21">
        <f t="shared" si="17"/>
        <v>3.345069895</v>
      </c>
    </row>
    <row r="73">
      <c r="I73" s="21">
        <f t="shared" si="4"/>
        <v>34.51135993</v>
      </c>
      <c r="J73" s="21">
        <f t="shared" si="5"/>
        <v>2.055471433</v>
      </c>
      <c r="L73" s="21">
        <f t="shared" si="6"/>
        <v>58.04805976</v>
      </c>
      <c r="M73" s="21">
        <f t="shared" si="7"/>
        <v>0.6930199916</v>
      </c>
      <c r="O73" s="21">
        <f t="shared" si="8"/>
        <v>45.37221699</v>
      </c>
      <c r="P73" s="21">
        <f t="shared" si="9"/>
        <v>2.99970674</v>
      </c>
      <c r="R73" s="21">
        <f t="shared" si="10"/>
        <v>67.66839011</v>
      </c>
      <c r="S73" s="21">
        <f t="shared" si="11"/>
        <v>6.218288383</v>
      </c>
      <c r="U73" s="21">
        <f t="shared" si="12"/>
        <v>22.27221035</v>
      </c>
      <c r="V73" s="21">
        <f t="shared" si="13"/>
        <v>3.815129291</v>
      </c>
      <c r="X73" s="21">
        <f t="shared" si="14"/>
        <v>58.86263882</v>
      </c>
      <c r="Y73" s="21">
        <f t="shared" si="15"/>
        <v>0.9883676313</v>
      </c>
      <c r="AA73" s="21">
        <f t="shared" si="16"/>
        <v>86.30679735</v>
      </c>
      <c r="AB73" s="21">
        <f t="shared" si="17"/>
        <v>3.980444718</v>
      </c>
    </row>
    <row r="74">
      <c r="I74" s="21">
        <f t="shared" si="4"/>
        <v>28.01679581</v>
      </c>
      <c r="J74" s="21">
        <f t="shared" si="5"/>
        <v>2.515157007</v>
      </c>
      <c r="L74" s="21">
        <f t="shared" si="6"/>
        <v>60.31847413</v>
      </c>
      <c r="M74" s="21">
        <f t="shared" si="7"/>
        <v>1.536693566</v>
      </c>
      <c r="O74" s="21">
        <f t="shared" si="8"/>
        <v>50.99770222</v>
      </c>
      <c r="P74" s="21">
        <f t="shared" si="9"/>
        <v>2.616453725</v>
      </c>
      <c r="R74" s="21">
        <f t="shared" si="10"/>
        <v>37.78594075</v>
      </c>
      <c r="S74" s="21">
        <f t="shared" si="11"/>
        <v>3.569603108</v>
      </c>
      <c r="U74" s="21">
        <f t="shared" si="12"/>
        <v>21.41902856</v>
      </c>
      <c r="V74" s="21">
        <f t="shared" si="13"/>
        <v>4.851775671</v>
      </c>
      <c r="X74" s="21">
        <f t="shared" si="14"/>
        <v>77.1039072</v>
      </c>
      <c r="Y74" s="21">
        <f t="shared" si="15"/>
        <v>1.44191256</v>
      </c>
      <c r="AA74" s="21">
        <f t="shared" si="16"/>
        <v>104.2984086</v>
      </c>
      <c r="AB74" s="21">
        <f t="shared" si="17"/>
        <v>1.393190671</v>
      </c>
    </row>
    <row r="75">
      <c r="I75" s="21">
        <f t="shared" si="4"/>
        <v>28.97843414</v>
      </c>
      <c r="J75" s="21">
        <f t="shared" si="5"/>
        <v>1.539194875</v>
      </c>
      <c r="L75" s="21">
        <f t="shared" si="6"/>
        <v>60.8184311</v>
      </c>
      <c r="M75" s="21">
        <f t="shared" si="7"/>
        <v>0.4884778957</v>
      </c>
      <c r="O75" s="21">
        <f t="shared" si="8"/>
        <v>42.57297666</v>
      </c>
      <c r="P75" s="21">
        <f t="shared" si="9"/>
        <v>3.143374649</v>
      </c>
      <c r="R75" s="21">
        <f t="shared" si="10"/>
        <v>25.61752704</v>
      </c>
      <c r="S75" s="21">
        <f t="shared" si="11"/>
        <v>3.036451209</v>
      </c>
      <c r="U75" s="21">
        <f t="shared" si="12"/>
        <v>21.99442864</v>
      </c>
      <c r="V75" s="21">
        <f t="shared" si="13"/>
        <v>3.522276308</v>
      </c>
      <c r="X75" s="21">
        <f t="shared" si="14"/>
        <v>67.85784233</v>
      </c>
      <c r="Y75" s="21">
        <f t="shared" si="15"/>
        <v>1.386052799</v>
      </c>
      <c r="AA75" s="21">
        <f t="shared" si="16"/>
        <v>63.20219235</v>
      </c>
      <c r="AB75" s="21">
        <f t="shared" si="17"/>
        <v>4.576127339</v>
      </c>
    </row>
    <row r="76">
      <c r="I76" s="21">
        <f t="shared" si="4"/>
        <v>35.73157799</v>
      </c>
      <c r="J76" s="21">
        <f t="shared" si="5"/>
        <v>1.165811945</v>
      </c>
      <c r="L76" s="21">
        <f t="shared" si="6"/>
        <v>52.61066325</v>
      </c>
      <c r="M76" s="21">
        <f t="shared" si="7"/>
        <v>1.427726824</v>
      </c>
      <c r="O76" s="21">
        <f t="shared" si="8"/>
        <v>42.0143891</v>
      </c>
      <c r="P76" s="21">
        <f t="shared" si="9"/>
        <v>3.027098882</v>
      </c>
      <c r="R76" s="21">
        <f t="shared" si="10"/>
        <v>41.01154074</v>
      </c>
      <c r="S76" s="21">
        <f t="shared" si="11"/>
        <v>4.649446165</v>
      </c>
      <c r="U76" s="21">
        <f t="shared" si="12"/>
        <v>16.45396533</v>
      </c>
      <c r="V76" s="21">
        <f t="shared" si="13"/>
        <v>3.956981138</v>
      </c>
      <c r="X76" s="21">
        <f t="shared" si="14"/>
        <v>70.39079624</v>
      </c>
      <c r="Y76" s="21">
        <f t="shared" si="15"/>
        <v>0.8934068744</v>
      </c>
      <c r="AA76" s="21">
        <f t="shared" si="16"/>
        <v>47.53388306</v>
      </c>
      <c r="AB76" s="21">
        <f t="shared" si="17"/>
        <v>0.8977366804</v>
      </c>
    </row>
    <row r="77">
      <c r="I77" s="21">
        <f t="shared" si="4"/>
        <v>31.75406002</v>
      </c>
      <c r="J77" s="21">
        <f t="shared" si="5"/>
        <v>2.759050468</v>
      </c>
      <c r="L77" s="21">
        <f t="shared" si="6"/>
        <v>50.95622171</v>
      </c>
      <c r="M77" s="21">
        <f t="shared" si="7"/>
        <v>1.370819194</v>
      </c>
      <c r="O77" s="21">
        <f t="shared" si="8"/>
        <v>66.90373837</v>
      </c>
      <c r="P77" s="21">
        <f t="shared" si="9"/>
        <v>2.902849136</v>
      </c>
      <c r="R77" s="21">
        <f t="shared" si="10"/>
        <v>25.3181061</v>
      </c>
      <c r="S77" s="21">
        <f t="shared" si="11"/>
        <v>2.338523499</v>
      </c>
      <c r="U77" s="21">
        <f t="shared" si="12"/>
        <v>17.90975901</v>
      </c>
      <c r="V77" s="21">
        <f t="shared" si="13"/>
        <v>3.214446904</v>
      </c>
      <c r="X77" s="21">
        <f t="shared" si="14"/>
        <v>78.13340936</v>
      </c>
      <c r="Y77" s="21">
        <f t="shared" si="15"/>
        <v>1.362023291</v>
      </c>
      <c r="AA77" s="21">
        <f t="shared" si="16"/>
        <v>87.34672665</v>
      </c>
      <c r="AB77" s="21">
        <f t="shared" si="17"/>
        <v>2.062837359</v>
      </c>
    </row>
    <row r="78">
      <c r="I78" s="21">
        <f t="shared" si="4"/>
        <v>27.45125153</v>
      </c>
      <c r="J78" s="21">
        <f t="shared" si="5"/>
        <v>1.592467152</v>
      </c>
      <c r="L78" s="21">
        <f t="shared" si="6"/>
        <v>58.72291118</v>
      </c>
      <c r="M78" s="21">
        <f t="shared" si="7"/>
        <v>1.95459123</v>
      </c>
      <c r="O78" s="21">
        <f t="shared" si="8"/>
        <v>57.32150278</v>
      </c>
      <c r="P78" s="21">
        <f t="shared" si="9"/>
        <v>3.197237097</v>
      </c>
      <c r="R78" s="21">
        <f t="shared" si="10"/>
        <v>59.80083022</v>
      </c>
      <c r="S78" s="21">
        <f t="shared" si="11"/>
        <v>4.428017137</v>
      </c>
      <c r="U78" s="21">
        <f t="shared" si="12"/>
        <v>21.78259083</v>
      </c>
      <c r="V78" s="21">
        <f t="shared" si="13"/>
        <v>4.550305523</v>
      </c>
      <c r="X78" s="21">
        <f t="shared" si="14"/>
        <v>58.98431324</v>
      </c>
      <c r="Y78" s="21">
        <f t="shared" si="15"/>
        <v>1.953087472</v>
      </c>
      <c r="AA78" s="21">
        <f t="shared" si="16"/>
        <v>76.84097799</v>
      </c>
      <c r="AB78" s="21">
        <f t="shared" si="17"/>
        <v>4.002628898</v>
      </c>
    </row>
    <row r="79">
      <c r="I79" s="21">
        <f t="shared" si="4"/>
        <v>31.74350113</v>
      </c>
      <c r="J79" s="21">
        <f t="shared" si="5"/>
        <v>1.099341726</v>
      </c>
      <c r="L79" s="21">
        <f t="shared" si="6"/>
        <v>52.50121008</v>
      </c>
      <c r="M79" s="21">
        <f t="shared" si="7"/>
        <v>0.9592955168</v>
      </c>
      <c r="O79" s="21">
        <f t="shared" si="8"/>
        <v>56.40062439</v>
      </c>
      <c r="P79" s="21">
        <f t="shared" si="9"/>
        <v>3.342179667</v>
      </c>
      <c r="R79" s="21">
        <f t="shared" si="10"/>
        <v>53.41575767</v>
      </c>
      <c r="S79" s="21">
        <f t="shared" si="11"/>
        <v>2.452342019</v>
      </c>
      <c r="U79" s="21">
        <f t="shared" si="12"/>
        <v>15.72161615</v>
      </c>
      <c r="V79" s="21">
        <f t="shared" si="13"/>
        <v>3.826815948</v>
      </c>
      <c r="X79" s="21">
        <f t="shared" si="14"/>
        <v>55.5099803</v>
      </c>
      <c r="Y79" s="21">
        <f t="shared" si="15"/>
        <v>2.293928169</v>
      </c>
      <c r="AA79" s="21">
        <f t="shared" si="16"/>
        <v>77.38510999</v>
      </c>
      <c r="AB79" s="21">
        <f t="shared" si="17"/>
        <v>4.583876706</v>
      </c>
    </row>
    <row r="80">
      <c r="I80" s="21">
        <f t="shared" si="4"/>
        <v>29.51478354</v>
      </c>
      <c r="J80" s="21">
        <f t="shared" si="5"/>
        <v>2.197056461</v>
      </c>
      <c r="L80" s="21">
        <f t="shared" si="6"/>
        <v>80.06094817</v>
      </c>
      <c r="M80" s="21">
        <f t="shared" si="7"/>
        <v>0.3458260459</v>
      </c>
      <c r="O80" s="21">
        <f t="shared" si="8"/>
        <v>51.37297601</v>
      </c>
      <c r="P80" s="21">
        <f t="shared" si="9"/>
        <v>3.075845069</v>
      </c>
      <c r="R80" s="21">
        <f t="shared" si="10"/>
        <v>54.08151565</v>
      </c>
      <c r="S80" s="21">
        <f t="shared" si="11"/>
        <v>2.677669087</v>
      </c>
      <c r="U80" s="21">
        <f t="shared" si="12"/>
        <v>18.36070656</v>
      </c>
      <c r="V80" s="21">
        <f t="shared" si="13"/>
        <v>4.972320371</v>
      </c>
      <c r="X80" s="21">
        <f t="shared" si="14"/>
        <v>74.81887029</v>
      </c>
      <c r="Y80" s="21">
        <f t="shared" si="15"/>
        <v>2.569465169</v>
      </c>
      <c r="AA80" s="21">
        <f t="shared" si="16"/>
        <v>77.25972494</v>
      </c>
      <c r="AB80" s="21">
        <f t="shared" si="17"/>
        <v>2.672316085</v>
      </c>
    </row>
    <row r="81">
      <c r="I81" s="21">
        <f t="shared" si="4"/>
        <v>42.39974429</v>
      </c>
      <c r="J81" s="21">
        <f t="shared" si="5"/>
        <v>1.491886799</v>
      </c>
      <c r="L81" s="21">
        <f t="shared" si="6"/>
        <v>55.24968637</v>
      </c>
      <c r="M81" s="21">
        <f t="shared" si="7"/>
        <v>0.1188970405</v>
      </c>
      <c r="O81" s="21">
        <f t="shared" si="8"/>
        <v>62.0626248</v>
      </c>
      <c r="P81" s="21">
        <f t="shared" si="9"/>
        <v>3.251551317</v>
      </c>
      <c r="R81" s="21">
        <f t="shared" si="10"/>
        <v>44.03755341</v>
      </c>
      <c r="S81" s="21">
        <f t="shared" si="11"/>
        <v>3.141642254</v>
      </c>
      <c r="U81" s="21">
        <f t="shared" si="12"/>
        <v>19.54937936</v>
      </c>
      <c r="V81" s="21">
        <f t="shared" si="13"/>
        <v>4.224808596</v>
      </c>
      <c r="X81" s="21">
        <f t="shared" si="14"/>
        <v>50.21225885</v>
      </c>
      <c r="Y81" s="21">
        <f t="shared" si="15"/>
        <v>0.4043800557</v>
      </c>
      <c r="AA81" s="21">
        <f t="shared" si="16"/>
        <v>109.9409759</v>
      </c>
      <c r="AB81" s="21">
        <f t="shared" si="17"/>
        <v>2.022595307</v>
      </c>
    </row>
    <row r="82">
      <c r="I82" s="21">
        <f t="shared" si="4"/>
        <v>45.73232966</v>
      </c>
      <c r="J82" s="21">
        <f t="shared" si="5"/>
        <v>1.432955581</v>
      </c>
      <c r="L82" s="21">
        <f t="shared" si="6"/>
        <v>74.47258651</v>
      </c>
      <c r="M82" s="21">
        <f t="shared" si="7"/>
        <v>2.403061591</v>
      </c>
      <c r="O82" s="21">
        <f t="shared" si="8"/>
        <v>42.56703038</v>
      </c>
      <c r="P82" s="21">
        <f t="shared" si="9"/>
        <v>2.709576966</v>
      </c>
      <c r="R82" s="21">
        <f t="shared" si="10"/>
        <v>36.75679185</v>
      </c>
      <c r="S82" s="21">
        <f t="shared" si="11"/>
        <v>5.30931181</v>
      </c>
      <c r="U82" s="21">
        <f t="shared" si="12"/>
        <v>17.18228943</v>
      </c>
      <c r="V82" s="21">
        <f t="shared" si="13"/>
        <v>4.923100907</v>
      </c>
      <c r="X82" s="21">
        <f t="shared" si="14"/>
        <v>76.09302649</v>
      </c>
      <c r="Y82" s="21">
        <f t="shared" si="15"/>
        <v>3.003016421</v>
      </c>
      <c r="AA82" s="21">
        <f t="shared" si="16"/>
        <v>62.20006513</v>
      </c>
      <c r="AB82" s="21">
        <f t="shared" si="17"/>
        <v>3.162088016</v>
      </c>
    </row>
    <row r="83">
      <c r="I83" s="21">
        <f t="shared" si="4"/>
        <v>29.40882463</v>
      </c>
      <c r="J83" s="21">
        <f t="shared" si="5"/>
        <v>0.9901751299</v>
      </c>
      <c r="L83" s="21">
        <f t="shared" si="6"/>
        <v>72.5752522</v>
      </c>
      <c r="M83" s="21">
        <f t="shared" si="7"/>
        <v>2.008287081</v>
      </c>
      <c r="O83" s="21">
        <f t="shared" si="8"/>
        <v>55.29640643</v>
      </c>
      <c r="P83" s="21">
        <f t="shared" si="9"/>
        <v>2.852053405</v>
      </c>
      <c r="R83" s="21">
        <f t="shared" si="10"/>
        <v>17.42684864</v>
      </c>
      <c r="S83" s="21">
        <f t="shared" si="11"/>
        <v>4.920127493</v>
      </c>
      <c r="U83" s="21">
        <f t="shared" si="12"/>
        <v>15.737483</v>
      </c>
      <c r="V83" s="21">
        <f t="shared" si="13"/>
        <v>2.791872433</v>
      </c>
      <c r="X83" s="21">
        <f t="shared" si="14"/>
        <v>60.19093447</v>
      </c>
      <c r="Y83" s="21">
        <f t="shared" si="15"/>
        <v>0.573375644</v>
      </c>
      <c r="AA83" s="21">
        <f t="shared" si="16"/>
        <v>51.41281729</v>
      </c>
      <c r="AB83" s="21">
        <f t="shared" si="17"/>
        <v>4.730821588</v>
      </c>
    </row>
    <row r="84">
      <c r="I84" s="21">
        <f t="shared" si="4"/>
        <v>48.1818776</v>
      </c>
      <c r="J84" s="21">
        <f t="shared" si="5"/>
        <v>2.866350651</v>
      </c>
      <c r="L84" s="21">
        <f t="shared" si="6"/>
        <v>63.40469077</v>
      </c>
      <c r="M84" s="21">
        <f t="shared" si="7"/>
        <v>2.019640222</v>
      </c>
      <c r="O84" s="21">
        <f t="shared" si="8"/>
        <v>45.37444627</v>
      </c>
      <c r="P84" s="21">
        <f t="shared" si="9"/>
        <v>2.718601269</v>
      </c>
      <c r="R84" s="21">
        <f t="shared" si="10"/>
        <v>32.98529669</v>
      </c>
      <c r="S84" s="21">
        <f t="shared" si="11"/>
        <v>3.66352234</v>
      </c>
      <c r="U84" s="21">
        <f t="shared" si="12"/>
        <v>15.68152755</v>
      </c>
      <c r="V84" s="21">
        <f t="shared" si="13"/>
        <v>4.793402052</v>
      </c>
      <c r="X84" s="21">
        <f t="shared" si="14"/>
        <v>65.83198205</v>
      </c>
      <c r="Y84" s="21">
        <f t="shared" si="15"/>
        <v>2.112429853</v>
      </c>
      <c r="AA84" s="21">
        <f t="shared" si="16"/>
        <v>67.9726847</v>
      </c>
      <c r="AB84" s="21">
        <f t="shared" si="17"/>
        <v>3.736694928</v>
      </c>
    </row>
    <row r="85">
      <c r="I85" s="21">
        <f t="shared" si="4"/>
        <v>40.16821832</v>
      </c>
      <c r="J85" s="21">
        <f t="shared" si="5"/>
        <v>2.465770496</v>
      </c>
      <c r="L85" s="21">
        <f t="shared" si="6"/>
        <v>55.45529795</v>
      </c>
      <c r="M85" s="21">
        <f t="shared" si="7"/>
        <v>0.3126891436</v>
      </c>
      <c r="O85" s="21">
        <f t="shared" si="8"/>
        <v>47.79120025</v>
      </c>
      <c r="P85" s="21">
        <f t="shared" si="9"/>
        <v>2.955826412</v>
      </c>
      <c r="R85" s="21">
        <f t="shared" si="10"/>
        <v>21.33591346</v>
      </c>
      <c r="S85" s="21">
        <f t="shared" si="11"/>
        <v>5.827326179</v>
      </c>
      <c r="U85" s="21">
        <f t="shared" si="12"/>
        <v>19.32685216</v>
      </c>
      <c r="V85" s="21">
        <f t="shared" si="13"/>
        <v>5.504644818</v>
      </c>
      <c r="X85" s="21">
        <f t="shared" si="14"/>
        <v>62.85515682</v>
      </c>
      <c r="Y85" s="21">
        <f t="shared" si="15"/>
        <v>3.026923984</v>
      </c>
      <c r="AA85" s="21">
        <f t="shared" si="16"/>
        <v>62.34917664</v>
      </c>
      <c r="AB85" s="21">
        <f t="shared" si="17"/>
        <v>2.586159394</v>
      </c>
    </row>
    <row r="86">
      <c r="I86" s="21">
        <f t="shared" si="4"/>
        <v>21.82211018</v>
      </c>
      <c r="J86" s="21">
        <f t="shared" si="5"/>
        <v>0.8822102604</v>
      </c>
      <c r="L86" s="21">
        <f t="shared" si="6"/>
        <v>65.89671672</v>
      </c>
      <c r="M86" s="21">
        <f t="shared" si="7"/>
        <v>0.7060051604</v>
      </c>
      <c r="O86" s="21">
        <f t="shared" si="8"/>
        <v>52.39535036</v>
      </c>
      <c r="P86" s="21">
        <f t="shared" si="9"/>
        <v>2.829987656</v>
      </c>
      <c r="R86" s="21">
        <f t="shared" si="10"/>
        <v>15.37213774</v>
      </c>
      <c r="S86" s="21">
        <f t="shared" si="11"/>
        <v>3.682602277</v>
      </c>
      <c r="U86" s="21">
        <f t="shared" si="12"/>
        <v>20.0293353</v>
      </c>
      <c r="V86" s="21">
        <f t="shared" si="13"/>
        <v>3.357379392</v>
      </c>
      <c r="X86" s="21">
        <f t="shared" si="14"/>
        <v>69.8995294</v>
      </c>
      <c r="Y86" s="21">
        <f t="shared" si="15"/>
        <v>1.495929435</v>
      </c>
      <c r="AA86" s="21">
        <f t="shared" si="16"/>
        <v>84.4274968</v>
      </c>
      <c r="AB86" s="21">
        <f t="shared" si="17"/>
        <v>4.36415401</v>
      </c>
    </row>
    <row r="87">
      <c r="I87" s="21">
        <f t="shared" si="4"/>
        <v>41.30724517</v>
      </c>
      <c r="J87" s="21">
        <f t="shared" si="5"/>
        <v>2.281642513</v>
      </c>
      <c r="L87" s="21">
        <f t="shared" si="6"/>
        <v>66.13846684</v>
      </c>
      <c r="M87" s="21">
        <f t="shared" si="7"/>
        <v>1.998254137</v>
      </c>
      <c r="O87" s="21">
        <f t="shared" si="8"/>
        <v>41.9215476</v>
      </c>
      <c r="P87" s="21">
        <f t="shared" si="9"/>
        <v>3.171612168</v>
      </c>
      <c r="R87" s="21">
        <f t="shared" si="10"/>
        <v>38.09789037</v>
      </c>
      <c r="S87" s="21">
        <f t="shared" si="11"/>
        <v>3.896817758</v>
      </c>
      <c r="U87" s="21">
        <f t="shared" si="12"/>
        <v>22.06519372</v>
      </c>
      <c r="V87" s="21">
        <f t="shared" si="13"/>
        <v>2.600543102</v>
      </c>
      <c r="X87" s="21">
        <f t="shared" si="14"/>
        <v>77.40554353</v>
      </c>
      <c r="Y87" s="21">
        <f t="shared" si="15"/>
        <v>1.066659512</v>
      </c>
      <c r="AA87" s="21">
        <f t="shared" si="16"/>
        <v>62.6141384</v>
      </c>
      <c r="AB87" s="21">
        <f t="shared" si="17"/>
        <v>2.217742185</v>
      </c>
    </row>
    <row r="88">
      <c r="I88" s="21">
        <f t="shared" si="4"/>
        <v>31.39485484</v>
      </c>
      <c r="J88" s="21">
        <f t="shared" si="5"/>
        <v>1.459132339</v>
      </c>
      <c r="L88" s="21">
        <f t="shared" si="6"/>
        <v>53.46337575</v>
      </c>
      <c r="M88" s="21">
        <f t="shared" si="7"/>
        <v>0.2200982816</v>
      </c>
      <c r="O88" s="21">
        <f t="shared" si="8"/>
        <v>65.44598297</v>
      </c>
      <c r="P88" s="21">
        <f t="shared" si="9"/>
        <v>3.086655295</v>
      </c>
      <c r="R88" s="21">
        <f t="shared" si="10"/>
        <v>23.49295042</v>
      </c>
      <c r="S88" s="21">
        <f t="shared" si="11"/>
        <v>1.965879379</v>
      </c>
      <c r="U88" s="21">
        <f t="shared" si="12"/>
        <v>15.23023415</v>
      </c>
      <c r="V88" s="21">
        <f t="shared" si="13"/>
        <v>4.976562041</v>
      </c>
      <c r="X88" s="21">
        <f t="shared" si="14"/>
        <v>75.72319263</v>
      </c>
      <c r="Y88" s="21">
        <f t="shared" si="15"/>
        <v>1.221155054</v>
      </c>
      <c r="AA88" s="21">
        <f t="shared" si="16"/>
        <v>115.2103595</v>
      </c>
      <c r="AB88" s="21">
        <f t="shared" si="17"/>
        <v>4.190889465</v>
      </c>
    </row>
    <row r="89">
      <c r="I89" s="21">
        <f t="shared" si="4"/>
        <v>30.76803814</v>
      </c>
      <c r="J89" s="21">
        <f t="shared" si="5"/>
        <v>2.720985434</v>
      </c>
      <c r="L89" s="21">
        <f t="shared" si="6"/>
        <v>58.52382348</v>
      </c>
      <c r="M89" s="21">
        <f t="shared" si="7"/>
        <v>0.1488270938</v>
      </c>
      <c r="O89" s="21">
        <f t="shared" si="8"/>
        <v>49.57447241</v>
      </c>
      <c r="P89" s="21">
        <f t="shared" si="9"/>
        <v>3.356796199</v>
      </c>
      <c r="R89" s="21">
        <f t="shared" si="10"/>
        <v>49.37257015</v>
      </c>
      <c r="S89" s="21">
        <f t="shared" si="11"/>
        <v>3.940038936</v>
      </c>
      <c r="U89" s="21">
        <f t="shared" si="12"/>
        <v>21.1415235</v>
      </c>
      <c r="V89" s="21">
        <f t="shared" si="13"/>
        <v>5.561274034</v>
      </c>
      <c r="X89" s="21">
        <f t="shared" si="14"/>
        <v>50.63497452</v>
      </c>
      <c r="Y89" s="21">
        <f t="shared" si="15"/>
        <v>1.768645535</v>
      </c>
      <c r="AA89" s="21">
        <f t="shared" si="16"/>
        <v>92.11142909</v>
      </c>
      <c r="AB89" s="21">
        <f t="shared" si="17"/>
        <v>1.478776793</v>
      </c>
    </row>
    <row r="90">
      <c r="I90" s="21">
        <f t="shared" si="4"/>
        <v>47.53359537</v>
      </c>
      <c r="J90" s="21">
        <f t="shared" si="5"/>
        <v>2.775513836</v>
      </c>
      <c r="L90" s="21">
        <f t="shared" si="6"/>
        <v>74.37895928</v>
      </c>
      <c r="M90" s="21">
        <f t="shared" si="7"/>
        <v>1.900436263</v>
      </c>
      <c r="O90" s="21">
        <f t="shared" si="8"/>
        <v>61.52169557</v>
      </c>
      <c r="P90" s="21">
        <f t="shared" si="9"/>
        <v>3.231782271</v>
      </c>
      <c r="R90" s="21">
        <f t="shared" si="10"/>
        <v>55.53989881</v>
      </c>
      <c r="S90" s="21">
        <f t="shared" si="11"/>
        <v>2.063415494</v>
      </c>
      <c r="U90" s="21">
        <f t="shared" si="12"/>
        <v>16.05979335</v>
      </c>
      <c r="V90" s="21">
        <f t="shared" si="13"/>
        <v>2.680223607</v>
      </c>
      <c r="X90" s="21">
        <f t="shared" si="14"/>
        <v>57.99946791</v>
      </c>
      <c r="Y90" s="21">
        <f t="shared" si="15"/>
        <v>2.807928418</v>
      </c>
      <c r="AA90" s="21">
        <f t="shared" si="16"/>
        <v>94.1615092</v>
      </c>
      <c r="AB90" s="21">
        <f t="shared" si="17"/>
        <v>0.8539888439</v>
      </c>
    </row>
    <row r="91">
      <c r="I91" s="21">
        <f t="shared" si="4"/>
        <v>31.847379</v>
      </c>
      <c r="J91" s="21">
        <f t="shared" si="5"/>
        <v>1.799196195</v>
      </c>
      <c r="L91" s="21">
        <f t="shared" si="6"/>
        <v>56.13870475</v>
      </c>
      <c r="M91" s="21">
        <f t="shared" si="7"/>
        <v>0.9261885959</v>
      </c>
      <c r="O91" s="21">
        <f t="shared" si="8"/>
        <v>47.17082495</v>
      </c>
      <c r="P91" s="21">
        <f t="shared" si="9"/>
        <v>3.14806282</v>
      </c>
      <c r="R91" s="21">
        <f t="shared" si="10"/>
        <v>38.53568717</v>
      </c>
      <c r="S91" s="21">
        <f t="shared" si="11"/>
        <v>2.649604755</v>
      </c>
      <c r="U91" s="21">
        <f t="shared" si="12"/>
        <v>20.76076168</v>
      </c>
      <c r="V91" s="21">
        <f t="shared" si="13"/>
        <v>4.275190042</v>
      </c>
      <c r="X91" s="21">
        <f t="shared" si="14"/>
        <v>52.50236823</v>
      </c>
      <c r="Y91" s="21">
        <f t="shared" si="15"/>
        <v>1.283206897</v>
      </c>
      <c r="AA91" s="21">
        <f t="shared" si="16"/>
        <v>61.09543752</v>
      </c>
      <c r="AB91" s="21">
        <f t="shared" si="17"/>
        <v>2.928421959</v>
      </c>
    </row>
    <row r="92">
      <c r="I92" s="21">
        <f t="shared" si="4"/>
        <v>28.90429604</v>
      </c>
      <c r="J92" s="21">
        <f t="shared" si="5"/>
        <v>2.49077639</v>
      </c>
      <c r="L92" s="21">
        <f t="shared" si="6"/>
        <v>74.13085191</v>
      </c>
      <c r="M92" s="21">
        <f t="shared" si="7"/>
        <v>0.9202122585</v>
      </c>
      <c r="O92" s="21">
        <f t="shared" si="8"/>
        <v>52.5081792</v>
      </c>
      <c r="P92" s="21">
        <f t="shared" si="9"/>
        <v>2.672387071</v>
      </c>
      <c r="R92" s="21">
        <f t="shared" si="10"/>
        <v>63.82895423</v>
      </c>
      <c r="S92" s="21">
        <f t="shared" si="11"/>
        <v>3.997698215</v>
      </c>
      <c r="U92" s="21">
        <f t="shared" si="12"/>
        <v>19.53324271</v>
      </c>
      <c r="V92" s="21">
        <f t="shared" si="13"/>
        <v>4.075994247</v>
      </c>
      <c r="X92" s="21">
        <f t="shared" si="14"/>
        <v>79.70184186</v>
      </c>
      <c r="Y92" s="21">
        <f t="shared" si="15"/>
        <v>1.718622759</v>
      </c>
      <c r="AA92" s="21">
        <f t="shared" si="16"/>
        <v>114.2441877</v>
      </c>
      <c r="AB92" s="21">
        <f t="shared" si="17"/>
        <v>1.116722283</v>
      </c>
    </row>
    <row r="93">
      <c r="I93" s="21">
        <f t="shared" si="4"/>
        <v>36.16983946</v>
      </c>
      <c r="J93" s="21">
        <f t="shared" si="5"/>
        <v>1.305361795</v>
      </c>
      <c r="L93" s="21">
        <f t="shared" si="6"/>
        <v>62.21056403</v>
      </c>
      <c r="M93" s="21">
        <f t="shared" si="7"/>
        <v>0.2964964788</v>
      </c>
      <c r="O93" s="21">
        <f t="shared" si="8"/>
        <v>49.24167918</v>
      </c>
      <c r="P93" s="21">
        <f t="shared" si="9"/>
        <v>2.66082052</v>
      </c>
      <c r="R93" s="21">
        <f t="shared" si="10"/>
        <v>28.51105155</v>
      </c>
      <c r="S93" s="21">
        <f t="shared" si="11"/>
        <v>1.751351294</v>
      </c>
      <c r="U93" s="21">
        <f t="shared" si="12"/>
        <v>15.04657252</v>
      </c>
      <c r="V93" s="21">
        <f t="shared" si="13"/>
        <v>2.120080652</v>
      </c>
      <c r="X93" s="21">
        <f t="shared" si="14"/>
        <v>66.43433808</v>
      </c>
      <c r="Y93" s="21">
        <f t="shared" si="15"/>
        <v>0.9610894291</v>
      </c>
      <c r="AA93" s="21">
        <f t="shared" si="16"/>
        <v>48.39804027</v>
      </c>
      <c r="AB93" s="21">
        <f t="shared" si="17"/>
        <v>2.002149493</v>
      </c>
    </row>
    <row r="94">
      <c r="I94" s="21">
        <f t="shared" si="4"/>
        <v>41.57929863</v>
      </c>
      <c r="J94" s="21">
        <f t="shared" si="5"/>
        <v>1.525038894</v>
      </c>
      <c r="L94" s="21">
        <f t="shared" si="6"/>
        <v>81.04929828</v>
      </c>
      <c r="M94" s="21">
        <f t="shared" si="7"/>
        <v>2.07357026</v>
      </c>
      <c r="O94" s="21">
        <f t="shared" si="8"/>
        <v>54.89283447</v>
      </c>
      <c r="P94" s="21">
        <f t="shared" si="9"/>
        <v>3.089810085</v>
      </c>
      <c r="R94" s="21">
        <f t="shared" si="10"/>
        <v>16.91718292</v>
      </c>
      <c r="S94" s="21">
        <f t="shared" si="11"/>
        <v>2.845629989</v>
      </c>
      <c r="U94" s="21">
        <f t="shared" si="12"/>
        <v>19.8952232</v>
      </c>
      <c r="V94" s="21">
        <f t="shared" si="13"/>
        <v>3.673995084</v>
      </c>
      <c r="X94" s="21">
        <f t="shared" si="14"/>
        <v>68.19572088</v>
      </c>
      <c r="Y94" s="21">
        <f t="shared" si="15"/>
        <v>1.569776195</v>
      </c>
      <c r="AA94" s="21">
        <f t="shared" si="16"/>
        <v>80.58767551</v>
      </c>
      <c r="AB94" s="21">
        <f t="shared" si="17"/>
        <v>2.4505343</v>
      </c>
    </row>
    <row r="95">
      <c r="I95" s="21">
        <f t="shared" si="4"/>
        <v>40.61605058</v>
      </c>
      <c r="J95" s="21">
        <f t="shared" si="5"/>
        <v>1.511563884</v>
      </c>
      <c r="L95" s="21">
        <f t="shared" si="6"/>
        <v>70.6211542</v>
      </c>
      <c r="M95" s="21">
        <f t="shared" si="7"/>
        <v>0.4810760734</v>
      </c>
      <c r="O95" s="21">
        <f t="shared" si="8"/>
        <v>54.42019065</v>
      </c>
      <c r="P95" s="21">
        <f t="shared" si="9"/>
        <v>3.252122311</v>
      </c>
      <c r="R95" s="21">
        <f t="shared" si="10"/>
        <v>17.96548953</v>
      </c>
      <c r="S95" s="21">
        <f t="shared" si="11"/>
        <v>4.813687724</v>
      </c>
      <c r="U95" s="21">
        <f t="shared" si="12"/>
        <v>18.52017663</v>
      </c>
      <c r="V95" s="21">
        <f t="shared" si="13"/>
        <v>3.161324577</v>
      </c>
      <c r="X95" s="21">
        <f t="shared" si="14"/>
        <v>57.34104451</v>
      </c>
      <c r="Y95" s="21">
        <f t="shared" si="15"/>
        <v>2.657874874</v>
      </c>
      <c r="AA95" s="21">
        <f t="shared" si="16"/>
        <v>76.48562295</v>
      </c>
      <c r="AB95" s="21">
        <f t="shared" si="17"/>
        <v>2.226254467</v>
      </c>
    </row>
    <row r="96">
      <c r="I96" s="21">
        <f t="shared" si="4"/>
        <v>39.15107812</v>
      </c>
      <c r="J96" s="21">
        <f t="shared" si="5"/>
        <v>1.728313096</v>
      </c>
      <c r="L96" s="21">
        <f t="shared" si="6"/>
        <v>77.06516825</v>
      </c>
      <c r="M96" s="21">
        <f t="shared" si="7"/>
        <v>1.81006683</v>
      </c>
      <c r="O96" s="21">
        <f t="shared" si="8"/>
        <v>66.95743044</v>
      </c>
      <c r="P96" s="21">
        <f t="shared" si="9"/>
        <v>2.939826082</v>
      </c>
      <c r="R96" s="21">
        <f t="shared" si="10"/>
        <v>47.48222915</v>
      </c>
      <c r="S96" s="21">
        <f t="shared" si="11"/>
        <v>5.769049856</v>
      </c>
      <c r="U96" s="21">
        <f t="shared" si="12"/>
        <v>16.32671733</v>
      </c>
      <c r="V96" s="21">
        <f t="shared" si="13"/>
        <v>2.850123828</v>
      </c>
      <c r="X96" s="21">
        <f t="shared" si="14"/>
        <v>60.01327368</v>
      </c>
      <c r="Y96" s="21">
        <f t="shared" si="15"/>
        <v>1.758776943</v>
      </c>
      <c r="AA96" s="21">
        <f t="shared" si="16"/>
        <v>115.3901123</v>
      </c>
      <c r="AB96" s="21">
        <f t="shared" si="17"/>
        <v>1.922086887</v>
      </c>
    </row>
    <row r="97">
      <c r="I97" s="21">
        <f t="shared" si="4"/>
        <v>38.78028499</v>
      </c>
      <c r="J97" s="21">
        <f t="shared" si="5"/>
        <v>2.666631628</v>
      </c>
      <c r="L97" s="21">
        <f t="shared" si="6"/>
        <v>66.18296521</v>
      </c>
      <c r="M97" s="21">
        <f t="shared" si="7"/>
        <v>0.5627545377</v>
      </c>
      <c r="O97" s="21">
        <f t="shared" si="8"/>
        <v>59.60453403</v>
      </c>
      <c r="P97" s="21">
        <f t="shared" si="9"/>
        <v>3.024939566</v>
      </c>
      <c r="R97" s="21">
        <f t="shared" si="10"/>
        <v>63.86898208</v>
      </c>
      <c r="S97" s="21">
        <f t="shared" si="11"/>
        <v>4.869038184</v>
      </c>
      <c r="U97" s="21">
        <f t="shared" si="12"/>
        <v>16.61993637</v>
      </c>
      <c r="V97" s="21">
        <f t="shared" si="13"/>
        <v>2.515977896</v>
      </c>
      <c r="X97" s="21">
        <f t="shared" si="14"/>
        <v>61.13439072</v>
      </c>
      <c r="Y97" s="21">
        <f t="shared" si="15"/>
        <v>1.06550484</v>
      </c>
      <c r="AA97" s="21">
        <f t="shared" si="16"/>
        <v>49.78121745</v>
      </c>
      <c r="AB97" s="21">
        <f t="shared" si="17"/>
        <v>4.386798757</v>
      </c>
    </row>
    <row r="98">
      <c r="I98" s="21">
        <f t="shared" si="4"/>
        <v>48.76572526</v>
      </c>
      <c r="J98" s="21">
        <f t="shared" si="5"/>
        <v>1.960029864</v>
      </c>
      <c r="L98" s="21">
        <f t="shared" si="6"/>
        <v>68.94935234</v>
      </c>
      <c r="M98" s="21">
        <f t="shared" si="7"/>
        <v>1.904275455</v>
      </c>
      <c r="O98" s="21">
        <f t="shared" si="8"/>
        <v>61.67873302</v>
      </c>
      <c r="P98" s="21">
        <f t="shared" si="9"/>
        <v>3.13438894</v>
      </c>
      <c r="R98" s="21">
        <f t="shared" si="10"/>
        <v>44.85784768</v>
      </c>
      <c r="S98" s="21">
        <f t="shared" si="11"/>
        <v>2.484159504</v>
      </c>
      <c r="U98" s="21">
        <f t="shared" si="12"/>
        <v>16.0608468</v>
      </c>
      <c r="V98" s="21">
        <f t="shared" si="13"/>
        <v>3.481232016</v>
      </c>
      <c r="X98" s="21">
        <f t="shared" si="14"/>
        <v>54.66811732</v>
      </c>
      <c r="Y98" s="21">
        <f t="shared" si="15"/>
        <v>2.697381428</v>
      </c>
      <c r="AA98" s="21">
        <f t="shared" si="16"/>
        <v>118.8441181</v>
      </c>
      <c r="AB98" s="21">
        <f t="shared" si="17"/>
        <v>2.184828543</v>
      </c>
    </row>
    <row r="99">
      <c r="I99" s="21">
        <f t="shared" si="4"/>
        <v>36.31123835</v>
      </c>
      <c r="J99" s="21">
        <f t="shared" si="5"/>
        <v>1.928121244</v>
      </c>
      <c r="L99" s="21">
        <f t="shared" si="6"/>
        <v>52.64296562</v>
      </c>
      <c r="M99" s="21">
        <f t="shared" si="7"/>
        <v>1.230016692</v>
      </c>
      <c r="O99" s="21">
        <f t="shared" si="8"/>
        <v>47.87262173</v>
      </c>
      <c r="P99" s="21">
        <f t="shared" si="9"/>
        <v>3.057875821</v>
      </c>
      <c r="R99" s="21">
        <f t="shared" si="10"/>
        <v>15.12197423</v>
      </c>
      <c r="S99" s="21">
        <f t="shared" si="11"/>
        <v>4.680976767</v>
      </c>
      <c r="U99" s="21">
        <f t="shared" si="12"/>
        <v>21.59641654</v>
      </c>
      <c r="V99" s="21">
        <f t="shared" si="13"/>
        <v>3.386160122</v>
      </c>
      <c r="X99" s="21">
        <f t="shared" si="14"/>
        <v>73.21630374</v>
      </c>
      <c r="Y99" s="21">
        <f t="shared" si="15"/>
        <v>2.717835296</v>
      </c>
      <c r="AA99" s="21">
        <f t="shared" si="16"/>
        <v>63.69918082</v>
      </c>
      <c r="AB99" s="21">
        <f t="shared" si="17"/>
        <v>1.354755719</v>
      </c>
    </row>
    <row r="100">
      <c r="I100" s="21">
        <f t="shared" si="4"/>
        <v>26.20047388</v>
      </c>
      <c r="J100" s="21">
        <f t="shared" si="5"/>
        <v>1.599883991</v>
      </c>
      <c r="L100" s="21">
        <f t="shared" si="6"/>
        <v>80.52963431</v>
      </c>
      <c r="M100" s="21">
        <f t="shared" si="7"/>
        <v>1.277562328</v>
      </c>
      <c r="O100" s="21">
        <f t="shared" si="8"/>
        <v>48.41444846</v>
      </c>
      <c r="P100" s="21">
        <f t="shared" si="9"/>
        <v>2.69633008</v>
      </c>
      <c r="R100" s="21">
        <f t="shared" si="10"/>
        <v>15.50315025</v>
      </c>
      <c r="S100" s="21">
        <f t="shared" si="11"/>
        <v>3.219688012</v>
      </c>
      <c r="U100" s="21">
        <f t="shared" si="12"/>
        <v>17.89221562</v>
      </c>
      <c r="V100" s="21">
        <f t="shared" si="13"/>
        <v>5.463353201</v>
      </c>
      <c r="X100" s="21">
        <f t="shared" si="14"/>
        <v>54.07393649</v>
      </c>
      <c r="Y100" s="21">
        <f t="shared" si="15"/>
        <v>0.6997478082</v>
      </c>
      <c r="AA100" s="21">
        <f t="shared" si="16"/>
        <v>70.36962144</v>
      </c>
      <c r="AB100" s="21">
        <f t="shared" si="17"/>
        <v>2.093843854</v>
      </c>
    </row>
    <row r="101">
      <c r="I101" s="21">
        <f t="shared" si="4"/>
        <v>41.45016231</v>
      </c>
      <c r="J101" s="21">
        <f t="shared" si="5"/>
        <v>1.564111887</v>
      </c>
      <c r="L101" s="21">
        <f t="shared" si="6"/>
        <v>50.83381679</v>
      </c>
      <c r="M101" s="21">
        <f t="shared" si="7"/>
        <v>0.2923442898</v>
      </c>
      <c r="O101" s="21">
        <f t="shared" si="8"/>
        <v>42.81532568</v>
      </c>
      <c r="P101" s="21">
        <f t="shared" si="9"/>
        <v>2.830763196</v>
      </c>
      <c r="R101" s="21">
        <f t="shared" si="10"/>
        <v>69.65819986</v>
      </c>
      <c r="S101" s="21">
        <f t="shared" si="11"/>
        <v>4.971052023</v>
      </c>
      <c r="U101" s="21">
        <f t="shared" si="12"/>
        <v>21.96067255</v>
      </c>
      <c r="V101" s="21">
        <f t="shared" si="13"/>
        <v>5.252037938</v>
      </c>
      <c r="X101" s="21">
        <f t="shared" si="14"/>
        <v>54.28846003</v>
      </c>
      <c r="Y101" s="21">
        <f t="shared" si="15"/>
        <v>1.340970621</v>
      </c>
      <c r="AA101" s="21">
        <f t="shared" si="16"/>
        <v>59.30690656</v>
      </c>
      <c r="AB101" s="21">
        <f t="shared" si="17"/>
        <v>3.146909801</v>
      </c>
    </row>
    <row r="103">
      <c r="I103" s="21">
        <f>average(I2:I101)</f>
        <v>36.15913093</v>
      </c>
      <c r="J103" s="21">
        <f>AVERAGE(J2:J101)</f>
        <v>1.893548238</v>
      </c>
      <c r="L103" s="21">
        <f t="shared" ref="L103:M103" si="18">AVERAGE(L2:L101)</f>
        <v>65.55649544</v>
      </c>
      <c r="M103" s="21">
        <f t="shared" si="18"/>
        <v>1.359890026</v>
      </c>
      <c r="O103" s="21">
        <f>AVERAGE(O2:O101)</f>
        <v>53.89901409</v>
      </c>
      <c r="P103" s="21">
        <f>AVERAGE(P2:P102)</f>
        <v>3.01380749</v>
      </c>
      <c r="R103" s="21">
        <f>average(R2:R101)</f>
        <v>42.18411458</v>
      </c>
      <c r="S103" s="21">
        <f>AVERAGE(S2:S102)</f>
        <v>4.022046357</v>
      </c>
      <c r="U103" s="21">
        <f>average(U2:U101)</f>
        <v>18.67226915</v>
      </c>
      <c r="V103" s="21">
        <f>AVERAGE(V2:V102)</f>
        <v>3.878250708</v>
      </c>
      <c r="X103" s="21">
        <f>average(X2:X101)</f>
        <v>64.47852743</v>
      </c>
      <c r="Y103" s="21">
        <f>AVERAGE(Y2:Y102)</f>
        <v>1.780385215</v>
      </c>
      <c r="AA103" s="21">
        <f t="shared" ref="AA103:AB103" si="19">average(AA2:AA101)</f>
        <v>77.4895037</v>
      </c>
      <c r="AB103" s="21">
        <f t="shared" si="19"/>
        <v>2.87169357</v>
      </c>
    </row>
  </sheetData>
  <drawing r:id="rId1"/>
</worksheet>
</file>