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工作簿\covid data\au\VIC\daily\"/>
    </mc:Choice>
  </mc:AlternateContent>
  <xr:revisionPtr revIDLastSave="0" documentId="13_ncr:1_{5A0FA427-AF5E-4A69-B9D9-220B3D33FEE6}" xr6:coauthVersionLast="47" xr6:coauthVersionMax="47" xr10:uidLastSave="{00000000-0000-0000-0000-000000000000}"/>
  <bookViews>
    <workbookView xWindow="9108" yWindow="2244" windowWidth="30960" windowHeight="12120" xr2:uid="{2DC18569-CD3A-4846-9E84-325424E98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H23" i="1"/>
  <c r="E23" i="1"/>
  <c r="H18" i="1"/>
  <c r="H19" i="1"/>
  <c r="H20" i="1"/>
  <c r="H21" i="1"/>
  <c r="H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H17" i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M3" i="1"/>
  <c r="M5" i="1"/>
  <c r="M6" i="1"/>
  <c r="M7" i="1"/>
  <c r="M8" i="1"/>
  <c r="M9" i="1"/>
  <c r="M10" i="1"/>
  <c r="M11" i="1"/>
  <c r="M12" i="1"/>
  <c r="M13" i="1"/>
  <c r="M14" i="1"/>
  <c r="M15" i="1"/>
  <c r="M16" i="1"/>
</calcChain>
</file>

<file path=xl/sharedStrings.xml><?xml version="1.0" encoding="utf-8"?>
<sst xmlns="http://schemas.openxmlformats.org/spreadsheetml/2006/main" count="23" uniqueCount="23">
  <si>
    <t>pcr</t>
    <phoneticPr fontId="1" type="noConversion"/>
  </si>
  <si>
    <t>rat</t>
    <phoneticPr fontId="1" type="noConversion"/>
  </si>
  <si>
    <t>3v</t>
    <phoneticPr fontId="1" type="noConversion"/>
  </si>
  <si>
    <t>2v</t>
    <phoneticPr fontId="1" type="noConversion"/>
  </si>
  <si>
    <t>hospitalised</t>
    <phoneticPr fontId="1" type="noConversion"/>
  </si>
  <si>
    <t>ICU</t>
    <phoneticPr fontId="1" type="noConversion"/>
  </si>
  <si>
    <t>ventilated</t>
    <phoneticPr fontId="1" type="noConversion"/>
  </si>
  <si>
    <t>lives lost</t>
    <phoneticPr fontId="1" type="noConversion"/>
  </si>
  <si>
    <t>active cases</t>
    <phoneticPr fontId="1" type="noConversion"/>
  </si>
  <si>
    <t>new cases</t>
    <phoneticPr fontId="1" type="noConversion"/>
  </si>
  <si>
    <t>pcr tests</t>
    <phoneticPr fontId="1" type="noConversion"/>
  </si>
  <si>
    <t>维州州长宣布，大流行状态将从1月12日晚11点59分起再延长3个月至4月12日</t>
    <phoneticPr fontId="1" type="noConversion"/>
  </si>
  <si>
    <t>本周四起，一些部门的工人必须接种第三针疫苗才能继续在现场工作</t>
    <phoneticPr fontId="1" type="noConversion"/>
  </si>
  <si>
    <t>此外，开始实行的其他措施包括餐饮娱乐场所不能跳舞（婚礼除外），加强对老年护理机构和医院访客的限制</t>
    <phoneticPr fontId="1" type="noConversion"/>
  </si>
  <si>
    <t>5-11岁儿童疫苗今天开打</t>
    <phoneticPr fontId="1" type="noConversion"/>
  </si>
  <si>
    <t>修改密接定义（4h），密接隔离改为7天并且第六天阴性就可解除，可自测</t>
    <phoneticPr fontId="1" type="noConversion"/>
  </si>
  <si>
    <t>因密接定义修改，行程码失效，很多人不在使用，因侵犯隐私或认为没用</t>
    <phoneticPr fontId="1" type="noConversion"/>
  </si>
  <si>
    <t>case/test</t>
    <phoneticPr fontId="1" type="noConversion"/>
  </si>
  <si>
    <t>下周开始，教育、公共交通、紧急救援、能源供应、货运行业从业者，如果成为密接，只要没有症状，可以免除7天的隔离继续工作，但在此期间需要连续5天进行快速检测，并且不能使用工作场所的公共空间。</t>
    <phoneticPr fontId="1" type="noConversion"/>
  </si>
  <si>
    <t>放宽留学生每两周40小时的工作时长上限</t>
    <phoneticPr fontId="1" type="noConversion"/>
  </si>
  <si>
    <t>pcr : rat</t>
    <phoneticPr fontId="1" type="noConversion"/>
  </si>
  <si>
    <t>rat/new case</t>
    <phoneticPr fontId="1" type="noConversion"/>
  </si>
  <si>
    <t>维州将建方舱，莫里森接受1月24日开始免费rat（福利卡持有人），拒绝工作场所免费rat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</si>
</sst>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d/mm/yyyy;@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43" fontId="0" fillId="0" borderId="0" xfId="2" applyFont="1" applyAlignment="1">
      <alignment horizontal="center"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15BC-A552-4B03-94CD-05CEE44CE8D0}">
  <dimension ref="A1:S39"/>
  <sheetViews>
    <sheetView tabSelected="1" workbookViewId="0">
      <selection activeCell="P32" sqref="P32"/>
    </sheetView>
  </sheetViews>
  <sheetFormatPr defaultRowHeight="13.8" x14ac:dyDescent="0.25"/>
  <cols>
    <col min="1" max="1" width="11.21875" bestFit="1" customWidth="1"/>
    <col min="2" max="2" width="11.77734375" style="2" customWidth="1"/>
    <col min="3" max="3" width="11.77734375" style="3" customWidth="1"/>
    <col min="4" max="4" width="11.6640625" style="3" customWidth="1"/>
    <col min="5" max="5" width="12.44140625" style="4" customWidth="1"/>
    <col min="6" max="7" width="11.77734375" style="3" customWidth="1"/>
    <col min="8" max="8" width="11.77734375" style="4" customWidth="1"/>
    <col min="9" max="9" width="11.77734375" style="3" customWidth="1"/>
    <col min="10" max="11" width="11.77734375" style="4" customWidth="1"/>
    <col min="12" max="15" width="11.77734375" style="3" customWidth="1"/>
    <col min="16" max="16" width="76" customWidth="1"/>
    <col min="17" max="17" width="91.6640625" customWidth="1"/>
  </cols>
  <sheetData>
    <row r="1" spans="1:17" x14ac:dyDescent="0.25">
      <c r="B1" s="2" t="s">
        <v>9</v>
      </c>
      <c r="C1" s="3" t="s">
        <v>0</v>
      </c>
      <c r="D1" s="3" t="s">
        <v>10</v>
      </c>
      <c r="E1" s="4" t="s">
        <v>17</v>
      </c>
      <c r="F1" s="3" t="s">
        <v>1</v>
      </c>
      <c r="G1" s="3" t="s">
        <v>21</v>
      </c>
      <c r="H1" s="4" t="s">
        <v>20</v>
      </c>
      <c r="I1" s="3" t="s">
        <v>8</v>
      </c>
      <c r="J1" s="4" t="s">
        <v>2</v>
      </c>
      <c r="K1" s="4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/>
      <c r="Q1" s="3"/>
    </row>
    <row r="2" spans="1:17" x14ac:dyDescent="0.25">
      <c r="A2" s="1">
        <v>44554</v>
      </c>
      <c r="E2" s="4" t="e">
        <f>C2/D2</f>
        <v>#DIV/0!</v>
      </c>
      <c r="G2" s="4" t="e">
        <f>F2/B2</f>
        <v>#DIV/0!</v>
      </c>
    </row>
    <row r="3" spans="1:17" x14ac:dyDescent="0.25">
      <c r="A3" s="1">
        <v>44555</v>
      </c>
      <c r="B3" s="2">
        <v>2108</v>
      </c>
      <c r="C3" s="2">
        <v>2108</v>
      </c>
      <c r="D3" s="3">
        <v>83456</v>
      </c>
      <c r="E3" s="4">
        <f t="shared" ref="E3:E23" si="0">C3/D3</f>
        <v>2.5258819018404908E-2</v>
      </c>
      <c r="G3" s="4">
        <f t="shared" ref="G3:G23" si="1">F3/B3</f>
        <v>0</v>
      </c>
      <c r="I3" s="3">
        <v>17599</v>
      </c>
      <c r="K3" s="4">
        <v>0.92</v>
      </c>
      <c r="L3" s="3">
        <v>361</v>
      </c>
      <c r="M3" s="3">
        <f>71+41</f>
        <v>112</v>
      </c>
      <c r="N3" s="3">
        <v>42</v>
      </c>
      <c r="O3" s="3">
        <v>6</v>
      </c>
      <c r="Q3" s="3"/>
    </row>
    <row r="4" spans="1:17" x14ac:dyDescent="0.25">
      <c r="A4" s="1">
        <v>44556</v>
      </c>
      <c r="C4" s="2"/>
      <c r="D4"/>
      <c r="E4" s="4" t="e">
        <f t="shared" si="0"/>
        <v>#DIV/0!</v>
      </c>
      <c r="G4" s="4" t="e">
        <f t="shared" si="1"/>
        <v>#DIV/0!</v>
      </c>
    </row>
    <row r="5" spans="1:17" x14ac:dyDescent="0.25">
      <c r="A5" s="1">
        <v>44557</v>
      </c>
      <c r="B5" s="2">
        <v>1999</v>
      </c>
      <c r="C5" s="2">
        <v>1999</v>
      </c>
      <c r="D5" s="3">
        <v>57818</v>
      </c>
      <c r="E5" s="4">
        <f t="shared" si="0"/>
        <v>3.4574008094365075E-2</v>
      </c>
      <c r="G5" s="4">
        <f t="shared" si="1"/>
        <v>0</v>
      </c>
      <c r="I5" s="3">
        <v>16467</v>
      </c>
      <c r="K5" s="4">
        <v>0.92</v>
      </c>
      <c r="L5" s="3">
        <v>368</v>
      </c>
      <c r="M5" s="3">
        <f>80+39</f>
        <v>119</v>
      </c>
      <c r="N5" s="3">
        <v>38</v>
      </c>
      <c r="O5" s="3">
        <v>3</v>
      </c>
      <c r="Q5" s="3"/>
    </row>
    <row r="6" spans="1:17" x14ac:dyDescent="0.25">
      <c r="A6" s="1">
        <v>44558</v>
      </c>
      <c r="B6" s="2">
        <v>2738</v>
      </c>
      <c r="C6" s="2">
        <v>2738</v>
      </c>
      <c r="D6" s="3">
        <v>66683</v>
      </c>
      <c r="E6" s="4">
        <f t="shared" si="0"/>
        <v>4.1059940314622914E-2</v>
      </c>
      <c r="G6" s="4">
        <f t="shared" si="1"/>
        <v>0</v>
      </c>
      <c r="I6" s="3">
        <v>17821</v>
      </c>
      <c r="K6" s="4">
        <v>0.92</v>
      </c>
      <c r="L6" s="3">
        <v>361</v>
      </c>
      <c r="M6" s="3">
        <f>69+55</f>
        <v>124</v>
      </c>
      <c r="N6" s="3">
        <v>33</v>
      </c>
      <c r="O6" s="3">
        <v>4</v>
      </c>
      <c r="Q6" s="3"/>
    </row>
    <row r="7" spans="1:17" x14ac:dyDescent="0.25">
      <c r="A7" s="1">
        <v>44559</v>
      </c>
      <c r="B7" s="2">
        <v>3767</v>
      </c>
      <c r="C7" s="2">
        <v>3767</v>
      </c>
      <c r="D7" s="3">
        <v>75132</v>
      </c>
      <c r="E7" s="4">
        <f t="shared" si="0"/>
        <v>5.0138423042112551E-2</v>
      </c>
      <c r="G7" s="4">
        <f t="shared" si="1"/>
        <v>0</v>
      </c>
      <c r="I7" s="3">
        <v>19994</v>
      </c>
      <c r="K7" s="4">
        <v>0.92</v>
      </c>
      <c r="L7" s="3">
        <v>397</v>
      </c>
      <c r="M7" s="3">
        <f>64+44</f>
        <v>108</v>
      </c>
      <c r="N7" s="3">
        <v>28</v>
      </c>
      <c r="O7" s="3">
        <v>5</v>
      </c>
      <c r="Q7" s="3"/>
    </row>
    <row r="8" spans="1:17" x14ac:dyDescent="0.25">
      <c r="A8" s="1">
        <v>44560</v>
      </c>
      <c r="B8" s="2">
        <v>5137</v>
      </c>
      <c r="C8" s="2">
        <v>5137</v>
      </c>
      <c r="D8" s="3">
        <v>81093</v>
      </c>
      <c r="E8" s="4">
        <f t="shared" si="0"/>
        <v>6.3347021321199112E-2</v>
      </c>
      <c r="G8" s="4">
        <f t="shared" si="1"/>
        <v>0</v>
      </c>
      <c r="I8" s="3">
        <v>23833</v>
      </c>
      <c r="K8" s="4">
        <v>0.92</v>
      </c>
      <c r="L8" s="3">
        <v>395</v>
      </c>
      <c r="M8" s="3">
        <f>55+45</f>
        <v>100</v>
      </c>
      <c r="N8" s="3">
        <v>23</v>
      </c>
      <c r="O8" s="3">
        <v>13</v>
      </c>
      <c r="P8" t="s">
        <v>15</v>
      </c>
      <c r="Q8" s="3"/>
    </row>
    <row r="9" spans="1:17" x14ac:dyDescent="0.25">
      <c r="A9" s="1">
        <v>44561</v>
      </c>
      <c r="B9" s="2">
        <v>5919</v>
      </c>
      <c r="C9" s="2">
        <v>5919</v>
      </c>
      <c r="D9" s="3">
        <v>66774</v>
      </c>
      <c r="E9" s="4">
        <f t="shared" si="0"/>
        <v>8.8642285919669328E-2</v>
      </c>
      <c r="G9" s="4">
        <f t="shared" si="1"/>
        <v>0</v>
      </c>
      <c r="I9" s="3">
        <v>28044</v>
      </c>
      <c r="K9" s="4">
        <v>0.93</v>
      </c>
      <c r="L9" s="3">
        <v>428</v>
      </c>
      <c r="M9" s="3">
        <f>54+43</f>
        <v>97</v>
      </c>
      <c r="N9" s="3">
        <v>21</v>
      </c>
      <c r="O9" s="3">
        <v>7</v>
      </c>
      <c r="P9" t="s">
        <v>16</v>
      </c>
      <c r="Q9" s="3"/>
    </row>
    <row r="10" spans="1:17" x14ac:dyDescent="0.25">
      <c r="A10" s="1">
        <v>44562</v>
      </c>
      <c r="B10" s="2">
        <v>7442</v>
      </c>
      <c r="C10" s="2">
        <v>7442</v>
      </c>
      <c r="D10" s="3">
        <v>63026</v>
      </c>
      <c r="E10" s="4">
        <f t="shared" si="0"/>
        <v>0.11807825341922382</v>
      </c>
      <c r="G10" s="4">
        <f t="shared" si="1"/>
        <v>0</v>
      </c>
      <c r="I10" s="3">
        <v>24161</v>
      </c>
      <c r="K10" s="4">
        <v>0.93</v>
      </c>
      <c r="L10" s="3">
        <v>451</v>
      </c>
      <c r="M10" s="3">
        <f>51+47</f>
        <v>98</v>
      </c>
      <c r="N10" s="3">
        <v>21</v>
      </c>
      <c r="O10" s="3">
        <v>9</v>
      </c>
      <c r="Q10" s="3"/>
    </row>
    <row r="11" spans="1:17" x14ac:dyDescent="0.25">
      <c r="A11" s="1">
        <v>44563</v>
      </c>
      <c r="B11" s="2">
        <v>7172</v>
      </c>
      <c r="C11" s="2">
        <v>7172</v>
      </c>
      <c r="D11" s="3">
        <v>48252</v>
      </c>
      <c r="E11" s="4">
        <f t="shared" si="0"/>
        <v>0.1486363259554008</v>
      </c>
      <c r="G11" s="4">
        <f t="shared" si="1"/>
        <v>0</v>
      </c>
      <c r="I11" s="3">
        <v>31461</v>
      </c>
      <c r="K11" s="4">
        <v>0.93</v>
      </c>
      <c r="L11" s="3">
        <v>472</v>
      </c>
      <c r="M11" s="3">
        <f>52+46</f>
        <v>98</v>
      </c>
      <c r="N11" s="3">
        <v>22</v>
      </c>
      <c r="O11" s="3">
        <v>3</v>
      </c>
      <c r="Q11" s="3"/>
    </row>
    <row r="12" spans="1:17" x14ac:dyDescent="0.25">
      <c r="A12" s="1">
        <v>44564</v>
      </c>
      <c r="B12" s="2">
        <v>8577</v>
      </c>
      <c r="C12" s="2">
        <v>8577</v>
      </c>
      <c r="D12" s="3">
        <v>44168</v>
      </c>
      <c r="E12" s="4">
        <f t="shared" si="0"/>
        <v>0.19419036406448106</v>
      </c>
      <c r="G12" s="4">
        <f t="shared" si="1"/>
        <v>0</v>
      </c>
      <c r="I12" s="3">
        <v>38118</v>
      </c>
      <c r="J12" s="4">
        <v>0.11</v>
      </c>
      <c r="K12" s="4">
        <v>0.93</v>
      </c>
      <c r="L12" s="3">
        <v>491</v>
      </c>
      <c r="M12" s="3">
        <f>56+48</f>
        <v>104</v>
      </c>
      <c r="N12" s="3">
        <v>24</v>
      </c>
      <c r="O12" s="3">
        <v>3</v>
      </c>
      <c r="P12" s="3"/>
    </row>
    <row r="13" spans="1:17" x14ac:dyDescent="0.25">
      <c r="A13" s="1">
        <v>44565</v>
      </c>
      <c r="B13" s="2">
        <v>14020</v>
      </c>
      <c r="C13" s="2">
        <v>14020</v>
      </c>
      <c r="D13" s="3">
        <v>60515</v>
      </c>
      <c r="E13" s="4">
        <f t="shared" si="0"/>
        <v>0.23167809633975048</v>
      </c>
      <c r="G13" s="4">
        <f t="shared" si="1"/>
        <v>0</v>
      </c>
      <c r="I13" s="3">
        <v>48297</v>
      </c>
      <c r="J13" s="4">
        <v>0.11</v>
      </c>
      <c r="K13" s="4">
        <v>0.93</v>
      </c>
      <c r="L13" s="3">
        <v>516</v>
      </c>
      <c r="M13" s="3">
        <f>56+52</f>
        <v>108</v>
      </c>
      <c r="N13" s="3">
        <v>24</v>
      </c>
      <c r="O13" s="3">
        <v>2</v>
      </c>
      <c r="P13" s="3"/>
    </row>
    <row r="14" spans="1:17" x14ac:dyDescent="0.25">
      <c r="A14" s="1">
        <v>44566</v>
      </c>
      <c r="B14" s="2">
        <v>17636</v>
      </c>
      <c r="C14" s="2">
        <v>17636</v>
      </c>
      <c r="D14" s="3">
        <v>59682</v>
      </c>
      <c r="E14" s="4">
        <f t="shared" si="0"/>
        <v>0.29549948058040948</v>
      </c>
      <c r="G14" s="4">
        <f t="shared" si="1"/>
        <v>0</v>
      </c>
      <c r="I14" s="3">
        <v>51317</v>
      </c>
      <c r="J14" s="4">
        <v>0.11</v>
      </c>
      <c r="K14" s="4">
        <v>0.93</v>
      </c>
      <c r="L14" s="3">
        <v>591</v>
      </c>
      <c r="M14" s="3">
        <f>53+53</f>
        <v>106</v>
      </c>
      <c r="N14" s="3">
        <v>20</v>
      </c>
      <c r="O14" s="3">
        <v>11</v>
      </c>
      <c r="P14" s="3"/>
    </row>
    <row r="15" spans="1:17" x14ac:dyDescent="0.25">
      <c r="A15" s="1">
        <v>44567</v>
      </c>
      <c r="B15" s="2">
        <v>21997</v>
      </c>
      <c r="C15" s="2">
        <v>21997</v>
      </c>
      <c r="D15" s="3">
        <v>64861</v>
      </c>
      <c r="E15" s="4">
        <f t="shared" si="0"/>
        <v>0.33914062379550114</v>
      </c>
      <c r="G15" s="4">
        <f t="shared" si="1"/>
        <v>0</v>
      </c>
      <c r="I15" s="3">
        <v>61120</v>
      </c>
      <c r="J15" s="4">
        <v>0.12</v>
      </c>
      <c r="K15" s="4">
        <v>0.93</v>
      </c>
      <c r="L15" s="3">
        <v>631</v>
      </c>
      <c r="M15" s="3">
        <f>51+49</f>
        <v>100</v>
      </c>
      <c r="N15" s="3">
        <v>22</v>
      </c>
      <c r="O15" s="3">
        <v>6</v>
      </c>
      <c r="P15" s="3"/>
    </row>
    <row r="16" spans="1:17" x14ac:dyDescent="0.25">
      <c r="A16" s="1">
        <v>44568</v>
      </c>
      <c r="B16" s="2">
        <v>21728</v>
      </c>
      <c r="C16" s="2">
        <v>21728</v>
      </c>
      <c r="D16" s="3">
        <v>68202</v>
      </c>
      <c r="E16" s="4">
        <f t="shared" si="0"/>
        <v>0.31858303275563765</v>
      </c>
      <c r="G16" s="4">
        <f t="shared" si="1"/>
        <v>0</v>
      </c>
      <c r="I16" s="3">
        <v>69680</v>
      </c>
      <c r="J16" s="4">
        <v>0.13</v>
      </c>
      <c r="K16" s="4">
        <v>0.93</v>
      </c>
      <c r="L16" s="3">
        <v>644</v>
      </c>
      <c r="M16" s="3">
        <f>58+48</f>
        <v>106</v>
      </c>
      <c r="N16" s="3">
        <v>24</v>
      </c>
      <c r="O16" s="3">
        <v>6</v>
      </c>
      <c r="P16" s="3"/>
    </row>
    <row r="17" spans="1:19" x14ac:dyDescent="0.25">
      <c r="A17" s="1">
        <v>44569</v>
      </c>
      <c r="B17" s="2">
        <v>51356</v>
      </c>
      <c r="C17" s="3">
        <v>24928</v>
      </c>
      <c r="D17" s="3">
        <v>89518</v>
      </c>
      <c r="E17" s="4">
        <f t="shared" si="0"/>
        <v>0.27846913469916662</v>
      </c>
      <c r="F17" s="3">
        <v>26428</v>
      </c>
      <c r="G17" s="4">
        <f t="shared" si="1"/>
        <v>0.51460394111690944</v>
      </c>
      <c r="H17" s="5">
        <f>C17/F17</f>
        <v>0.94324201604359015</v>
      </c>
      <c r="I17" s="3">
        <v>83390</v>
      </c>
      <c r="J17" s="4">
        <v>0.15</v>
      </c>
      <c r="K17" s="4">
        <v>0.93</v>
      </c>
      <c r="L17" s="3">
        <v>644</v>
      </c>
      <c r="M17" s="3">
        <v>106</v>
      </c>
      <c r="N17" s="3">
        <v>24</v>
      </c>
      <c r="O17" s="3">
        <v>9</v>
      </c>
    </row>
    <row r="18" spans="1:19" x14ac:dyDescent="0.25">
      <c r="A18" s="1">
        <v>44570</v>
      </c>
      <c r="B18" s="2">
        <v>44155</v>
      </c>
      <c r="C18" s="3">
        <v>22104</v>
      </c>
      <c r="D18" s="3">
        <v>83993</v>
      </c>
      <c r="E18" s="4">
        <f t="shared" si="0"/>
        <v>0.26316478754181893</v>
      </c>
      <c r="F18" s="3">
        <v>22051</v>
      </c>
      <c r="G18" s="4">
        <f t="shared" si="1"/>
        <v>0.49939984146755745</v>
      </c>
      <c r="H18" s="5">
        <f t="shared" ref="H18:H23" si="2">C18/F18</f>
        <v>1.0024035191147793</v>
      </c>
      <c r="I18" s="3">
        <v>146863</v>
      </c>
      <c r="J18" s="4">
        <v>0.16</v>
      </c>
      <c r="K18" s="4">
        <v>0.93</v>
      </c>
      <c r="L18" s="3">
        <v>752</v>
      </c>
      <c r="M18" s="3">
        <v>104</v>
      </c>
      <c r="N18" s="3">
        <v>23</v>
      </c>
      <c r="O18" s="3">
        <v>4</v>
      </c>
    </row>
    <row r="19" spans="1:19" x14ac:dyDescent="0.25">
      <c r="A19" s="1">
        <v>44571</v>
      </c>
      <c r="B19" s="2">
        <v>34808</v>
      </c>
      <c r="C19" s="3">
        <v>17618</v>
      </c>
      <c r="D19" s="3">
        <v>78093</v>
      </c>
      <c r="E19" s="4">
        <f t="shared" si="0"/>
        <v>0.22560280690971021</v>
      </c>
      <c r="F19" s="3">
        <v>17190</v>
      </c>
      <c r="G19" s="4">
        <f t="shared" si="1"/>
        <v>0.49385198804872443</v>
      </c>
      <c r="H19" s="5">
        <f t="shared" si="2"/>
        <v>1.0248981966259454</v>
      </c>
      <c r="I19" s="3">
        <v>161065</v>
      </c>
      <c r="J19" s="4">
        <v>0.17</v>
      </c>
      <c r="K19" s="4">
        <v>0.93</v>
      </c>
      <c r="L19" s="3">
        <v>818</v>
      </c>
      <c r="M19" s="3">
        <v>118</v>
      </c>
      <c r="N19" s="3">
        <v>28</v>
      </c>
      <c r="O19" s="3">
        <v>2</v>
      </c>
      <c r="P19" t="s">
        <v>11</v>
      </c>
      <c r="Q19" t="s">
        <v>12</v>
      </c>
      <c r="R19" t="s">
        <v>13</v>
      </c>
      <c r="S19" t="s">
        <v>14</v>
      </c>
    </row>
    <row r="20" spans="1:19" x14ac:dyDescent="0.25">
      <c r="A20" s="1">
        <v>44572</v>
      </c>
      <c r="B20" s="2">
        <v>37994</v>
      </c>
      <c r="C20" s="3">
        <v>19491</v>
      </c>
      <c r="D20" s="3">
        <v>59670</v>
      </c>
      <c r="E20" s="4">
        <f t="shared" si="0"/>
        <v>0.32664655605832077</v>
      </c>
      <c r="F20" s="3">
        <v>18503</v>
      </c>
      <c r="G20" s="4">
        <f t="shared" si="1"/>
        <v>0.48699794704427013</v>
      </c>
      <c r="H20" s="5">
        <f t="shared" si="2"/>
        <v>1.0533967464735448</v>
      </c>
      <c r="I20" s="3">
        <v>171369</v>
      </c>
      <c r="J20" s="4">
        <v>0.17</v>
      </c>
      <c r="K20" s="4">
        <v>0.93</v>
      </c>
      <c r="L20" s="3">
        <v>861</v>
      </c>
      <c r="M20" s="3">
        <v>117</v>
      </c>
      <c r="N20" s="3">
        <v>27</v>
      </c>
      <c r="O20" s="3">
        <v>13</v>
      </c>
    </row>
    <row r="21" spans="1:19" x14ac:dyDescent="0.25">
      <c r="A21" s="1">
        <v>44573</v>
      </c>
      <c r="B21" s="2">
        <v>40127</v>
      </c>
      <c r="C21" s="3">
        <v>21693</v>
      </c>
      <c r="D21" s="3">
        <v>61630</v>
      </c>
      <c r="E21" s="4">
        <f t="shared" si="0"/>
        <v>0.35198766834333928</v>
      </c>
      <c r="F21" s="3">
        <v>18434</v>
      </c>
      <c r="G21" s="4">
        <f t="shared" si="1"/>
        <v>0.45939143220275624</v>
      </c>
      <c r="H21" s="5">
        <f t="shared" si="2"/>
        <v>1.1767928827167191</v>
      </c>
      <c r="I21" s="3">
        <v>209715</v>
      </c>
      <c r="J21" s="4">
        <v>0.18</v>
      </c>
      <c r="K21" s="4">
        <v>0.93</v>
      </c>
      <c r="L21" s="3">
        <v>946</v>
      </c>
      <c r="M21" s="3">
        <v>112</v>
      </c>
      <c r="N21" s="3">
        <v>31</v>
      </c>
      <c r="O21" s="3">
        <v>21</v>
      </c>
    </row>
    <row r="22" spans="1:19" x14ac:dyDescent="0.25">
      <c r="A22" s="1">
        <v>44574</v>
      </c>
      <c r="B22" s="2">
        <v>37169</v>
      </c>
      <c r="C22" s="3">
        <v>20326</v>
      </c>
      <c r="D22" s="3">
        <v>62406</v>
      </c>
      <c r="E22" s="4">
        <f t="shared" si="0"/>
        <v>0.32570586161587028</v>
      </c>
      <c r="F22" s="3">
        <v>16843</v>
      </c>
      <c r="G22" s="4">
        <f t="shared" si="1"/>
        <v>0.4531464392369986</v>
      </c>
      <c r="H22" s="5">
        <f t="shared" si="2"/>
        <v>1.2067921391676066</v>
      </c>
      <c r="I22" s="3">
        <v>221726</v>
      </c>
      <c r="J22" s="4">
        <v>0.2</v>
      </c>
      <c r="K22" s="4">
        <v>0.93</v>
      </c>
      <c r="L22" s="3">
        <v>953</v>
      </c>
      <c r="M22" s="3">
        <v>111</v>
      </c>
      <c r="N22" s="3">
        <v>29</v>
      </c>
      <c r="O22" s="3">
        <v>25</v>
      </c>
      <c r="P22" t="s">
        <v>18</v>
      </c>
      <c r="Q22" t="s">
        <v>19</v>
      </c>
    </row>
    <row r="23" spans="1:19" x14ac:dyDescent="0.25">
      <c r="A23" s="1">
        <v>44575</v>
      </c>
      <c r="B23" s="2">
        <v>34836</v>
      </c>
      <c r="C23" s="3">
        <v>19396</v>
      </c>
      <c r="D23" s="3">
        <v>62445</v>
      </c>
      <c r="E23" s="4">
        <f t="shared" si="0"/>
        <v>0.31060933621586995</v>
      </c>
      <c r="F23" s="3">
        <v>15440</v>
      </c>
      <c r="G23" s="4">
        <f t="shared" si="1"/>
        <v>0.44321965782523826</v>
      </c>
      <c r="H23" s="5">
        <f t="shared" si="2"/>
        <v>1.2562176165803109</v>
      </c>
      <c r="I23" s="3">
        <v>239396</v>
      </c>
      <c r="J23" s="4">
        <v>0.21</v>
      </c>
      <c r="K23" s="4">
        <v>0.93</v>
      </c>
      <c r="L23" s="3">
        <v>976</v>
      </c>
      <c r="M23" s="3">
        <v>112</v>
      </c>
      <c r="N23" s="3">
        <v>30</v>
      </c>
      <c r="O23" s="3">
        <v>18</v>
      </c>
      <c r="P23" t="s">
        <v>22</v>
      </c>
    </row>
    <row r="24" spans="1:19" x14ac:dyDescent="0.25">
      <c r="A24" s="1">
        <v>44576</v>
      </c>
    </row>
    <row r="25" spans="1:19" x14ac:dyDescent="0.25">
      <c r="A25" s="1">
        <v>44577</v>
      </c>
    </row>
    <row r="26" spans="1:19" x14ac:dyDescent="0.25">
      <c r="A26" s="1">
        <v>44578</v>
      </c>
    </row>
    <row r="27" spans="1:19" x14ac:dyDescent="0.25">
      <c r="A27" s="1">
        <v>44579</v>
      </c>
    </row>
    <row r="28" spans="1:19" x14ac:dyDescent="0.25">
      <c r="A28" s="1">
        <v>44580</v>
      </c>
    </row>
    <row r="29" spans="1:19" x14ac:dyDescent="0.25">
      <c r="A29" s="1">
        <v>44581</v>
      </c>
    </row>
    <row r="30" spans="1:19" x14ac:dyDescent="0.25">
      <c r="A30" s="1">
        <v>44582</v>
      </c>
    </row>
    <row r="31" spans="1:19" x14ac:dyDescent="0.25">
      <c r="A31" s="1">
        <v>44583</v>
      </c>
    </row>
    <row r="32" spans="1:19" x14ac:dyDescent="0.25">
      <c r="A32" s="1">
        <v>44584</v>
      </c>
    </row>
    <row r="33" spans="1:1" x14ac:dyDescent="0.25">
      <c r="A33" s="1">
        <v>44585</v>
      </c>
    </row>
    <row r="34" spans="1:1" x14ac:dyDescent="0.25">
      <c r="A34" s="1">
        <v>44586</v>
      </c>
    </row>
    <row r="35" spans="1:1" x14ac:dyDescent="0.25">
      <c r="A35" s="1">
        <v>44587</v>
      </c>
    </row>
    <row r="36" spans="1:1" x14ac:dyDescent="0.25">
      <c r="A36" s="1">
        <v>44588</v>
      </c>
    </row>
    <row r="37" spans="1:1" x14ac:dyDescent="0.25">
      <c r="A37" s="1">
        <v>44589</v>
      </c>
    </row>
    <row r="38" spans="1:1" x14ac:dyDescent="0.25">
      <c r="A38" s="1">
        <v>44590</v>
      </c>
    </row>
    <row r="39" spans="1:1" x14ac:dyDescent="0.25">
      <c r="A39" s="1">
        <v>44591</v>
      </c>
    </row>
  </sheetData>
  <phoneticPr fontId="1" type="noConversion"/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beinan xu</dc:creator>
  <cp:lastModifiedBy>beinan xu</cp:lastModifiedBy>
  <dcterms:created xsi:type="dcterms:W3CDTF">2022-01-10T04:47:31Z</dcterms:created>
  <dcterms:modified xsi:type="dcterms:W3CDTF">2022-01-14T10:18:30Z</dcterms:modified>
</cp:coreProperties>
</file>