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A-数学系-活动\文艺Tool Kit\GanttChart\"/>
    </mc:Choice>
  </mc:AlternateContent>
  <xr:revisionPtr revIDLastSave="0" documentId="13_ncr:1_{EDA6FE2F-D12A-4F63-B871-7672EE960E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甘特图（分表）" sheetId="7" r:id="rId1"/>
    <sheet name="表格形式" sheetId="3" state="hidden" r:id="rId2"/>
    <sheet name="甘特图（分项）" sheetId="5" state="hidden" r:id="rId3"/>
  </sheets>
  <definedNames>
    <definedName name="_xlnm._FilterDatabase" localSheetId="0" hidden="1">'甘特图（分表）'!$B$7:$B$24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7" l="1"/>
  <c r="B24" i="7"/>
  <c r="G23" i="7"/>
  <c r="B23" i="7"/>
  <c r="G22" i="7"/>
  <c r="B22" i="7"/>
  <c r="G21" i="7"/>
  <c r="B21" i="7"/>
  <c r="G20" i="7"/>
  <c r="B20" i="7"/>
  <c r="G19" i="7"/>
  <c r="B19" i="7"/>
  <c r="G18" i="7"/>
  <c r="B18" i="7"/>
  <c r="G17" i="7"/>
  <c r="B17" i="7"/>
  <c r="G16" i="7"/>
  <c r="B16" i="7"/>
  <c r="G15" i="7"/>
  <c r="B15" i="7"/>
  <c r="G14" i="7"/>
  <c r="B14" i="7"/>
  <c r="G13" i="7"/>
  <c r="B13" i="7"/>
  <c r="G12" i="7"/>
  <c r="B12" i="7"/>
  <c r="G11" i="7"/>
  <c r="B11" i="7"/>
  <c r="G10" i="7"/>
  <c r="B10" i="7"/>
  <c r="G9" i="7"/>
  <c r="B9" i="7"/>
  <c r="G8" i="7"/>
  <c r="B8" i="7"/>
  <c r="G7" i="7"/>
  <c r="B7" i="7"/>
  <c r="D2" i="7"/>
  <c r="F75" i="5"/>
  <c r="F61" i="5"/>
  <c r="F59" i="5"/>
  <c r="F58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39" i="5"/>
  <c r="F38" i="5"/>
  <c r="F37" i="5"/>
  <c r="F32" i="5"/>
  <c r="F31" i="5"/>
  <c r="F30" i="5"/>
  <c r="F29" i="5"/>
  <c r="F28" i="5"/>
  <c r="F27" i="5"/>
  <c r="F25" i="5"/>
  <c r="F24" i="5"/>
  <c r="F21" i="5"/>
  <c r="F20" i="5"/>
  <c r="F19" i="5"/>
  <c r="F18" i="5"/>
  <c r="F16" i="5"/>
  <c r="F15" i="5"/>
  <c r="F14" i="5"/>
  <c r="F10" i="5"/>
  <c r="F9" i="5"/>
  <c r="F8" i="5"/>
  <c r="C6" i="5"/>
  <c r="E72" i="5" s="1"/>
  <c r="F24" i="7" l="1"/>
  <c r="F14" i="7"/>
  <c r="F22" i="7"/>
  <c r="F20" i="7"/>
  <c r="F11" i="7"/>
  <c r="F10" i="7"/>
  <c r="F12" i="7"/>
  <c r="F15" i="7"/>
  <c r="F21" i="7"/>
  <c r="F7" i="7"/>
  <c r="F13" i="7"/>
  <c r="F16" i="7"/>
  <c r="F18" i="7"/>
  <c r="F23" i="7"/>
  <c r="F8" i="7"/>
  <c r="F9" i="7"/>
  <c r="F17" i="7"/>
  <c r="F19" i="7"/>
  <c r="E16" i="5"/>
  <c r="E23" i="5"/>
  <c r="E30" i="5"/>
  <c r="E40" i="5"/>
  <c r="E59" i="5"/>
  <c r="E10" i="5"/>
  <c r="E25" i="5"/>
  <c r="E54" i="5"/>
  <c r="E24" i="5"/>
  <c r="E41" i="5"/>
  <c r="E47" i="5"/>
  <c r="E53" i="5"/>
  <c r="E17" i="5"/>
  <c r="E31" i="5"/>
  <c r="E60" i="5"/>
  <c r="E76" i="5"/>
  <c r="E48" i="5"/>
  <c r="E61" i="5"/>
  <c r="E19" i="5"/>
  <c r="E55" i="5"/>
  <c r="E45" i="5"/>
  <c r="E57" i="5"/>
  <c r="E70" i="5"/>
  <c r="E21" i="5"/>
  <c r="E51" i="5"/>
  <c r="E8" i="5"/>
  <c r="E22" i="5"/>
  <c r="E75" i="5"/>
  <c r="E9" i="5"/>
  <c r="E18" i="5"/>
  <c r="E42" i="5"/>
  <c r="E80" i="5"/>
  <c r="E32" i="5"/>
  <c r="E11" i="5"/>
  <c r="E26" i="5"/>
  <c r="E43" i="5"/>
  <c r="E27" i="5"/>
  <c r="E37" i="5"/>
  <c r="E63" i="5"/>
  <c r="E44" i="5"/>
  <c r="E50" i="5"/>
  <c r="E56" i="5"/>
  <c r="E68" i="5"/>
  <c r="E49" i="5"/>
  <c r="E62" i="5"/>
  <c r="E12" i="5"/>
  <c r="E13" i="5"/>
  <c r="E20" i="5"/>
  <c r="E14" i="5"/>
  <c r="E28" i="5"/>
  <c r="E38" i="5"/>
  <c r="E69" i="5"/>
  <c r="E15" i="5"/>
  <c r="E29" i="5"/>
  <c r="E39" i="5"/>
  <c r="E58" i="5"/>
  <c r="E71" i="5"/>
  <c r="E46" i="5"/>
  <c r="E52" i="5"/>
</calcChain>
</file>

<file path=xl/sharedStrings.xml><?xml version="1.0" encoding="utf-8"?>
<sst xmlns="http://schemas.openxmlformats.org/spreadsheetml/2006/main" count="520" uniqueCount="174">
  <si>
    <t>2022年 数学系&amp;求真书院 联合学生节 春季学期文艺甘特图</t>
  </si>
  <si>
    <t>制作@Lemonifolds 数学系学生会文艺部制作</t>
  </si>
  <si>
    <t>任务
序号</t>
  </si>
  <si>
    <t>事项
类型</t>
  </si>
  <si>
    <t>事项
名称</t>
  </si>
  <si>
    <t>负责
同学</t>
  </si>
  <si>
    <t>进行
状态</t>
  </si>
  <si>
    <t>开始/督促
时间</t>
  </si>
  <si>
    <t>结束
时间</t>
  </si>
  <si>
    <t>备注
事项</t>
  </si>
  <si>
    <t>二月</t>
  </si>
  <si>
    <t>三月</t>
  </si>
  <si>
    <t>四月</t>
  </si>
  <si>
    <t>五月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</si>
  <si>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</si>
  <si>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</si>
  <si>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</si>
  <si>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</si>
  <si>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</si>
  <si>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</si>
  <si>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</si>
  <si>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</si>
  <si>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</si>
  <si>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</si>
  <si>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</si>
  <si>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</si>
  <si>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</si>
  <si>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</si>
  <si>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一</t>
  </si>
  <si>
    <t>二</t>
  </si>
  <si>
    <t>三</t>
  </si>
  <si>
    <t>四</t>
  </si>
  <si>
    <t>五</t>
  </si>
  <si>
    <t>六</t>
  </si>
  <si>
    <t>日</t>
  </si>
  <si>
    <t>当前日期</t>
  </si>
  <si>
    <t>Date</t>
  </si>
  <si>
    <t>宣传组</t>
  </si>
  <si>
    <t>推送</t>
  </si>
  <si>
    <t>志愿者招募推送发布</t>
  </si>
  <si>
    <t>（非班级为单位）节目征集推送发布</t>
  </si>
  <si>
    <t>制作宣传品投票问卷和/或征集推送</t>
  </si>
  <si>
    <t>设计</t>
  </si>
  <si>
    <t>讨论确定学生节主题，并开始酝酿主题推送、logo、主海报、宣传视频</t>
  </si>
  <si>
    <t>进一步讨论主题推送、logo、主海报、(小海报)、宣传视频</t>
  </si>
  <si>
    <t>主题推送、logo、主海报、(小海报)、完成初稿制作；开始进一步修改调整</t>
  </si>
  <si>
    <t>主题推送基本完成</t>
  </si>
  <si>
    <t>流量推送基本完成</t>
  </si>
  <si>
    <t>主持人招募推送发布</t>
  </si>
  <si>
    <t>开始酝酿流量推送和进一步的宣传周边</t>
  </si>
  <si>
    <t>主题推送定稿发布</t>
  </si>
  <si>
    <t>根据宣传组进行情况开始制作周边宣传/征订推送</t>
  </si>
  <si>
    <t>周边推送一（征订推）发布（文化衫等购置产品）</t>
  </si>
  <si>
    <t>流量推送定稿发布</t>
  </si>
  <si>
    <t>周边</t>
  </si>
  <si>
    <t>制作节目单、工作证</t>
  </si>
  <si>
    <t>制作邀请函、路演小礼品、伴手礼（含袋子）</t>
  </si>
  <si>
    <t>周边推送二发布（头像）</t>
  </si>
  <si>
    <t>制作奖品&amp;路演介绍推送</t>
  </si>
  <si>
    <t>开奖</t>
  </si>
  <si>
    <t>流量推送开奖</t>
  </si>
  <si>
    <t>制作主持人介绍推送</t>
  </si>
  <si>
    <t>倒计时五天——奖品&amp;路演介绍推送发布</t>
  </si>
  <si>
    <t>倒计时四天——主持人介绍推送发布</t>
  </si>
  <si>
    <t>倒计时三天——宣传视频推送发布</t>
  </si>
  <si>
    <t>倒计时两天——主题曲发布（如有）</t>
  </si>
  <si>
    <t>倒计时一天——节目单</t>
  </si>
  <si>
    <t>节目组</t>
  </si>
  <si>
    <t>节目</t>
  </si>
  <si>
    <t>召开班长会议，各节目初步开始选材创作</t>
  </si>
  <si>
    <t>确认各班初步节目意向</t>
  </si>
  <si>
    <t>进一步调整、改进节目整体框架</t>
  </si>
  <si>
    <t>审核</t>
  </si>
  <si>
    <r>
      <t>零审</t>
    </r>
    <r>
      <rPr>
        <sz val="10.5"/>
        <color theme="1"/>
        <rFont val="宋体"/>
        <charset val="134"/>
      </rPr>
      <t>——创意审</t>
    </r>
  </si>
  <si>
    <t>各节目剧本形成基本框架，歌舞类确定选材</t>
  </si>
  <si>
    <t>各节目最终确定剧本、参演人员，拍摄、排练事宜（器材、道具）</t>
  </si>
  <si>
    <r>
      <rPr>
        <sz val="10.5"/>
        <color rgb="FFFF0000"/>
        <rFont val="宋体"/>
        <charset val="134"/>
      </rPr>
      <t>一审</t>
    </r>
    <r>
      <rPr>
        <sz val="10.5"/>
        <color theme="1"/>
        <rFont val="宋体"/>
        <charset val="134"/>
      </rPr>
      <t>——节目开始排练、拍摄的情况，并确定教师视频拍摄制作团队、各节目负责人</t>
    </r>
  </si>
  <si>
    <t>建立云盘，收集三审所需多媒体材料</t>
  </si>
  <si>
    <t>分工对接节目(节目组)</t>
  </si>
  <si>
    <t>主持人</t>
  </si>
  <si>
    <t>主持人面试</t>
  </si>
  <si>
    <r>
      <rPr>
        <sz val="10.5"/>
        <color rgb="FFFF0000"/>
        <rFont val="宋体"/>
        <charset val="134"/>
      </rPr>
      <t>二审</t>
    </r>
    <r>
      <rPr>
        <sz val="10.5"/>
        <color theme="1"/>
        <rFont val="宋体"/>
        <charset val="134"/>
      </rPr>
      <t>——节目一边拍摄一边剪辑的情况、进一步排练完善的情况，</t>
    </r>
    <r>
      <rPr>
        <sz val="10.5"/>
        <color rgb="FFFF0000"/>
        <rFont val="宋体"/>
        <charset val="134"/>
      </rPr>
      <t>开始制作舞监表，确定现场场务台口人员</t>
    </r>
  </si>
  <si>
    <t>开始讨论互动方案（包括路演和现场）</t>
  </si>
  <si>
    <t>台口</t>
  </si>
  <si>
    <t>第一次台口培训</t>
  </si>
  <si>
    <r>
      <rPr>
        <sz val="10.5"/>
        <color rgb="FFFF0000"/>
        <rFont val="宋体"/>
        <charset val="134"/>
      </rPr>
      <t>三审</t>
    </r>
    <r>
      <rPr>
        <sz val="10.5"/>
        <color theme="1"/>
        <rFont val="宋体"/>
        <charset val="134"/>
      </rPr>
      <t>——节目拍摄完成情况、剪辑进行情况、排练形成舞台效果情况，各节目代表进行彩排，</t>
    </r>
    <r>
      <rPr>
        <sz val="10.5"/>
        <color rgb="FFFF0000"/>
        <rFont val="宋体"/>
        <charset val="134"/>
      </rPr>
      <t>修改舞监表，开始收集最终版多媒体材料</t>
    </r>
  </si>
  <si>
    <r>
      <rPr>
        <sz val="10.5"/>
        <color theme="1"/>
        <rFont val="宋体"/>
        <charset val="134"/>
      </rPr>
      <t>确定</t>
    </r>
    <r>
      <rPr>
        <sz val="10.5"/>
        <color rgb="FFFF0000"/>
        <rFont val="宋体"/>
        <charset val="134"/>
      </rPr>
      <t>互动方案</t>
    </r>
  </si>
  <si>
    <r>
      <rPr>
        <sz val="10.5"/>
        <color theme="1"/>
        <rFont val="宋体"/>
        <charset val="134"/>
      </rPr>
      <t>确定</t>
    </r>
    <r>
      <rPr>
        <sz val="10.5"/>
        <color rgb="FFFF0000"/>
        <rFont val="宋体"/>
        <charset val="134"/>
      </rPr>
      <t>现场工作人员</t>
    </r>
  </si>
  <si>
    <r>
      <rPr>
        <sz val="10.5"/>
        <color theme="1"/>
        <rFont val="宋体"/>
        <charset val="134"/>
      </rPr>
      <t>台口培训，第一次</t>
    </r>
    <r>
      <rPr>
        <sz val="10.5"/>
        <color rgb="FFFF0000"/>
        <rFont val="宋体"/>
        <charset val="134"/>
      </rPr>
      <t>对表</t>
    </r>
  </si>
  <si>
    <t>各节目核对舞监表，同时确认现场所需物资，提前做好物资准备</t>
  </si>
  <si>
    <r>
      <rPr>
        <sz val="10.5"/>
        <color rgb="FFFF0000"/>
        <rFont val="宋体"/>
        <charset val="134"/>
      </rPr>
      <t>四审</t>
    </r>
    <r>
      <rPr>
        <sz val="10.5"/>
        <rFont val="宋体"/>
        <charset val="134"/>
      </rPr>
      <t>——最后确认各节目已准备就绪，需要的话做进一步指导</t>
    </r>
  </si>
  <si>
    <t>台口培训，第一次对表</t>
  </si>
  <si>
    <t>制作现场主背板（可能有侧屏）</t>
  </si>
  <si>
    <r>
      <rPr>
        <sz val="10.5"/>
        <color theme="1"/>
        <rFont val="宋体"/>
        <charset val="134"/>
      </rPr>
      <t>对互动方案及现场可能出现的</t>
    </r>
    <r>
      <rPr>
        <sz val="10.5"/>
        <color rgb="FFFF0000"/>
        <rFont val="Calibri"/>
        <family val="2"/>
      </rPr>
      <t>bug</t>
    </r>
    <r>
      <rPr>
        <sz val="10.5"/>
        <color theme="1"/>
        <rFont val="宋体"/>
        <charset val="134"/>
      </rPr>
      <t>做进一步讨论，确认一遍流程与职责</t>
    </r>
  </si>
  <si>
    <r>
      <rPr>
        <sz val="10.5"/>
        <color theme="1"/>
        <rFont val="宋体"/>
        <charset val="134"/>
      </rPr>
      <t>第二次</t>
    </r>
    <r>
      <rPr>
        <sz val="10.5"/>
        <color rgb="FFFF0000"/>
        <rFont val="宋体"/>
        <charset val="134"/>
      </rPr>
      <t>对表</t>
    </r>
    <r>
      <rPr>
        <sz val="10.5"/>
        <color theme="1"/>
        <rFont val="宋体"/>
        <charset val="134"/>
      </rPr>
      <t>；(周四)</t>
    </r>
  </si>
  <si>
    <t>再次确认节目演职人员相关事宜</t>
  </si>
  <si>
    <r>
      <rPr>
        <sz val="10.5"/>
        <color theme="1"/>
        <rFont val="宋体"/>
        <charset val="134"/>
      </rPr>
      <t>第三次</t>
    </r>
    <r>
      <rPr>
        <sz val="10.5"/>
        <color rgb="FFFF0000"/>
        <rFont val="宋体"/>
        <charset val="134"/>
      </rPr>
      <t>对表</t>
    </r>
    <r>
      <rPr>
        <sz val="10.5"/>
        <color theme="1"/>
        <rFont val="宋体"/>
        <charset val="134"/>
      </rPr>
      <t>；最后确认物资准备齐全和现场事宜</t>
    </r>
  </si>
  <si>
    <t>彩排</t>
  </si>
  <si>
    <t>白天节目彩排</t>
  </si>
  <si>
    <t>视频组</t>
  </si>
  <si>
    <t>视频</t>
  </si>
  <si>
    <t>宣传视频有初步剧本</t>
  </si>
  <si>
    <t>宣传视频剧本完稿，开始拍摄</t>
  </si>
  <si>
    <t>宣传视频完成一半拍摄</t>
  </si>
  <si>
    <t>宣传视频完成大致拍摄，开始剪辑及补拍</t>
  </si>
  <si>
    <t>宣传视频完成剪辑，开始制作宣传视频推送</t>
  </si>
  <si>
    <t>摄影组</t>
  </si>
  <si>
    <t>开始主持人拍摄海报工作</t>
  </si>
  <si>
    <t>摄影</t>
  </si>
  <si>
    <t>学生节现场拍摄以及直播（暂定）</t>
  </si>
  <si>
    <t>其他</t>
  </si>
  <si>
    <t>联系场地、屏幕、音响设备</t>
  </si>
  <si>
    <r>
      <rPr>
        <sz val="10.5"/>
        <color rgb="FFFF0000"/>
        <rFont val="宋体"/>
        <charset val="134"/>
      </rPr>
      <t>零审</t>
    </r>
    <r>
      <rPr>
        <sz val="10.5"/>
        <color theme="1"/>
        <rFont val="宋体"/>
        <charset val="134"/>
      </rPr>
      <t>——创意审</t>
    </r>
  </si>
  <si>
    <t>时间</t>
  </si>
  <si>
    <t>宣传</t>
  </si>
  <si>
    <r>
      <rPr>
        <b/>
        <sz val="10.5"/>
        <color theme="1"/>
        <rFont val="宋体"/>
        <charset val="134"/>
      </rPr>
      <t>备注</t>
    </r>
    <r>
      <rPr>
        <b/>
        <sz val="10.5"/>
        <color theme="1"/>
        <rFont val="Calibri"/>
        <family val="2"/>
      </rPr>
      <t>/</t>
    </r>
    <r>
      <rPr>
        <b/>
        <sz val="10.5"/>
        <color theme="1"/>
        <rFont val="宋体"/>
        <charset val="134"/>
      </rPr>
      <t>其他</t>
    </r>
  </si>
  <si>
    <t>第-1周</t>
  </si>
  <si>
    <t>周五</t>
  </si>
  <si>
    <t>第0周</t>
  </si>
  <si>
    <t>周一</t>
  </si>
  <si>
    <r>
      <rPr>
        <sz val="10.5"/>
        <color theme="1"/>
        <rFont val="宋体"/>
        <charset val="134"/>
      </rPr>
      <t>讨论确定学生节主题，并开始酝酿主题推送、</t>
    </r>
    <r>
      <rPr>
        <sz val="10.5"/>
        <color theme="1"/>
        <rFont val="Calibri"/>
        <family val="2"/>
      </rPr>
      <t>logo</t>
    </r>
    <r>
      <rPr>
        <sz val="10.5"/>
        <color theme="1"/>
        <rFont val="宋体"/>
        <charset val="134"/>
      </rPr>
      <t>、主海报、宣传视频【3月18日形成初稿】</t>
    </r>
  </si>
  <si>
    <t>第1周</t>
  </si>
  <si>
    <t>第2周</t>
  </si>
  <si>
    <r>
      <rPr>
        <sz val="10.5"/>
        <color theme="1"/>
        <rFont val="宋体"/>
        <charset val="134"/>
      </rPr>
      <t>进一步讨论主题推送、</t>
    </r>
    <r>
      <rPr>
        <sz val="10.5"/>
        <color theme="1"/>
        <rFont val="Calibri"/>
        <family val="2"/>
      </rPr>
      <t>logo</t>
    </r>
    <r>
      <rPr>
        <sz val="10.5"/>
        <color theme="1"/>
        <rFont val="宋体"/>
        <charset val="134"/>
      </rPr>
      <t>、主海报、(小海报)、宣传视频</t>
    </r>
  </si>
  <si>
    <t>第3周</t>
  </si>
  <si>
    <t>第4周</t>
  </si>
  <si>
    <r>
      <rPr>
        <sz val="10.5"/>
        <color theme="1"/>
        <rFont val="宋体"/>
        <charset val="134"/>
      </rPr>
      <t>主题推送、</t>
    </r>
    <r>
      <rPr>
        <sz val="10.5"/>
        <color theme="1"/>
        <rFont val="Calibri"/>
        <family val="2"/>
      </rPr>
      <t>logo</t>
    </r>
    <r>
      <rPr>
        <sz val="10.5"/>
        <color theme="1"/>
        <rFont val="宋体"/>
        <charset val="134"/>
      </rPr>
      <t>、主海报、(小海报)、完成初稿制作；开始进一步修改调整【3月27日结束】</t>
    </r>
  </si>
  <si>
    <t>周六</t>
  </si>
  <si>
    <t>周日</t>
  </si>
  <si>
    <t>宣传视频剧本完稿，开始拍摄【5月1日结束】</t>
  </si>
  <si>
    <t>第5周</t>
  </si>
  <si>
    <t>开始酝酿流量推送和进一步的宣传周边【4月26日结束】</t>
  </si>
  <si>
    <t>第6周</t>
  </si>
  <si>
    <t>小海报能早出来的话及时复制，不行就当倒计时海报用</t>
  </si>
  <si>
    <t>第8周</t>
  </si>
  <si>
    <t>第9周</t>
  </si>
  <si>
    <t>第10周</t>
  </si>
  <si>
    <t>周二</t>
  </si>
  <si>
    <t>根据宣传组进行情况开始制作周边宣传/征订推送【4月28日结束】</t>
  </si>
  <si>
    <t>周三</t>
  </si>
  <si>
    <t>周四</t>
  </si>
  <si>
    <r>
      <rPr>
        <sz val="10.5"/>
        <color rgb="FFFF0000"/>
        <rFont val="宋体"/>
        <charset val="134"/>
      </rPr>
      <t>周边推送一（征订推）发布</t>
    </r>
    <r>
      <rPr>
        <sz val="10.5"/>
        <color theme="1"/>
        <rFont val="宋体"/>
        <charset val="134"/>
      </rPr>
      <t>（文化衫等购置产品）</t>
    </r>
  </si>
  <si>
    <r>
      <rPr>
        <sz val="10.5"/>
        <color theme="1"/>
        <rFont val="宋体"/>
        <charset val="134"/>
      </rPr>
      <t>组织</t>
    </r>
    <r>
      <rPr>
        <sz val="10.5"/>
        <color rgb="FFFF0000"/>
        <rFont val="宋体"/>
        <charset val="134"/>
      </rPr>
      <t>主持人</t>
    </r>
    <r>
      <rPr>
        <sz val="10.5"/>
        <color theme="1"/>
        <rFont val="宋体"/>
        <charset val="134"/>
      </rPr>
      <t>参加节目审核了解节目以串词</t>
    </r>
  </si>
  <si>
    <t>宣传视频完成大致拍摄，开始剪辑及补拍【5月15日结束】</t>
  </si>
  <si>
    <t>第11周</t>
  </si>
  <si>
    <t>开始主持人拍摄海报工作【5月13日结束】</t>
  </si>
  <si>
    <t>联系场地、屏幕音响设备等；申请展板，开始打印、张贴小海报</t>
  </si>
  <si>
    <r>
      <rPr>
        <sz val="10.5"/>
        <color rgb="FFFF0000"/>
        <rFont val="宋体"/>
        <charset val="134"/>
      </rPr>
      <t>主持人</t>
    </r>
    <r>
      <rPr>
        <sz val="10.5"/>
        <color theme="1"/>
        <rFont val="宋体"/>
        <charset val="134"/>
      </rPr>
      <t>提前确定服装、拍摄海报</t>
    </r>
  </si>
  <si>
    <t>第12周</t>
  </si>
  <si>
    <t>讨论倒计时形式</t>
  </si>
  <si>
    <r>
      <rPr>
        <sz val="10.5"/>
        <color theme="1"/>
        <rFont val="宋体"/>
        <charset val="134"/>
      </rPr>
      <t>制作奖品</t>
    </r>
    <r>
      <rPr>
        <sz val="10.5"/>
        <color theme="1"/>
        <rFont val="Calibri"/>
        <family val="2"/>
      </rPr>
      <t>&amp;</t>
    </r>
    <r>
      <rPr>
        <sz val="10.5"/>
        <color theme="1"/>
        <rFont val="宋体"/>
        <charset val="134"/>
      </rPr>
      <t>路演介绍推送【5月15日结束】</t>
    </r>
  </si>
  <si>
    <r>
      <rPr>
        <sz val="10.5"/>
        <color rgb="FFFF0000"/>
        <rFont val="宋体"/>
        <charset val="134"/>
      </rPr>
      <t>周边推送二发布</t>
    </r>
    <r>
      <rPr>
        <sz val="10.5"/>
        <color theme="1"/>
        <rFont val="宋体"/>
        <charset val="134"/>
      </rPr>
      <t>（头像）</t>
    </r>
  </si>
  <si>
    <t>制作主持人介绍推送【5月16日结束】</t>
  </si>
  <si>
    <t>宣传视频完成剪辑，开始制作宣传视频推送【5月18日结束】</t>
  </si>
  <si>
    <t>对表出现问题与节目组确认</t>
  </si>
  <si>
    <t>第13周</t>
  </si>
  <si>
    <r>
      <rPr>
        <sz val="10.5"/>
        <color rgb="FFFF0000"/>
        <rFont val="宋体"/>
        <charset val="134"/>
      </rPr>
      <t>倒计时五天——奖品</t>
    </r>
    <r>
      <rPr>
        <sz val="10.5"/>
        <color rgb="FFFF0000"/>
        <rFont val="Calibri"/>
        <family val="2"/>
      </rPr>
      <t>&amp;</t>
    </r>
    <r>
      <rPr>
        <sz val="10.5"/>
        <color rgb="FFFF0000"/>
        <rFont val="宋体"/>
        <charset val="134"/>
      </rPr>
      <t>路演介绍推送发布</t>
    </r>
  </si>
  <si>
    <t>倒计时四天——</t>
  </si>
  <si>
    <t>主持人介绍推送发布</t>
  </si>
  <si>
    <t>倒计时三天——</t>
  </si>
  <si>
    <t>路演</t>
  </si>
  <si>
    <t>宣传视频推送发布</t>
  </si>
  <si>
    <t>倒计时两天——</t>
  </si>
  <si>
    <t>主题曲发布（如有）</t>
  </si>
  <si>
    <t>倒计时一天——</t>
  </si>
  <si>
    <t>睡个好觉</t>
  </si>
  <si>
    <t>节目单发布</t>
  </si>
  <si>
    <t>结束
时间</t>
    <phoneticPr fontId="17" type="noConversion"/>
  </si>
  <si>
    <t>事项
分组</t>
    <phoneticPr fontId="17" type="noConversion"/>
  </si>
  <si>
    <t>推送</t>
    <phoneticPr fontId="17" type="noConversion"/>
  </si>
  <si>
    <t>说明</t>
    <phoneticPr fontId="17" type="noConversion"/>
  </si>
  <si>
    <t>本表会随着时间自动显示当前天数，参考当前表格的=TODAY()函数以及条件格式选项。
表格会根据对应的结束时间(DDL)以及依赖于事项类型给出开始时间，同时在后面的日历中生成对应的时间条，并且给出相关的进行状态。
该表为总表，各个分项会在分表中按照事项分组和事项类型列出。
此表是分表，点击B7格中的不同选项即可切换至不同的分组</t>
    <phoneticPr fontId="17" type="noConversion"/>
  </si>
  <si>
    <t>2022年 xxxxxxxxxx  学生节 春季学期文艺甘特图</t>
    <phoneticPr fontId="17" type="noConversion"/>
  </si>
  <si>
    <t>‘@LemonadeManifolds 制作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</si>
</sst>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6" x14ac:knownFonts="1">
    <font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Calibri"/>
      <family val="2"/>
    </font>
    <font>
      <sz val="10.5"/>
      <color rgb="FFFF0000"/>
      <name val="宋体"/>
      <charset val="134"/>
    </font>
    <font>
      <sz val="10.5"/>
      <name val="宋体"/>
      <charset val="134"/>
    </font>
    <font>
      <sz val="10.5"/>
      <name val="Calibri"/>
      <family val="2"/>
    </font>
    <font>
      <sz val="10.5"/>
      <color rgb="FFFF0000"/>
      <name val="Calibri"/>
      <family val="2"/>
    </font>
    <font>
      <b/>
      <sz val="11"/>
      <color theme="1"/>
      <name val="等线"/>
      <charset val="134"/>
      <scheme val="minor"/>
    </font>
    <font>
      <b/>
      <sz val="14"/>
      <color theme="8" tint="-0.499984740745262"/>
      <name val="等线"/>
      <charset val="134"/>
      <scheme val="minor"/>
    </font>
    <font>
      <b/>
      <sz val="11"/>
      <color theme="8" tint="-0.499984740745262"/>
      <name val="等线"/>
      <charset val="134"/>
      <scheme val="minor"/>
    </font>
    <font>
      <b/>
      <sz val="12"/>
      <color theme="8" tint="-0.499984740745262"/>
      <name val="等线"/>
      <charset val="134"/>
      <scheme val="minor"/>
    </font>
    <font>
      <b/>
      <sz val="14"/>
      <color rgb="FF0070C0"/>
      <name val="等线"/>
      <charset val="134"/>
      <scheme val="minor"/>
    </font>
    <font>
      <sz val="10.5"/>
      <color theme="1"/>
      <name val="宋体"/>
      <charset val="134"/>
    </font>
    <font>
      <u/>
      <sz val="11"/>
      <color theme="10"/>
      <name val="等线"/>
      <charset val="134"/>
      <scheme val="minor"/>
    </font>
    <font>
      <sz val="10.5"/>
      <color rgb="FFFF0000"/>
      <name val="宋体"/>
      <charset val="134"/>
    </font>
    <font>
      <b/>
      <sz val="10.5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58" fontId="3" fillId="0" borderId="3" xfId="0" applyNumberFormat="1" applyFont="1" applyBorder="1" applyAlignment="1">
      <alignment horizontal="center" vertical="center" wrapText="1"/>
    </xf>
    <xf numFmtId="58" fontId="2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58" fontId="3" fillId="0" borderId="6" xfId="0" applyNumberFormat="1" applyFont="1" applyBorder="1" applyAlignment="1">
      <alignment horizontal="center" vertical="center" wrapText="1"/>
    </xf>
    <xf numFmtId="58" fontId="2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58" fontId="3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 wrapText="1"/>
    </xf>
    <xf numFmtId="58" fontId="2" fillId="0" borderId="4" xfId="0" applyNumberFormat="1" applyFont="1" applyBorder="1" applyAlignment="1">
      <alignment horizontal="center" vertical="center" wrapText="1"/>
    </xf>
    <xf numFmtId="58" fontId="2" fillId="0" borderId="11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58" fontId="7" fillId="0" borderId="6" xfId="0" applyNumberFormat="1" applyFont="1" applyBorder="1" applyAlignment="1">
      <alignment horizontal="center" vertical="center" wrapText="1"/>
    </xf>
    <xf numFmtId="58" fontId="4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6" fontId="3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58" fontId="13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58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7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4" fontId="20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58" fontId="19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58" fontId="22" fillId="0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14" fontId="11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58" fontId="2" fillId="0" borderId="5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58" fontId="2" fillId="0" borderId="6" xfId="0" applyNumberFormat="1" applyFont="1" applyBorder="1" applyAlignment="1">
      <alignment horizontal="center" vertical="center" wrapText="1"/>
    </xf>
    <xf numFmtId="58" fontId="3" fillId="0" borderId="10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58" fontId="3" fillId="0" borderId="5" xfId="0" applyNumberFormat="1" applyFont="1" applyBorder="1" applyAlignment="1">
      <alignment horizontal="center" vertical="center" wrapText="1"/>
    </xf>
    <xf numFmtId="58" fontId="3" fillId="0" borderId="9" xfId="0" applyNumberFormat="1" applyFont="1" applyBorder="1" applyAlignment="1">
      <alignment horizontal="center" vertical="center" wrapText="1"/>
    </xf>
    <xf numFmtId="58" fontId="3" fillId="0" borderId="8" xfId="0" applyNumberFormat="1" applyFont="1" applyBorder="1" applyAlignment="1">
      <alignment horizontal="center" vertical="center" wrapText="1"/>
    </xf>
    <xf numFmtId="58" fontId="3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58" fontId="2" fillId="0" borderId="8" xfId="0" applyNumberFormat="1" applyFont="1" applyBorder="1" applyAlignment="1">
      <alignment horizontal="center" vertical="center" wrapText="1"/>
    </xf>
    <xf numFmtId="58" fontId="2" fillId="0" borderId="11" xfId="0" applyNumberFormat="1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4" fillId="0" borderId="0" xfId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9">
    <dxf>
      <font>
        <b/>
        <i val="0"/>
      </font>
      <fill>
        <patternFill patternType="solid">
          <bgColor theme="9" tint="0.59996337778862885"/>
        </patternFill>
      </fill>
    </dxf>
    <dxf>
      <fill>
        <patternFill patternType="solid">
          <bgColor theme="7" tint="0.79995117038483843"/>
        </patternFill>
      </fill>
      <border>
        <left style="thin">
          <color theme="4" tint="0.39991454817346722"/>
        </left>
        <right style="thin">
          <color theme="4" tint="0.39991454817346722"/>
        </right>
        <top/>
        <bottom/>
      </border>
    </dxf>
    <dxf>
      <fill>
        <patternFill patternType="solid">
          <bgColor theme="5" tint="0.79995117038483843"/>
        </patternFill>
      </fill>
      <border>
        <left/>
        <right/>
        <top style="thin">
          <color rgb="FF00B0F0"/>
        </top>
        <bottom style="thin">
          <color rgb="FF00B0F0"/>
        </bottom>
      </border>
    </dxf>
    <dxf>
      <fill>
        <patternFill patternType="solid">
          <bgColor theme="7" tint="0.79995117038483843"/>
        </patternFill>
      </fill>
      <border>
        <left style="thin">
          <color theme="4" tint="0.39991454817346722"/>
        </left>
        <right style="thin">
          <color theme="4" tint="0.39991454817346722"/>
        </right>
        <top/>
        <bottom/>
      </border>
    </dxf>
    <dxf>
      <fill>
        <patternFill patternType="solid">
          <bgColor theme="5" tint="0.79995117038483843"/>
        </patternFill>
      </fill>
      <border>
        <left/>
        <right/>
        <top style="thin">
          <color rgb="FF00B0F0"/>
        </top>
        <bottom style="thin">
          <color rgb="FF00B0F0"/>
        </bottom>
      </border>
    </dxf>
    <dxf>
      <fill>
        <patternFill patternType="solid">
          <bgColor theme="7" tint="0.79995117038483843"/>
        </patternFill>
      </fill>
      <border>
        <left style="thin">
          <color theme="4" tint="0.39991454817346722"/>
        </left>
        <right style="thin">
          <color theme="4" tint="0.39991454817346722"/>
        </right>
        <top/>
        <bottom/>
      </border>
    </dxf>
    <dxf>
      <fill>
        <patternFill patternType="solid">
          <bgColor theme="5" tint="0.79995117038483843"/>
        </patternFill>
      </fill>
      <border>
        <left/>
        <right/>
        <top style="thin">
          <color rgb="FF00B0F0"/>
        </top>
        <bottom style="thin">
          <color rgb="FF00B0F0"/>
        </bottom>
      </border>
    </dxf>
    <dxf>
      <font>
        <b/>
        <i val="0"/>
      </font>
      <fill>
        <patternFill patternType="solid">
          <bgColor theme="9" tint="0.59996337778862885"/>
        </patternFill>
      </fill>
    </dxf>
    <dxf>
      <fill>
        <patternFill>
          <bgColor rgb="FFF2F7FC"/>
        </patternFill>
      </fill>
      <border>
        <left/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2F7FC"/>
      <color rgb="FFE7F1F9"/>
      <color rgb="FFFB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vinkexi@126.com" TargetMode="External"/><Relationship Id="rId1" Type="http://schemas.openxmlformats.org/officeDocument/2006/relationships/hyperlink" Target="mailto:&#21046;&#20316;@LemonadeManifolds%20&#21046;&#20316;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evinkexi@126.com" TargetMode="External"/><Relationship Id="rId1" Type="http://schemas.openxmlformats.org/officeDocument/2006/relationships/hyperlink" Target="mailto:&#21046;&#20316;@Lemonifolds%20&#25968;&#23398;&#31995;&#23398;&#29983;&#20250;&#25991;&#33402;&#37096;&#21046;&#2031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4DFC-38EB-416F-AE97-9F3F1223ECF3}">
  <dimension ref="A1:DB66"/>
  <sheetViews>
    <sheetView tabSelected="1" zoomScale="34" zoomScaleNormal="40" workbookViewId="0">
      <selection activeCell="BX37" sqref="BX37"/>
    </sheetView>
  </sheetViews>
  <sheetFormatPr defaultColWidth="8.88671875" defaultRowHeight="19.95" customHeight="1" x14ac:dyDescent="0.25"/>
  <cols>
    <col min="1" max="3" width="12.77734375" style="28" customWidth="1"/>
    <col min="4" max="4" width="69.77734375" style="28" customWidth="1"/>
    <col min="5" max="9" width="12.77734375" style="28" customWidth="1"/>
    <col min="10" max="105" width="3.77734375" style="28" customWidth="1"/>
    <col min="106" max="106" width="3.77734375" style="29" customWidth="1"/>
    <col min="107" max="16384" width="8.88671875" style="28"/>
  </cols>
  <sheetData>
    <row r="1" spans="1:106" ht="27.75" customHeight="1" x14ac:dyDescent="0.25">
      <c r="A1" s="100" t="s">
        <v>172</v>
      </c>
      <c r="B1" s="67"/>
      <c r="C1" s="67"/>
      <c r="D1" s="67"/>
      <c r="E1" s="67"/>
      <c r="F1" s="67"/>
      <c r="G1" s="67"/>
      <c r="H1" s="67"/>
      <c r="I1" s="67"/>
      <c r="BP1" s="101" t="s">
        <v>173</v>
      </c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</row>
    <row r="2" spans="1:106" ht="19.95" customHeight="1" x14ac:dyDescent="0.25">
      <c r="A2" s="64" t="s">
        <v>35</v>
      </c>
      <c r="B2" s="64"/>
      <c r="C2" s="64"/>
      <c r="D2" s="65">
        <f ca="1">TODAY()</f>
        <v>44628</v>
      </c>
      <c r="E2" s="65"/>
      <c r="F2" s="65"/>
      <c r="G2" s="65"/>
      <c r="H2" s="64" t="s">
        <v>36</v>
      </c>
      <c r="I2" s="64"/>
      <c r="J2" s="66" t="s">
        <v>10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 t="s">
        <v>11</v>
      </c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 t="s">
        <v>12</v>
      </c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 t="s">
        <v>13</v>
      </c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</row>
    <row r="3" spans="1:106" ht="19.95" customHeight="1" x14ac:dyDescent="0.25">
      <c r="A3" s="58" t="s">
        <v>2</v>
      </c>
      <c r="B3" s="60" t="s">
        <v>168</v>
      </c>
      <c r="C3" s="58" t="s">
        <v>3</v>
      </c>
      <c r="D3" s="58" t="s">
        <v>4</v>
      </c>
      <c r="E3" s="58"/>
      <c r="F3" s="58" t="s">
        <v>6</v>
      </c>
      <c r="G3" s="58" t="s">
        <v>7</v>
      </c>
      <c r="H3" s="58" t="s">
        <v>8</v>
      </c>
      <c r="I3" s="58" t="s">
        <v>9</v>
      </c>
      <c r="J3" s="66" t="s">
        <v>14</v>
      </c>
      <c r="K3" s="66"/>
      <c r="L3" s="66"/>
      <c r="M3" s="66"/>
      <c r="N3" s="66"/>
      <c r="O3" s="66"/>
      <c r="P3" s="66"/>
      <c r="Q3" s="66" t="s">
        <v>15</v>
      </c>
      <c r="R3" s="66"/>
      <c r="S3" s="66"/>
      <c r="T3" s="66"/>
      <c r="U3" s="66"/>
      <c r="V3" s="66"/>
      <c r="W3" s="66"/>
      <c r="X3" s="66" t="s">
        <v>16</v>
      </c>
      <c r="Y3" s="66"/>
      <c r="Z3" s="66"/>
      <c r="AA3" s="66"/>
      <c r="AB3" s="66"/>
      <c r="AC3" s="66"/>
      <c r="AD3" s="66"/>
      <c r="AE3" s="66" t="s">
        <v>17</v>
      </c>
      <c r="AF3" s="66"/>
      <c r="AG3" s="66"/>
      <c r="AH3" s="66"/>
      <c r="AI3" s="66"/>
      <c r="AJ3" s="66"/>
      <c r="AK3" s="66"/>
      <c r="AL3" s="66" t="s">
        <v>18</v>
      </c>
      <c r="AM3" s="66"/>
      <c r="AN3" s="66"/>
      <c r="AO3" s="66"/>
      <c r="AP3" s="66"/>
      <c r="AQ3" s="66"/>
      <c r="AR3" s="66"/>
      <c r="AS3" s="66" t="s">
        <v>19</v>
      </c>
      <c r="AT3" s="66"/>
      <c r="AU3" s="66"/>
      <c r="AV3" s="66"/>
      <c r="AW3" s="66"/>
      <c r="AX3" s="66"/>
      <c r="AY3" s="66"/>
      <c r="AZ3" s="66" t="s">
        <v>20</v>
      </c>
      <c r="BA3" s="66"/>
      <c r="BB3" s="66"/>
      <c r="BC3" s="66"/>
      <c r="BD3" s="66"/>
      <c r="BE3" s="66"/>
      <c r="BF3" s="66"/>
      <c r="BG3" s="66" t="s">
        <v>21</v>
      </c>
      <c r="BH3" s="66"/>
      <c r="BI3" s="66"/>
      <c r="BJ3" s="66"/>
      <c r="BK3" s="66"/>
      <c r="BL3" s="66"/>
      <c r="BM3" s="66"/>
      <c r="BN3" s="66" t="s">
        <v>22</v>
      </c>
      <c r="BO3" s="66"/>
      <c r="BP3" s="66"/>
      <c r="BQ3" s="66"/>
      <c r="BR3" s="66"/>
      <c r="BS3" s="66"/>
      <c r="BT3" s="66"/>
      <c r="BU3" s="66" t="s">
        <v>23</v>
      </c>
      <c r="BV3" s="66"/>
      <c r="BW3" s="66"/>
      <c r="BX3" s="66"/>
      <c r="BY3" s="66"/>
      <c r="BZ3" s="66"/>
      <c r="CA3" s="66"/>
      <c r="CB3" s="66" t="s">
        <v>24</v>
      </c>
      <c r="CC3" s="66"/>
      <c r="CD3" s="66"/>
      <c r="CE3" s="66"/>
      <c r="CF3" s="66"/>
      <c r="CG3" s="66"/>
      <c r="CH3" s="66"/>
      <c r="CI3" s="66" t="s">
        <v>25</v>
      </c>
      <c r="CJ3" s="66"/>
      <c r="CK3" s="66"/>
      <c r="CL3" s="66"/>
      <c r="CM3" s="66"/>
      <c r="CN3" s="66"/>
      <c r="CO3" s="66"/>
      <c r="CP3" s="66" t="s">
        <v>26</v>
      </c>
      <c r="CQ3" s="66"/>
      <c r="CR3" s="66"/>
      <c r="CS3" s="66"/>
      <c r="CT3" s="66"/>
      <c r="CU3" s="66"/>
      <c r="CV3" s="66"/>
      <c r="CW3" s="66" t="s">
        <v>27</v>
      </c>
      <c r="CX3" s="66"/>
      <c r="CY3" s="66"/>
      <c r="CZ3" s="66"/>
      <c r="DA3" s="66"/>
      <c r="DB3" s="66"/>
    </row>
    <row r="4" spans="1:106" ht="19.95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30" t="s">
        <v>28</v>
      </c>
      <c r="K4" s="30" t="s">
        <v>29</v>
      </c>
      <c r="L4" s="30" t="s">
        <v>30</v>
      </c>
      <c r="M4" s="30" t="s">
        <v>31</v>
      </c>
      <c r="N4" s="30" t="s">
        <v>32</v>
      </c>
      <c r="O4" s="30" t="s">
        <v>33</v>
      </c>
      <c r="P4" s="30" t="s">
        <v>34</v>
      </c>
      <c r="Q4" s="30" t="s">
        <v>28</v>
      </c>
      <c r="R4" s="30" t="s">
        <v>29</v>
      </c>
      <c r="S4" s="30" t="s">
        <v>30</v>
      </c>
      <c r="T4" s="30" t="s">
        <v>31</v>
      </c>
      <c r="U4" s="30" t="s">
        <v>32</v>
      </c>
      <c r="V4" s="30" t="s">
        <v>33</v>
      </c>
      <c r="W4" s="30" t="s">
        <v>34</v>
      </c>
      <c r="X4" s="30" t="s">
        <v>28</v>
      </c>
      <c r="Y4" s="30" t="s">
        <v>29</v>
      </c>
      <c r="Z4" s="30" t="s">
        <v>30</v>
      </c>
      <c r="AA4" s="30" t="s">
        <v>31</v>
      </c>
      <c r="AB4" s="30" t="s">
        <v>32</v>
      </c>
      <c r="AC4" s="30" t="s">
        <v>33</v>
      </c>
      <c r="AD4" s="30" t="s">
        <v>34</v>
      </c>
      <c r="AE4" s="30" t="s">
        <v>28</v>
      </c>
      <c r="AF4" s="30" t="s">
        <v>29</v>
      </c>
      <c r="AG4" s="30" t="s">
        <v>30</v>
      </c>
      <c r="AH4" s="30" t="s">
        <v>31</v>
      </c>
      <c r="AI4" s="30" t="s">
        <v>32</v>
      </c>
      <c r="AJ4" s="30" t="s">
        <v>33</v>
      </c>
      <c r="AK4" s="30" t="s">
        <v>34</v>
      </c>
      <c r="AL4" s="30" t="s">
        <v>28</v>
      </c>
      <c r="AM4" s="30" t="s">
        <v>29</v>
      </c>
      <c r="AN4" s="30" t="s">
        <v>30</v>
      </c>
      <c r="AO4" s="30" t="s">
        <v>31</v>
      </c>
      <c r="AP4" s="30" t="s">
        <v>32</v>
      </c>
      <c r="AQ4" s="30" t="s">
        <v>33</v>
      </c>
      <c r="AR4" s="30" t="s">
        <v>34</v>
      </c>
      <c r="AS4" s="30" t="s">
        <v>28</v>
      </c>
      <c r="AT4" s="30" t="s">
        <v>29</v>
      </c>
      <c r="AU4" s="30" t="s">
        <v>30</v>
      </c>
      <c r="AV4" s="30" t="s">
        <v>31</v>
      </c>
      <c r="AW4" s="30" t="s">
        <v>32</v>
      </c>
      <c r="AX4" s="30" t="s">
        <v>33</v>
      </c>
      <c r="AY4" s="30" t="s">
        <v>34</v>
      </c>
      <c r="AZ4" s="30" t="s">
        <v>28</v>
      </c>
      <c r="BA4" s="30" t="s">
        <v>29</v>
      </c>
      <c r="BB4" s="30" t="s">
        <v>30</v>
      </c>
      <c r="BC4" s="30" t="s">
        <v>31</v>
      </c>
      <c r="BD4" s="30" t="s">
        <v>32</v>
      </c>
      <c r="BE4" s="30" t="s">
        <v>33</v>
      </c>
      <c r="BF4" s="30" t="s">
        <v>34</v>
      </c>
      <c r="BG4" s="30" t="s">
        <v>28</v>
      </c>
      <c r="BH4" s="30" t="s">
        <v>29</v>
      </c>
      <c r="BI4" s="30" t="s">
        <v>30</v>
      </c>
      <c r="BJ4" s="30" t="s">
        <v>31</v>
      </c>
      <c r="BK4" s="30" t="s">
        <v>32</v>
      </c>
      <c r="BL4" s="30" t="s">
        <v>33</v>
      </c>
      <c r="BM4" s="30" t="s">
        <v>34</v>
      </c>
      <c r="BN4" s="30" t="s">
        <v>28</v>
      </c>
      <c r="BO4" s="30" t="s">
        <v>29</v>
      </c>
      <c r="BP4" s="30" t="s">
        <v>30</v>
      </c>
      <c r="BQ4" s="30" t="s">
        <v>31</v>
      </c>
      <c r="BR4" s="30" t="s">
        <v>32</v>
      </c>
      <c r="BS4" s="30" t="s">
        <v>33</v>
      </c>
      <c r="BT4" s="30" t="s">
        <v>34</v>
      </c>
      <c r="BU4" s="30" t="s">
        <v>28</v>
      </c>
      <c r="BV4" s="30" t="s">
        <v>29</v>
      </c>
      <c r="BW4" s="30" t="s">
        <v>30</v>
      </c>
      <c r="BX4" s="30" t="s">
        <v>31</v>
      </c>
      <c r="BY4" s="30" t="s">
        <v>32</v>
      </c>
      <c r="BZ4" s="30" t="s">
        <v>33</v>
      </c>
      <c r="CA4" s="30" t="s">
        <v>34</v>
      </c>
      <c r="CB4" s="30" t="s">
        <v>28</v>
      </c>
      <c r="CC4" s="30" t="s">
        <v>29</v>
      </c>
      <c r="CD4" s="30" t="s">
        <v>30</v>
      </c>
      <c r="CE4" s="30" t="s">
        <v>31</v>
      </c>
      <c r="CF4" s="30" t="s">
        <v>32</v>
      </c>
      <c r="CG4" s="30" t="s">
        <v>33</v>
      </c>
      <c r="CH4" s="30" t="s">
        <v>34</v>
      </c>
      <c r="CI4" s="30" t="s">
        <v>28</v>
      </c>
      <c r="CJ4" s="30" t="s">
        <v>29</v>
      </c>
      <c r="CK4" s="30" t="s">
        <v>30</v>
      </c>
      <c r="CL4" s="30" t="s">
        <v>31</v>
      </c>
      <c r="CM4" s="30" t="s">
        <v>32</v>
      </c>
      <c r="CN4" s="30" t="s">
        <v>33</v>
      </c>
      <c r="CO4" s="30" t="s">
        <v>34</v>
      </c>
      <c r="CP4" s="30" t="s">
        <v>28</v>
      </c>
      <c r="CQ4" s="30" t="s">
        <v>29</v>
      </c>
      <c r="CR4" s="30" t="s">
        <v>30</v>
      </c>
      <c r="CS4" s="30" t="s">
        <v>31</v>
      </c>
      <c r="CT4" s="30" t="s">
        <v>32</v>
      </c>
      <c r="CU4" s="30" t="s">
        <v>33</v>
      </c>
      <c r="CV4" s="30" t="s">
        <v>34</v>
      </c>
      <c r="CW4" s="30" t="s">
        <v>28</v>
      </c>
      <c r="CX4" s="30" t="s">
        <v>29</v>
      </c>
      <c r="CY4" s="30" t="s">
        <v>30</v>
      </c>
      <c r="CZ4" s="30" t="s">
        <v>31</v>
      </c>
      <c r="DA4" s="30" t="s">
        <v>32</v>
      </c>
      <c r="DB4" s="51" t="s">
        <v>33</v>
      </c>
    </row>
    <row r="5" spans="1:106" ht="19.95" customHeight="1" x14ac:dyDescent="0.25">
      <c r="A5" s="59"/>
      <c r="B5" s="59"/>
      <c r="C5" s="59"/>
      <c r="D5" s="59"/>
      <c r="E5" s="59"/>
      <c r="F5" s="59"/>
      <c r="G5" s="59"/>
      <c r="H5" s="59"/>
      <c r="I5" s="59"/>
      <c r="J5" s="30">
        <v>14</v>
      </c>
      <c r="K5" s="30">
        <v>15</v>
      </c>
      <c r="L5" s="30">
        <v>16</v>
      </c>
      <c r="M5" s="30">
        <v>17</v>
      </c>
      <c r="N5" s="30">
        <v>18</v>
      </c>
      <c r="O5" s="30">
        <v>19</v>
      </c>
      <c r="P5" s="30">
        <v>20</v>
      </c>
      <c r="Q5" s="30">
        <v>21</v>
      </c>
      <c r="R5" s="30">
        <v>22</v>
      </c>
      <c r="S5" s="30">
        <v>23</v>
      </c>
      <c r="T5" s="30">
        <v>24</v>
      </c>
      <c r="U5" s="30">
        <v>25</v>
      </c>
      <c r="V5" s="30">
        <v>26</v>
      </c>
      <c r="W5" s="30">
        <v>27</v>
      </c>
      <c r="X5" s="30">
        <v>28</v>
      </c>
      <c r="Y5" s="30">
        <v>1</v>
      </c>
      <c r="Z5" s="30">
        <v>2</v>
      </c>
      <c r="AA5" s="30">
        <v>3</v>
      </c>
      <c r="AB5" s="30">
        <v>4</v>
      </c>
      <c r="AC5" s="30">
        <v>5</v>
      </c>
      <c r="AD5" s="30">
        <v>6</v>
      </c>
      <c r="AE5" s="30">
        <v>7</v>
      </c>
      <c r="AF5" s="30">
        <v>8</v>
      </c>
      <c r="AG5" s="30">
        <v>9</v>
      </c>
      <c r="AH5" s="30">
        <v>10</v>
      </c>
      <c r="AI5" s="30">
        <v>11</v>
      </c>
      <c r="AJ5" s="30">
        <v>12</v>
      </c>
      <c r="AK5" s="30">
        <v>13</v>
      </c>
      <c r="AL5" s="30">
        <v>14</v>
      </c>
      <c r="AM5" s="30">
        <v>15</v>
      </c>
      <c r="AN5" s="30">
        <v>16</v>
      </c>
      <c r="AO5" s="30">
        <v>17</v>
      </c>
      <c r="AP5" s="30">
        <v>18</v>
      </c>
      <c r="AQ5" s="30">
        <v>19</v>
      </c>
      <c r="AR5" s="30">
        <v>20</v>
      </c>
      <c r="AS5" s="30">
        <v>21</v>
      </c>
      <c r="AT5" s="30">
        <v>22</v>
      </c>
      <c r="AU5" s="30">
        <v>23</v>
      </c>
      <c r="AV5" s="30">
        <v>24</v>
      </c>
      <c r="AW5" s="30">
        <v>25</v>
      </c>
      <c r="AX5" s="30">
        <v>26</v>
      </c>
      <c r="AY5" s="30">
        <v>27</v>
      </c>
      <c r="AZ5" s="30">
        <v>28</v>
      </c>
      <c r="BA5" s="30">
        <v>29</v>
      </c>
      <c r="BB5" s="30">
        <v>30</v>
      </c>
      <c r="BC5" s="30">
        <v>31</v>
      </c>
      <c r="BD5" s="30">
        <v>1</v>
      </c>
      <c r="BE5" s="30">
        <v>2</v>
      </c>
      <c r="BF5" s="30">
        <v>3</v>
      </c>
      <c r="BG5" s="30">
        <v>4</v>
      </c>
      <c r="BH5" s="30">
        <v>5</v>
      </c>
      <c r="BI5" s="30">
        <v>6</v>
      </c>
      <c r="BJ5" s="30">
        <v>7</v>
      </c>
      <c r="BK5" s="30">
        <v>8</v>
      </c>
      <c r="BL5" s="30">
        <v>9</v>
      </c>
      <c r="BM5" s="30">
        <v>10</v>
      </c>
      <c r="BN5" s="30">
        <v>11</v>
      </c>
      <c r="BO5" s="30">
        <v>12</v>
      </c>
      <c r="BP5" s="30">
        <v>13</v>
      </c>
      <c r="BQ5" s="30">
        <v>14</v>
      </c>
      <c r="BR5" s="30">
        <v>15</v>
      </c>
      <c r="BS5" s="30">
        <v>16</v>
      </c>
      <c r="BT5" s="30">
        <v>17</v>
      </c>
      <c r="BU5" s="30">
        <v>18</v>
      </c>
      <c r="BV5" s="30">
        <v>19</v>
      </c>
      <c r="BW5" s="30">
        <v>20</v>
      </c>
      <c r="BX5" s="30">
        <v>21</v>
      </c>
      <c r="BY5" s="30">
        <v>22</v>
      </c>
      <c r="BZ5" s="30">
        <v>23</v>
      </c>
      <c r="CA5" s="30">
        <v>24</v>
      </c>
      <c r="CB5" s="30">
        <v>25</v>
      </c>
      <c r="CC5" s="30">
        <v>26</v>
      </c>
      <c r="CD5" s="30">
        <v>27</v>
      </c>
      <c r="CE5" s="30">
        <v>28</v>
      </c>
      <c r="CF5" s="30">
        <v>29</v>
      </c>
      <c r="CG5" s="30">
        <v>30</v>
      </c>
      <c r="CH5" s="30">
        <v>1</v>
      </c>
      <c r="CI5" s="30">
        <v>2</v>
      </c>
      <c r="CJ5" s="30">
        <v>3</v>
      </c>
      <c r="CK5" s="30">
        <v>4</v>
      </c>
      <c r="CL5" s="30">
        <v>5</v>
      </c>
      <c r="CM5" s="30">
        <v>6</v>
      </c>
      <c r="CN5" s="30">
        <v>7</v>
      </c>
      <c r="CO5" s="30">
        <v>8</v>
      </c>
      <c r="CP5" s="30">
        <v>9</v>
      </c>
      <c r="CQ5" s="30">
        <v>10</v>
      </c>
      <c r="CR5" s="30">
        <v>11</v>
      </c>
      <c r="CS5" s="30">
        <v>12</v>
      </c>
      <c r="CT5" s="30">
        <v>13</v>
      </c>
      <c r="CU5" s="30">
        <v>14</v>
      </c>
      <c r="CV5" s="30">
        <v>15</v>
      </c>
      <c r="CW5" s="30">
        <v>16</v>
      </c>
      <c r="CX5" s="30">
        <v>17</v>
      </c>
      <c r="CY5" s="30">
        <v>18</v>
      </c>
      <c r="CZ5" s="30">
        <v>19</v>
      </c>
      <c r="DA5" s="30">
        <v>20</v>
      </c>
      <c r="DB5" s="51">
        <v>21</v>
      </c>
    </row>
    <row r="6" spans="1:106" ht="19.9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33">
        <v>44606</v>
      </c>
      <c r="K6" s="33">
        <v>44607</v>
      </c>
      <c r="L6" s="33">
        <v>44608</v>
      </c>
      <c r="M6" s="33">
        <v>44609</v>
      </c>
      <c r="N6" s="33">
        <v>44610</v>
      </c>
      <c r="O6" s="33">
        <v>44611</v>
      </c>
      <c r="P6" s="33">
        <v>44612</v>
      </c>
      <c r="Q6" s="33">
        <v>44613</v>
      </c>
      <c r="R6" s="33">
        <v>44614</v>
      </c>
      <c r="S6" s="33">
        <v>44615</v>
      </c>
      <c r="T6" s="33">
        <v>44616</v>
      </c>
      <c r="U6" s="33">
        <v>44617</v>
      </c>
      <c r="V6" s="33">
        <v>44618</v>
      </c>
      <c r="W6" s="33">
        <v>44619</v>
      </c>
      <c r="X6" s="33">
        <v>44620</v>
      </c>
      <c r="Y6" s="33">
        <v>44621</v>
      </c>
      <c r="Z6" s="33">
        <v>44622</v>
      </c>
      <c r="AA6" s="33">
        <v>44623</v>
      </c>
      <c r="AB6" s="33">
        <v>44624</v>
      </c>
      <c r="AC6" s="33">
        <v>44625</v>
      </c>
      <c r="AD6" s="33">
        <v>44626</v>
      </c>
      <c r="AE6" s="33">
        <v>44627</v>
      </c>
      <c r="AF6" s="33">
        <v>44628</v>
      </c>
      <c r="AG6" s="33">
        <v>44629</v>
      </c>
      <c r="AH6" s="33">
        <v>44630</v>
      </c>
      <c r="AI6" s="33">
        <v>44631</v>
      </c>
      <c r="AJ6" s="33">
        <v>44632</v>
      </c>
      <c r="AK6" s="33">
        <v>44633</v>
      </c>
      <c r="AL6" s="33">
        <v>44634</v>
      </c>
      <c r="AM6" s="33">
        <v>44635</v>
      </c>
      <c r="AN6" s="33">
        <v>44636</v>
      </c>
      <c r="AO6" s="33">
        <v>44637</v>
      </c>
      <c r="AP6" s="33">
        <v>44638</v>
      </c>
      <c r="AQ6" s="33">
        <v>44639</v>
      </c>
      <c r="AR6" s="33">
        <v>44640</v>
      </c>
      <c r="AS6" s="33">
        <v>44641</v>
      </c>
      <c r="AT6" s="33">
        <v>44642</v>
      </c>
      <c r="AU6" s="33">
        <v>44643</v>
      </c>
      <c r="AV6" s="33">
        <v>44644</v>
      </c>
      <c r="AW6" s="33">
        <v>44645</v>
      </c>
      <c r="AX6" s="33">
        <v>44646</v>
      </c>
      <c r="AY6" s="33">
        <v>44647</v>
      </c>
      <c r="AZ6" s="33">
        <v>44648</v>
      </c>
      <c r="BA6" s="33">
        <v>44649</v>
      </c>
      <c r="BB6" s="33">
        <v>44650</v>
      </c>
      <c r="BC6" s="33">
        <v>44651</v>
      </c>
      <c r="BD6" s="33">
        <v>44652</v>
      </c>
      <c r="BE6" s="33">
        <v>44653</v>
      </c>
      <c r="BF6" s="33">
        <v>44654</v>
      </c>
      <c r="BG6" s="33">
        <v>44655</v>
      </c>
      <c r="BH6" s="33">
        <v>44656</v>
      </c>
      <c r="BI6" s="33">
        <v>44657</v>
      </c>
      <c r="BJ6" s="33">
        <v>44658</v>
      </c>
      <c r="BK6" s="33">
        <v>44659</v>
      </c>
      <c r="BL6" s="33">
        <v>44660</v>
      </c>
      <c r="BM6" s="33">
        <v>44661</v>
      </c>
      <c r="BN6" s="33">
        <v>44662</v>
      </c>
      <c r="BO6" s="33">
        <v>44663</v>
      </c>
      <c r="BP6" s="33">
        <v>44664</v>
      </c>
      <c r="BQ6" s="33">
        <v>44665</v>
      </c>
      <c r="BR6" s="33">
        <v>44666</v>
      </c>
      <c r="BS6" s="33">
        <v>44667</v>
      </c>
      <c r="BT6" s="33">
        <v>44668</v>
      </c>
      <c r="BU6" s="33">
        <v>44669</v>
      </c>
      <c r="BV6" s="33">
        <v>44670</v>
      </c>
      <c r="BW6" s="33">
        <v>44671</v>
      </c>
      <c r="BX6" s="33">
        <v>44672</v>
      </c>
      <c r="BY6" s="33">
        <v>44673</v>
      </c>
      <c r="BZ6" s="33">
        <v>44674</v>
      </c>
      <c r="CA6" s="33">
        <v>44675</v>
      </c>
      <c r="CB6" s="33">
        <v>44676</v>
      </c>
      <c r="CC6" s="33">
        <v>44677</v>
      </c>
      <c r="CD6" s="33">
        <v>44678</v>
      </c>
      <c r="CE6" s="33">
        <v>44679</v>
      </c>
      <c r="CF6" s="33">
        <v>44680</v>
      </c>
      <c r="CG6" s="33">
        <v>44681</v>
      </c>
      <c r="CH6" s="33">
        <v>44682</v>
      </c>
      <c r="CI6" s="33">
        <v>44683</v>
      </c>
      <c r="CJ6" s="33">
        <v>44684</v>
      </c>
      <c r="CK6" s="33">
        <v>44685</v>
      </c>
      <c r="CL6" s="33">
        <v>44686</v>
      </c>
      <c r="CM6" s="33">
        <v>44687</v>
      </c>
      <c r="CN6" s="33">
        <v>44688</v>
      </c>
      <c r="CO6" s="33">
        <v>44689</v>
      </c>
      <c r="CP6" s="33">
        <v>44690</v>
      </c>
      <c r="CQ6" s="33">
        <v>44691</v>
      </c>
      <c r="CR6" s="33">
        <v>44692</v>
      </c>
      <c r="CS6" s="33">
        <v>44693</v>
      </c>
      <c r="CT6" s="33">
        <v>44694</v>
      </c>
      <c r="CU6" s="33">
        <v>44695</v>
      </c>
      <c r="CV6" s="33">
        <v>44696</v>
      </c>
      <c r="CW6" s="33">
        <v>44697</v>
      </c>
      <c r="CX6" s="33">
        <v>44698</v>
      </c>
      <c r="CY6" s="33">
        <v>44699</v>
      </c>
      <c r="CZ6" s="33">
        <v>44700</v>
      </c>
      <c r="DA6" s="33">
        <v>44701</v>
      </c>
      <c r="DB6" s="52">
        <v>44702</v>
      </c>
    </row>
    <row r="7" spans="1:106" ht="19.95" customHeight="1" x14ac:dyDescent="0.25">
      <c r="A7" s="43"/>
      <c r="B7" s="45" t="str">
        <f t="shared" ref="B7:B12" si="0">IF(OR($C7="推送",$C7="设计",$C7="开奖",$C7="周边"), "宣传组",IF(OR($C7="节目",$C7="审核",$C7="主持人",$C7="台口",$C7="彩排"), "节目组",IF(OR($C7="视频",$C7="剧本"), "视频组","其他")))</f>
        <v>宣传组</v>
      </c>
      <c r="C7" s="45" t="s">
        <v>169</v>
      </c>
      <c r="D7" s="45"/>
      <c r="E7" s="45"/>
      <c r="F7" s="45" t="str">
        <f ca="1">IF($D$2&lt;G7,"未开始",IF($D$2&gt;=H7,"已结束","进行中"))</f>
        <v>已结束</v>
      </c>
      <c r="G7" s="46">
        <f t="shared" ref="G7:G12" si="1">IF(OR($C7="彩排",$C7="开奖"),$H7-1, IF(OR($C7="台口",$C7="主持人"),$H7-2, IF(OR($C7="推送",$C7="其他",$C7="节目"),$H7-3, IF($C7="审核",$H7-5, IF(OR($C7="视频",$C7="周边"),$H7-7, IF($C7="设计",$H7-14,$H7-3 ))))))</f>
        <v>44600</v>
      </c>
      <c r="H7" s="46">
        <v>44603</v>
      </c>
      <c r="I7" s="44"/>
      <c r="DB7" s="53"/>
    </row>
    <row r="8" spans="1:106" ht="19.95" customHeight="1" x14ac:dyDescent="0.25">
      <c r="A8" s="43"/>
      <c r="B8" s="45" t="str">
        <f t="shared" si="0"/>
        <v>节目组</v>
      </c>
      <c r="C8" s="45" t="s">
        <v>68</v>
      </c>
      <c r="D8" s="47"/>
      <c r="E8" s="45"/>
      <c r="F8" s="45" t="str">
        <f t="shared" ref="F8:F24" ca="1" si="2">IF($D$2&lt;G8,"未开始",IF($D$2&gt;=H8,"已结束","进行中"))</f>
        <v>已结束</v>
      </c>
      <c r="G8" s="46">
        <f t="shared" si="1"/>
        <v>44600</v>
      </c>
      <c r="H8" s="48">
        <v>44603</v>
      </c>
      <c r="I8" s="43"/>
      <c r="DB8" s="53"/>
    </row>
    <row r="9" spans="1:106" ht="19.95" customHeight="1" x14ac:dyDescent="0.25">
      <c r="A9" s="43"/>
      <c r="B9" s="45" t="str">
        <f t="shared" si="0"/>
        <v>节目组</v>
      </c>
      <c r="C9" s="45" t="s">
        <v>72</v>
      </c>
      <c r="D9" s="49"/>
      <c r="E9" s="45"/>
      <c r="F9" s="45" t="str">
        <f t="shared" ca="1" si="2"/>
        <v>已结束</v>
      </c>
      <c r="G9" s="46">
        <f t="shared" si="1"/>
        <v>44621</v>
      </c>
      <c r="H9" s="48">
        <v>44626</v>
      </c>
      <c r="I9" s="43"/>
      <c r="DB9" s="53"/>
    </row>
    <row r="10" spans="1:106" ht="19.95" customHeight="1" x14ac:dyDescent="0.25">
      <c r="A10" s="43"/>
      <c r="B10" s="45" t="str">
        <f t="shared" si="0"/>
        <v>宣传组</v>
      </c>
      <c r="C10" s="45" t="s">
        <v>42</v>
      </c>
      <c r="D10" s="45"/>
      <c r="E10" s="45"/>
      <c r="F10" s="45" t="str">
        <f t="shared" ca="1" si="2"/>
        <v>进行中</v>
      </c>
      <c r="G10" s="46">
        <f t="shared" si="1"/>
        <v>44624</v>
      </c>
      <c r="H10" s="46">
        <v>44638</v>
      </c>
      <c r="I10" s="43"/>
      <c r="DB10" s="53"/>
    </row>
    <row r="11" spans="1:106" ht="19.95" customHeight="1" x14ac:dyDescent="0.25">
      <c r="A11" s="43"/>
      <c r="B11" s="45" t="str">
        <f t="shared" si="0"/>
        <v>节目组</v>
      </c>
      <c r="C11" s="45" t="s">
        <v>79</v>
      </c>
      <c r="D11" s="45"/>
      <c r="E11" s="45"/>
      <c r="F11" s="45" t="str">
        <f t="shared" ca="1" si="2"/>
        <v>未开始</v>
      </c>
      <c r="G11" s="46">
        <f t="shared" si="1"/>
        <v>44676</v>
      </c>
      <c r="H11" s="46">
        <v>44678</v>
      </c>
      <c r="I11" s="43"/>
      <c r="DB11" s="53"/>
    </row>
    <row r="12" spans="1:106" ht="19.95" customHeight="1" x14ac:dyDescent="0.25">
      <c r="A12" s="43"/>
      <c r="B12" s="45" t="str">
        <f t="shared" si="0"/>
        <v>其他</v>
      </c>
      <c r="C12" s="45" t="s">
        <v>110</v>
      </c>
      <c r="D12" s="45"/>
      <c r="E12" s="45"/>
      <c r="F12" s="45" t="str">
        <f t="shared" ca="1" si="2"/>
        <v>未开始</v>
      </c>
      <c r="G12" s="46">
        <f t="shared" si="1"/>
        <v>44679</v>
      </c>
      <c r="H12" s="48">
        <v>44682</v>
      </c>
      <c r="I12" s="43"/>
      <c r="DB12" s="53"/>
    </row>
    <row r="13" spans="1:106" ht="19.95" customHeight="1" x14ac:dyDescent="0.25">
      <c r="A13" s="43"/>
      <c r="B13" s="45" t="str">
        <f t="shared" ref="B13:B24" si="3">IF(OR($C13="推送",$C13="设计",$C13="开奖",$C13="周边"), "宣传组",IF(OR($C13="节目",$C13="审核",$C13="主持人",$C13="台口",$C13="彩排"), "节目组",IF(OR($C13="视频",$C13="剧本"), "视频组","其他")))</f>
        <v>宣传组</v>
      </c>
      <c r="C13" s="45" t="s">
        <v>54</v>
      </c>
      <c r="D13" s="45"/>
      <c r="E13" s="45"/>
      <c r="F13" s="45" t="str">
        <f t="shared" ca="1" si="2"/>
        <v>未开始</v>
      </c>
      <c r="G13" s="46">
        <f t="shared" ref="G13:G24" si="4">IF(OR($C13="彩排",$C13="开奖"),$H13-1, IF(OR($C13="台口",$C13="主持人"),$H13-2, IF(OR($C13="推送",$C13="其他",$C13="节目"),$H13-3, IF($C13="审核",$H13-5, IF(OR($C13="视频",$C13="周边"),$H13-7, IF($C13="设计",$H13-14,$H13-3 ))))))</f>
        <v>44683</v>
      </c>
      <c r="H13" s="46">
        <v>44690</v>
      </c>
      <c r="I13" s="43"/>
      <c r="DB13" s="53"/>
    </row>
    <row r="14" spans="1:106" s="42" customFormat="1" ht="19.95" customHeight="1" x14ac:dyDescent="0.25">
      <c r="A14" s="43"/>
      <c r="B14" s="45" t="str">
        <f t="shared" si="3"/>
        <v>宣传组</v>
      </c>
      <c r="C14" s="45" t="s">
        <v>59</v>
      </c>
      <c r="D14" s="45"/>
      <c r="E14" s="45"/>
      <c r="F14" s="45" t="str">
        <f t="shared" ca="1" si="2"/>
        <v>未开始</v>
      </c>
      <c r="G14" s="46">
        <f t="shared" si="4"/>
        <v>44695</v>
      </c>
      <c r="H14" s="46">
        <v>44696</v>
      </c>
      <c r="I14" s="43"/>
      <c r="DB14" s="53"/>
    </row>
    <row r="15" spans="1:106" ht="19.95" customHeight="1" x14ac:dyDescent="0.25">
      <c r="A15" s="43"/>
      <c r="B15" s="45" t="str">
        <f t="shared" si="3"/>
        <v>节目组</v>
      </c>
      <c r="C15" s="45" t="s">
        <v>83</v>
      </c>
      <c r="D15" s="49"/>
      <c r="E15" s="45"/>
      <c r="F15" s="45" t="str">
        <f t="shared" ca="1" si="2"/>
        <v>未开始</v>
      </c>
      <c r="G15" s="46">
        <f t="shared" si="4"/>
        <v>44694</v>
      </c>
      <c r="H15" s="48">
        <v>44696</v>
      </c>
      <c r="I15" s="43"/>
      <c r="DB15" s="53"/>
    </row>
    <row r="16" spans="1:106" ht="19.95" customHeight="1" x14ac:dyDescent="0.25">
      <c r="A16" s="43"/>
      <c r="B16" s="45" t="str">
        <f t="shared" si="3"/>
        <v>宣传组</v>
      </c>
      <c r="C16" s="45" t="s">
        <v>38</v>
      </c>
      <c r="D16" s="45"/>
      <c r="E16" s="45"/>
      <c r="F16" s="45" t="str">
        <f t="shared" ca="1" si="2"/>
        <v>未开始</v>
      </c>
      <c r="G16" s="46">
        <f t="shared" si="4"/>
        <v>44694</v>
      </c>
      <c r="H16" s="46">
        <v>44697</v>
      </c>
      <c r="I16" s="43"/>
      <c r="DB16" s="53"/>
    </row>
    <row r="17" spans="1:106" ht="19.95" customHeight="1" x14ac:dyDescent="0.25">
      <c r="A17" s="43"/>
      <c r="B17" s="45" t="str">
        <f t="shared" si="3"/>
        <v>宣传组</v>
      </c>
      <c r="C17" s="45" t="s">
        <v>38</v>
      </c>
      <c r="D17" s="45"/>
      <c r="E17" s="45"/>
      <c r="F17" s="45" t="str">
        <f t="shared" ca="1" si="2"/>
        <v>未开始</v>
      </c>
      <c r="G17" s="46">
        <f t="shared" si="4"/>
        <v>44694</v>
      </c>
      <c r="H17" s="46">
        <v>44697</v>
      </c>
      <c r="I17" s="43"/>
      <c r="DB17" s="53"/>
    </row>
    <row r="18" spans="1:106" ht="19.95" customHeight="1" x14ac:dyDescent="0.25">
      <c r="A18" s="43"/>
      <c r="B18" s="45" t="str">
        <f t="shared" si="3"/>
        <v>宣传组</v>
      </c>
      <c r="C18" s="45" t="s">
        <v>38</v>
      </c>
      <c r="D18" s="45"/>
      <c r="E18" s="45"/>
      <c r="F18" s="45" t="str">
        <f t="shared" ca="1" si="2"/>
        <v>未开始</v>
      </c>
      <c r="G18" s="46">
        <f t="shared" si="4"/>
        <v>44695</v>
      </c>
      <c r="H18" s="46">
        <v>44698</v>
      </c>
      <c r="I18" s="43"/>
      <c r="DB18" s="53"/>
    </row>
    <row r="19" spans="1:106" ht="19.95" customHeight="1" x14ac:dyDescent="0.25">
      <c r="A19" s="43"/>
      <c r="B19" s="45" t="str">
        <f t="shared" si="3"/>
        <v>视频组</v>
      </c>
      <c r="C19" s="45" t="s">
        <v>100</v>
      </c>
      <c r="D19" s="45"/>
      <c r="E19" s="45"/>
      <c r="F19" s="45" t="str">
        <f t="shared" ca="1" si="2"/>
        <v>未开始</v>
      </c>
      <c r="G19" s="46">
        <f t="shared" si="4"/>
        <v>44692</v>
      </c>
      <c r="H19" s="46">
        <v>44699</v>
      </c>
      <c r="I19" s="43"/>
      <c r="DB19" s="53"/>
    </row>
    <row r="20" spans="1:106" ht="19.95" customHeight="1" x14ac:dyDescent="0.25">
      <c r="A20" s="43"/>
      <c r="B20" s="45" t="str">
        <f t="shared" si="3"/>
        <v>宣传组</v>
      </c>
      <c r="C20" s="45" t="s">
        <v>38</v>
      </c>
      <c r="D20" s="45"/>
      <c r="E20" s="45"/>
      <c r="F20" s="45" t="str">
        <f t="shared" ca="1" si="2"/>
        <v>未开始</v>
      </c>
      <c r="G20" s="46">
        <f t="shared" si="4"/>
        <v>44696</v>
      </c>
      <c r="H20" s="46">
        <v>44699</v>
      </c>
      <c r="I20" s="43"/>
      <c r="DB20" s="53"/>
    </row>
    <row r="21" spans="1:106" ht="19.95" customHeight="1" x14ac:dyDescent="0.25">
      <c r="A21" s="43"/>
      <c r="B21" s="45" t="str">
        <f t="shared" si="3"/>
        <v>宣传组</v>
      </c>
      <c r="C21" s="45" t="s">
        <v>38</v>
      </c>
      <c r="D21" s="45"/>
      <c r="E21" s="45"/>
      <c r="F21" s="45" t="str">
        <f t="shared" ca="1" si="2"/>
        <v>未开始</v>
      </c>
      <c r="G21" s="46">
        <f t="shared" si="4"/>
        <v>44697</v>
      </c>
      <c r="H21" s="46">
        <v>44700</v>
      </c>
      <c r="I21" s="43"/>
      <c r="DB21" s="53"/>
    </row>
    <row r="22" spans="1:106" ht="19.95" customHeight="1" x14ac:dyDescent="0.25">
      <c r="A22" s="43"/>
      <c r="B22" s="45" t="str">
        <f t="shared" si="3"/>
        <v>宣传组</v>
      </c>
      <c r="C22" s="45" t="s">
        <v>38</v>
      </c>
      <c r="D22" s="45"/>
      <c r="E22" s="45"/>
      <c r="F22" s="45" t="str">
        <f t="shared" ca="1" si="2"/>
        <v>未开始</v>
      </c>
      <c r="G22" s="46">
        <f t="shared" si="4"/>
        <v>44698</v>
      </c>
      <c r="H22" s="46">
        <v>44701</v>
      </c>
      <c r="I22" s="43"/>
      <c r="DB22" s="53"/>
    </row>
    <row r="23" spans="1:106" ht="19.95" customHeight="1" x14ac:dyDescent="0.25">
      <c r="A23" s="43"/>
      <c r="B23" s="45" t="str">
        <f t="shared" si="3"/>
        <v>节目组</v>
      </c>
      <c r="C23" s="45" t="s">
        <v>97</v>
      </c>
      <c r="D23" s="49"/>
      <c r="E23" s="45"/>
      <c r="F23" s="45" t="str">
        <f t="shared" ca="1" si="2"/>
        <v>未开始</v>
      </c>
      <c r="G23" s="46">
        <f t="shared" si="4"/>
        <v>44701</v>
      </c>
      <c r="H23" s="50">
        <v>44702</v>
      </c>
      <c r="I23" s="43"/>
      <c r="DB23" s="53"/>
    </row>
    <row r="24" spans="1:106" ht="19.95" customHeight="1" x14ac:dyDescent="0.25">
      <c r="A24" s="43"/>
      <c r="B24" s="45" t="str">
        <f t="shared" si="3"/>
        <v>其他</v>
      </c>
      <c r="C24" s="45" t="s">
        <v>108</v>
      </c>
      <c r="D24" s="45"/>
      <c r="E24" s="45"/>
      <c r="F24" s="45" t="str">
        <f t="shared" ca="1" si="2"/>
        <v>未开始</v>
      </c>
      <c r="G24" s="46">
        <f t="shared" si="4"/>
        <v>44699</v>
      </c>
      <c r="H24" s="48">
        <v>44702</v>
      </c>
      <c r="I24" s="43"/>
      <c r="DB24" s="53"/>
    </row>
    <row r="25" spans="1:106" ht="19.95" customHeight="1" x14ac:dyDescent="0.25">
      <c r="DB25" s="53"/>
    </row>
    <row r="26" spans="1:106" ht="19.95" customHeight="1" x14ac:dyDescent="0.25">
      <c r="DB26" s="53"/>
    </row>
    <row r="27" spans="1:106" ht="19.95" customHeight="1" x14ac:dyDescent="0.25">
      <c r="DB27" s="53"/>
    </row>
    <row r="28" spans="1:106" ht="19.95" customHeight="1" x14ac:dyDescent="0.25">
      <c r="DB28" s="53"/>
    </row>
    <row r="29" spans="1:106" ht="19.95" customHeight="1" x14ac:dyDescent="0.25">
      <c r="DB29" s="53"/>
    </row>
    <row r="30" spans="1:106" ht="19.95" customHeight="1" x14ac:dyDescent="0.25">
      <c r="B30" s="61" t="s">
        <v>170</v>
      </c>
      <c r="C30" s="61"/>
      <c r="D30" s="61"/>
      <c r="E30" s="61"/>
      <c r="F30" s="61"/>
      <c r="G30" s="61"/>
      <c r="H30" s="61"/>
      <c r="DB30" s="53"/>
    </row>
    <row r="31" spans="1:106" ht="19.95" customHeight="1" x14ac:dyDescent="0.25">
      <c r="B31" s="61"/>
      <c r="C31" s="61"/>
      <c r="D31" s="61"/>
      <c r="E31" s="61"/>
      <c r="F31" s="61"/>
      <c r="G31" s="61"/>
      <c r="H31" s="61"/>
      <c r="DB31" s="53"/>
    </row>
    <row r="32" spans="1:106" ht="19.95" customHeight="1" x14ac:dyDescent="0.25">
      <c r="B32" s="62" t="s">
        <v>171</v>
      </c>
      <c r="C32" s="63"/>
      <c r="D32" s="63"/>
      <c r="E32" s="63"/>
      <c r="F32" s="63"/>
      <c r="G32" s="63"/>
      <c r="H32" s="63"/>
    </row>
    <row r="33" spans="2:9" ht="19.95" customHeight="1" x14ac:dyDescent="0.25">
      <c r="B33" s="63"/>
      <c r="C33" s="63"/>
      <c r="D33" s="63"/>
      <c r="E33" s="63"/>
      <c r="F33" s="63"/>
      <c r="G33" s="63"/>
      <c r="H33" s="63"/>
    </row>
    <row r="34" spans="2:9" ht="19.95" customHeight="1" x14ac:dyDescent="0.25">
      <c r="B34" s="63"/>
      <c r="C34" s="63"/>
      <c r="D34" s="63"/>
      <c r="E34" s="63"/>
      <c r="F34" s="63"/>
      <c r="G34" s="63"/>
      <c r="H34" s="63"/>
      <c r="I34" s="41"/>
    </row>
    <row r="35" spans="2:9" ht="19.95" customHeight="1" x14ac:dyDescent="0.25">
      <c r="B35" s="63"/>
      <c r="C35" s="63"/>
      <c r="D35" s="63"/>
      <c r="E35" s="63"/>
      <c r="F35" s="63"/>
      <c r="G35" s="63"/>
      <c r="H35" s="63"/>
    </row>
    <row r="36" spans="2:9" ht="19.95" customHeight="1" x14ac:dyDescent="0.25">
      <c r="B36" s="63"/>
      <c r="C36" s="63"/>
      <c r="D36" s="63"/>
      <c r="E36" s="63"/>
      <c r="F36" s="63"/>
      <c r="G36" s="63"/>
      <c r="H36" s="63"/>
    </row>
    <row r="37" spans="2:9" ht="19.95" customHeight="1" x14ac:dyDescent="0.25">
      <c r="B37" s="63"/>
      <c r="C37" s="63"/>
      <c r="D37" s="63"/>
      <c r="E37" s="63"/>
      <c r="F37" s="63"/>
      <c r="G37" s="63"/>
      <c r="H37" s="63"/>
    </row>
    <row r="38" spans="2:9" ht="19.95" customHeight="1" x14ac:dyDescent="0.25">
      <c r="B38" s="63"/>
      <c r="C38" s="63"/>
      <c r="D38" s="63"/>
      <c r="E38" s="63"/>
      <c r="F38" s="63"/>
      <c r="G38" s="63"/>
      <c r="H38" s="63"/>
    </row>
    <row r="39" spans="2:9" ht="19.95" customHeight="1" x14ac:dyDescent="0.25">
      <c r="B39" s="63"/>
      <c r="C39" s="63"/>
      <c r="D39" s="63"/>
      <c r="E39" s="63"/>
      <c r="F39" s="63"/>
      <c r="G39" s="63"/>
      <c r="H39" s="63"/>
    </row>
    <row r="40" spans="2:9" ht="19.95" customHeight="1" x14ac:dyDescent="0.25">
      <c r="B40" s="63"/>
      <c r="C40" s="63"/>
      <c r="D40" s="63"/>
      <c r="E40" s="63"/>
      <c r="F40" s="63"/>
      <c r="G40" s="63"/>
      <c r="H40" s="63"/>
    </row>
    <row r="41" spans="2:9" ht="19.95" customHeight="1" x14ac:dyDescent="0.25">
      <c r="B41" s="63"/>
      <c r="C41" s="63"/>
      <c r="D41" s="63"/>
      <c r="E41" s="63"/>
      <c r="F41" s="63"/>
      <c r="G41" s="63"/>
      <c r="H41" s="63"/>
    </row>
    <row r="42" spans="2:9" ht="19.95" customHeight="1" x14ac:dyDescent="0.25">
      <c r="B42" s="63"/>
      <c r="C42" s="63"/>
      <c r="D42" s="63"/>
      <c r="E42" s="63"/>
      <c r="F42" s="63"/>
      <c r="G42" s="63"/>
      <c r="H42" s="63"/>
    </row>
    <row r="43" spans="2:9" ht="19.95" customHeight="1" x14ac:dyDescent="0.25">
      <c r="B43" s="63"/>
      <c r="C43" s="63"/>
      <c r="D43" s="63"/>
      <c r="E43" s="63"/>
      <c r="F43" s="63"/>
      <c r="G43" s="63"/>
      <c r="H43" s="63"/>
    </row>
    <row r="44" spans="2:9" ht="19.95" customHeight="1" x14ac:dyDescent="0.25">
      <c r="B44" s="63"/>
      <c r="C44" s="63"/>
      <c r="D44" s="63"/>
      <c r="E44" s="63"/>
      <c r="F44" s="63"/>
      <c r="G44" s="63"/>
      <c r="H44" s="63"/>
    </row>
    <row r="45" spans="2:9" ht="19.95" customHeight="1" x14ac:dyDescent="0.25">
      <c r="B45" s="63"/>
      <c r="C45" s="63"/>
      <c r="D45" s="63"/>
      <c r="E45" s="63"/>
      <c r="F45" s="63"/>
      <c r="G45" s="63"/>
      <c r="H45" s="63"/>
    </row>
    <row r="46" spans="2:9" ht="19.95" customHeight="1" x14ac:dyDescent="0.25">
      <c r="B46" s="63"/>
      <c r="C46" s="63"/>
      <c r="D46" s="63"/>
      <c r="E46" s="63"/>
      <c r="F46" s="63"/>
      <c r="G46" s="63"/>
      <c r="H46" s="63"/>
    </row>
    <row r="47" spans="2:9" ht="19.95" customHeight="1" x14ac:dyDescent="0.25">
      <c r="B47" s="63"/>
      <c r="C47" s="63"/>
      <c r="D47" s="63"/>
      <c r="E47" s="63"/>
      <c r="F47" s="63"/>
      <c r="G47" s="63"/>
      <c r="H47" s="63"/>
    </row>
    <row r="48" spans="2:9" ht="19.95" customHeight="1" x14ac:dyDescent="0.25">
      <c r="B48" s="63"/>
      <c r="C48" s="63"/>
      <c r="D48" s="63"/>
      <c r="E48" s="63"/>
      <c r="F48" s="63"/>
      <c r="G48" s="63"/>
      <c r="H48" s="63"/>
    </row>
    <row r="49" spans="2:8" ht="19.95" customHeight="1" x14ac:dyDescent="0.25">
      <c r="B49" s="63"/>
      <c r="C49" s="63"/>
      <c r="D49" s="63"/>
      <c r="E49" s="63"/>
      <c r="F49" s="63"/>
      <c r="G49" s="63"/>
      <c r="H49" s="63"/>
    </row>
    <row r="50" spans="2:8" ht="19.95" customHeight="1" x14ac:dyDescent="0.25">
      <c r="C50" s="34"/>
    </row>
    <row r="51" spans="2:8" ht="19.95" customHeight="1" x14ac:dyDescent="0.25">
      <c r="C51" s="34"/>
    </row>
    <row r="52" spans="2:8" ht="19.95" customHeight="1" x14ac:dyDescent="0.25">
      <c r="C52" s="34"/>
    </row>
    <row r="53" spans="2:8" ht="19.95" customHeight="1" x14ac:dyDescent="0.25">
      <c r="C53" s="34"/>
    </row>
    <row r="54" spans="2:8" ht="19.95" customHeight="1" x14ac:dyDescent="0.25">
      <c r="C54" s="34"/>
    </row>
    <row r="55" spans="2:8" ht="19.95" customHeight="1" x14ac:dyDescent="0.25">
      <c r="C55" s="34"/>
    </row>
    <row r="60" spans="2:8" ht="19.95" customHeight="1" x14ac:dyDescent="0.25">
      <c r="C60" s="34"/>
    </row>
    <row r="62" spans="2:8" ht="19.95" customHeight="1" x14ac:dyDescent="0.25">
      <c r="C62" s="34"/>
    </row>
    <row r="63" spans="2:8" ht="19.95" customHeight="1" x14ac:dyDescent="0.25">
      <c r="C63" s="34"/>
    </row>
    <row r="64" spans="2:8" ht="19.95" customHeight="1" x14ac:dyDescent="0.25">
      <c r="C64" s="38"/>
    </row>
    <row r="65" spans="3:3" ht="19.95" customHeight="1" x14ac:dyDescent="0.25">
      <c r="C65" s="34"/>
    </row>
    <row r="66" spans="3:3" ht="19.95" customHeight="1" x14ac:dyDescent="0.25">
      <c r="C66" s="39"/>
    </row>
  </sheetData>
  <autoFilter ref="B7:B24" xr:uid="{F8CE4DFC-38EB-416F-AE97-9F3F1223ECF3}"/>
  <mergeCells count="34">
    <mergeCell ref="A1:I1"/>
    <mergeCell ref="BP1:CA1"/>
    <mergeCell ref="A2:C2"/>
    <mergeCell ref="D2:G2"/>
    <mergeCell ref="H2:I2"/>
    <mergeCell ref="J2:X2"/>
    <mergeCell ref="Y2:BC2"/>
    <mergeCell ref="BD2:CG2"/>
    <mergeCell ref="CH2:DB2"/>
    <mergeCell ref="A3:A6"/>
    <mergeCell ref="B3:B6"/>
    <mergeCell ref="C3:C6"/>
    <mergeCell ref="D3:D6"/>
    <mergeCell ref="E3:E6"/>
    <mergeCell ref="F3:F6"/>
    <mergeCell ref="G3:G6"/>
    <mergeCell ref="H3:H6"/>
    <mergeCell ref="I3:I6"/>
    <mergeCell ref="CP3:CV3"/>
    <mergeCell ref="CW3:DB3"/>
    <mergeCell ref="B30:H31"/>
    <mergeCell ref="B32:H49"/>
    <mergeCell ref="AZ3:BF3"/>
    <mergeCell ref="BG3:BM3"/>
    <mergeCell ref="BN3:BT3"/>
    <mergeCell ref="BU3:CA3"/>
    <mergeCell ref="CB3:CH3"/>
    <mergeCell ref="CI3:CO3"/>
    <mergeCell ref="J3:P3"/>
    <mergeCell ref="Q3:W3"/>
    <mergeCell ref="X3:AD3"/>
    <mergeCell ref="AE3:AK3"/>
    <mergeCell ref="AL3:AR3"/>
    <mergeCell ref="AS3:AY3"/>
  </mergeCells>
  <phoneticPr fontId="17" type="noConversion"/>
  <conditionalFormatting sqref="J2:DB27">
    <cfRule type="expression" dxfId="8" priority="1">
      <formula>WEEKDAY(J$6)&lt;2</formula>
    </cfRule>
  </conditionalFormatting>
  <conditionalFormatting sqref="F7:F24">
    <cfRule type="expression" dxfId="7" priority="2">
      <formula>AND($D$2&lt;=$H7,$D$2&gt;=$G7)</formula>
    </cfRule>
  </conditionalFormatting>
  <conditionalFormatting sqref="K29:DB29">
    <cfRule type="expression" dxfId="6" priority="5">
      <formula>AND(K$6&gt;=$F2,K$6&lt;=$G2,$F2&lt;&gt;"",$G2&lt;&gt;"")</formula>
    </cfRule>
    <cfRule type="expression" dxfId="5" priority="6">
      <formula>FIND(#REF!,K$6)</formula>
    </cfRule>
  </conditionalFormatting>
  <conditionalFormatting sqref="J7:DB28">
    <cfRule type="expression" dxfId="4" priority="3">
      <formula>AND(J$6&gt;=$G7,J$6&lt;=$H7,$G7&lt;&gt;"",$H7&lt;&gt;"")</formula>
    </cfRule>
    <cfRule type="expression" dxfId="3" priority="4">
      <formula>FIND($D$2,J$6)</formula>
    </cfRule>
  </conditionalFormatting>
  <hyperlinks>
    <hyperlink ref="BP1" r:id="rId1" display="制作@LemonadeManifolds 制作" xr:uid="{BB2301C3-065D-4831-8469-B7FB4598AA65}"/>
    <hyperlink ref="BP1:BT1" r:id="rId2" display="制作@Lemonifolds 数学系学生会文艺部制作" xr:uid="{D759A11F-867B-49AD-BBB8-AFF72974E00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zoomScale="70" zoomScaleNormal="70" workbookViewId="0">
      <selection activeCell="A73" sqref="A73"/>
    </sheetView>
  </sheetViews>
  <sheetFormatPr defaultColWidth="9" defaultRowHeight="13.8" x14ac:dyDescent="0.25"/>
  <cols>
    <col min="1" max="1" width="36.77734375" customWidth="1"/>
    <col min="2" max="2" width="24.77734375" customWidth="1"/>
    <col min="3" max="3" width="16.6640625" customWidth="1"/>
    <col min="4" max="6" width="36.77734375" customWidth="1"/>
  </cols>
  <sheetData>
    <row r="1" spans="1:6" ht="15" x14ac:dyDescent="0.25">
      <c r="A1" s="90" t="s">
        <v>113</v>
      </c>
      <c r="B1" s="91"/>
      <c r="C1" s="92"/>
      <c r="D1" s="1" t="s">
        <v>114</v>
      </c>
      <c r="E1" s="1" t="s">
        <v>68</v>
      </c>
      <c r="F1" s="1" t="s">
        <v>115</v>
      </c>
    </row>
    <row r="2" spans="1:6" ht="14.4" x14ac:dyDescent="0.25">
      <c r="A2" s="2" t="s">
        <v>116</v>
      </c>
      <c r="B2" s="3">
        <v>44603</v>
      </c>
      <c r="C2" s="4" t="s">
        <v>117</v>
      </c>
      <c r="D2" s="5" t="s">
        <v>39</v>
      </c>
      <c r="E2" s="6" t="s">
        <v>69</v>
      </c>
      <c r="F2" s="7"/>
    </row>
    <row r="3" spans="1:6" ht="43.8" x14ac:dyDescent="0.25">
      <c r="A3" s="8" t="s">
        <v>118</v>
      </c>
      <c r="B3" s="3">
        <v>44606</v>
      </c>
      <c r="C3" s="9" t="s">
        <v>119</v>
      </c>
      <c r="D3" s="9" t="s">
        <v>120</v>
      </c>
      <c r="E3" s="10"/>
      <c r="F3" s="10"/>
    </row>
    <row r="4" spans="1:6" ht="14.4" x14ac:dyDescent="0.25">
      <c r="A4" s="2" t="s">
        <v>121</v>
      </c>
      <c r="B4" s="11">
        <v>44617</v>
      </c>
      <c r="C4" s="12" t="s">
        <v>117</v>
      </c>
      <c r="D4" s="13" t="s">
        <v>40</v>
      </c>
      <c r="E4" s="9" t="s">
        <v>70</v>
      </c>
      <c r="F4" s="10"/>
    </row>
    <row r="5" spans="1:6" ht="29.4" x14ac:dyDescent="0.25">
      <c r="A5" s="8" t="s">
        <v>122</v>
      </c>
      <c r="B5" s="3">
        <v>44624</v>
      </c>
      <c r="C5" s="9" t="s">
        <v>117</v>
      </c>
      <c r="D5" s="9" t="s">
        <v>123</v>
      </c>
      <c r="E5" s="9" t="s">
        <v>71</v>
      </c>
      <c r="F5" s="10"/>
    </row>
    <row r="6" spans="1:6" ht="14.4" x14ac:dyDescent="0.25">
      <c r="A6" s="8" t="s">
        <v>124</v>
      </c>
      <c r="B6" s="14">
        <v>44631</v>
      </c>
      <c r="C6" s="15" t="s">
        <v>117</v>
      </c>
      <c r="D6" s="15" t="s">
        <v>41</v>
      </c>
      <c r="E6" s="15"/>
      <c r="F6" s="16"/>
    </row>
    <row r="7" spans="1:6" ht="43.8" x14ac:dyDescent="0.25">
      <c r="A7" s="69" t="s">
        <v>125</v>
      </c>
      <c r="B7" s="86">
        <v>44638</v>
      </c>
      <c r="C7" s="80" t="s">
        <v>117</v>
      </c>
      <c r="D7" s="2" t="s">
        <v>126</v>
      </c>
      <c r="E7" s="69" t="s">
        <v>74</v>
      </c>
      <c r="F7" s="69"/>
    </row>
    <row r="8" spans="1:6" ht="14.4" x14ac:dyDescent="0.25">
      <c r="A8" s="71"/>
      <c r="B8" s="84"/>
      <c r="C8" s="84"/>
      <c r="D8" s="9" t="s">
        <v>101</v>
      </c>
      <c r="E8" s="73"/>
      <c r="F8" s="70"/>
    </row>
    <row r="9" spans="1:6" ht="14.4" x14ac:dyDescent="0.25">
      <c r="A9" s="73"/>
      <c r="B9" s="11">
        <v>44639</v>
      </c>
      <c r="C9" s="12" t="s">
        <v>127</v>
      </c>
      <c r="D9" s="9"/>
      <c r="E9" s="13" t="s">
        <v>112</v>
      </c>
      <c r="F9" s="10"/>
    </row>
    <row r="10" spans="1:6" ht="28.8" x14ac:dyDescent="0.25">
      <c r="A10" s="73"/>
      <c r="B10" s="11">
        <v>44640</v>
      </c>
      <c r="C10" s="12" t="s">
        <v>128</v>
      </c>
      <c r="D10" s="9" t="s">
        <v>129</v>
      </c>
      <c r="E10" s="9" t="s">
        <v>75</v>
      </c>
      <c r="F10" s="10"/>
    </row>
    <row r="11" spans="1:6" x14ac:dyDescent="0.25">
      <c r="A11" s="71" t="s">
        <v>130</v>
      </c>
      <c r="B11" s="87">
        <v>44641</v>
      </c>
      <c r="C11" s="93" t="s">
        <v>119</v>
      </c>
      <c r="D11" s="81" t="s">
        <v>131</v>
      </c>
      <c r="E11" s="79"/>
      <c r="F11" s="71"/>
    </row>
    <row r="12" spans="1:6" x14ac:dyDescent="0.25">
      <c r="A12" s="71"/>
      <c r="B12" s="87"/>
      <c r="C12" s="94"/>
      <c r="D12" s="82"/>
      <c r="E12" s="70"/>
      <c r="F12" s="73"/>
    </row>
    <row r="13" spans="1:6" ht="14.4" x14ac:dyDescent="0.25">
      <c r="A13" s="71"/>
      <c r="B13" s="86">
        <v>44647</v>
      </c>
      <c r="C13" s="80" t="s">
        <v>128</v>
      </c>
      <c r="D13" s="18" t="s">
        <v>46</v>
      </c>
      <c r="E13" s="74"/>
      <c r="F13" s="74"/>
    </row>
    <row r="14" spans="1:6" ht="14.4" x14ac:dyDescent="0.25">
      <c r="A14" s="71"/>
      <c r="B14" s="70"/>
      <c r="C14" s="70"/>
      <c r="D14" s="9"/>
      <c r="E14" s="70"/>
      <c r="F14" s="70"/>
    </row>
    <row r="15" spans="1:6" ht="14.4" x14ac:dyDescent="0.25">
      <c r="A15" s="69" t="s">
        <v>132</v>
      </c>
      <c r="B15" s="86">
        <v>44289</v>
      </c>
      <c r="C15" s="80" t="s">
        <v>128</v>
      </c>
      <c r="D15" s="19" t="s">
        <v>47</v>
      </c>
      <c r="E15" s="75" t="s">
        <v>76</v>
      </c>
      <c r="F15" s="69" t="s">
        <v>133</v>
      </c>
    </row>
    <row r="16" spans="1:6" ht="14.4" x14ac:dyDescent="0.25">
      <c r="A16" s="73"/>
      <c r="B16" s="79"/>
      <c r="C16" s="70"/>
      <c r="D16" s="9" t="s">
        <v>103</v>
      </c>
      <c r="E16" s="76"/>
      <c r="F16" s="73"/>
    </row>
    <row r="17" spans="1:6" ht="14.4" x14ac:dyDescent="0.25">
      <c r="A17" s="8" t="s">
        <v>134</v>
      </c>
      <c r="B17" s="14">
        <v>44668</v>
      </c>
      <c r="C17" s="2" t="s">
        <v>128</v>
      </c>
      <c r="D17" s="20"/>
      <c r="E17" s="6"/>
      <c r="F17" s="7"/>
    </row>
    <row r="18" spans="1:6" ht="14.4" x14ac:dyDescent="0.25">
      <c r="A18" s="8" t="s">
        <v>135</v>
      </c>
      <c r="B18" s="14">
        <v>44674</v>
      </c>
      <c r="C18" s="15" t="s">
        <v>127</v>
      </c>
      <c r="D18" s="20" t="s">
        <v>48</v>
      </c>
      <c r="E18" s="15" t="s">
        <v>77</v>
      </c>
      <c r="F18" s="16"/>
    </row>
    <row r="19" spans="1:6" ht="14.4" x14ac:dyDescent="0.25">
      <c r="A19" s="69" t="s">
        <v>136</v>
      </c>
      <c r="B19" s="21">
        <v>44311</v>
      </c>
      <c r="C19" s="22" t="s">
        <v>119</v>
      </c>
      <c r="D19" s="5"/>
      <c r="E19" s="2" t="s">
        <v>78</v>
      </c>
      <c r="F19" s="6"/>
    </row>
    <row r="20" spans="1:6" ht="28.8" x14ac:dyDescent="0.25">
      <c r="A20" s="71"/>
      <c r="B20" s="11">
        <v>44312</v>
      </c>
      <c r="C20" s="12" t="s">
        <v>137</v>
      </c>
      <c r="D20" s="9" t="s">
        <v>138</v>
      </c>
      <c r="E20" s="10"/>
      <c r="F20" s="10"/>
    </row>
    <row r="21" spans="1:6" ht="14.4" x14ac:dyDescent="0.25">
      <c r="A21" s="71"/>
      <c r="B21" s="88">
        <v>44313</v>
      </c>
      <c r="C21" s="95" t="s">
        <v>139</v>
      </c>
      <c r="D21" s="18" t="s">
        <v>80</v>
      </c>
      <c r="E21" s="10"/>
      <c r="F21" s="10"/>
    </row>
    <row r="22" spans="1:6" ht="14.4" x14ac:dyDescent="0.25">
      <c r="A22" s="71"/>
      <c r="B22" s="89"/>
      <c r="C22" s="96"/>
      <c r="D22" s="5" t="s">
        <v>50</v>
      </c>
      <c r="E22" s="10"/>
      <c r="F22" s="10"/>
    </row>
    <row r="23" spans="1:6" ht="28.8" x14ac:dyDescent="0.25">
      <c r="A23" s="71"/>
      <c r="B23" s="11">
        <v>44314</v>
      </c>
      <c r="C23" s="23" t="s">
        <v>140</v>
      </c>
      <c r="D23" s="5" t="s">
        <v>141</v>
      </c>
      <c r="E23" s="10"/>
      <c r="F23" s="10"/>
    </row>
    <row r="24" spans="1:6" ht="43.2" x14ac:dyDescent="0.25">
      <c r="A24" s="71"/>
      <c r="B24" s="11">
        <v>44316</v>
      </c>
      <c r="C24" s="12" t="s">
        <v>127</v>
      </c>
      <c r="D24" s="9"/>
      <c r="E24" s="13" t="s">
        <v>81</v>
      </c>
      <c r="F24" s="9" t="s">
        <v>142</v>
      </c>
    </row>
    <row r="25" spans="1:6" ht="28.8" x14ac:dyDescent="0.25">
      <c r="A25" s="71"/>
      <c r="B25" s="11">
        <v>44317</v>
      </c>
      <c r="C25" s="12" t="s">
        <v>128</v>
      </c>
      <c r="D25" s="9" t="s">
        <v>143</v>
      </c>
      <c r="E25" s="15" t="s">
        <v>77</v>
      </c>
      <c r="F25" s="9"/>
    </row>
    <row r="26" spans="1:6" ht="28.8" x14ac:dyDescent="0.25">
      <c r="A26" s="69" t="s">
        <v>144</v>
      </c>
      <c r="B26" s="86">
        <v>44319</v>
      </c>
      <c r="C26" s="80" t="s">
        <v>137</v>
      </c>
      <c r="D26" s="18" t="s">
        <v>145</v>
      </c>
      <c r="E26" s="69" t="s">
        <v>82</v>
      </c>
      <c r="F26" s="69" t="s">
        <v>146</v>
      </c>
    </row>
    <row r="27" spans="1:6" ht="28.8" x14ac:dyDescent="0.25">
      <c r="A27" s="71"/>
      <c r="B27" s="70"/>
      <c r="C27" s="70"/>
      <c r="D27" s="9" t="s">
        <v>56</v>
      </c>
      <c r="E27" s="73"/>
      <c r="F27" s="70"/>
    </row>
    <row r="28" spans="1:6" ht="14.4" x14ac:dyDescent="0.25">
      <c r="A28" s="71"/>
      <c r="B28" s="11">
        <v>44320</v>
      </c>
      <c r="C28" s="12" t="s">
        <v>139</v>
      </c>
      <c r="D28" s="24"/>
      <c r="E28" s="9" t="s">
        <v>84</v>
      </c>
      <c r="F28" s="15"/>
    </row>
    <row r="29" spans="1:6" ht="57.6" x14ac:dyDescent="0.25">
      <c r="A29" s="73"/>
      <c r="B29" s="11">
        <v>44324</v>
      </c>
      <c r="C29" s="12" t="s">
        <v>128</v>
      </c>
      <c r="D29" s="5" t="s">
        <v>53</v>
      </c>
      <c r="E29" s="13" t="s">
        <v>85</v>
      </c>
      <c r="F29" s="13" t="s">
        <v>147</v>
      </c>
    </row>
    <row r="30" spans="1:6" ht="14.4" x14ac:dyDescent="0.25">
      <c r="A30" s="69" t="s">
        <v>148</v>
      </c>
      <c r="B30" s="86">
        <v>44325</v>
      </c>
      <c r="C30" s="80" t="s">
        <v>119</v>
      </c>
      <c r="D30" s="81" t="s">
        <v>55</v>
      </c>
      <c r="E30" s="15" t="s">
        <v>86</v>
      </c>
      <c r="F30" s="69" t="s">
        <v>149</v>
      </c>
    </row>
    <row r="31" spans="1:6" ht="14.4" x14ac:dyDescent="0.25">
      <c r="A31" s="71"/>
      <c r="B31" s="79"/>
      <c r="C31" s="79"/>
      <c r="D31" s="81"/>
      <c r="E31" s="15" t="s">
        <v>87</v>
      </c>
      <c r="F31" s="71"/>
    </row>
    <row r="32" spans="1:6" ht="14.4" x14ac:dyDescent="0.25">
      <c r="A32" s="71"/>
      <c r="B32" s="89"/>
      <c r="C32" s="83"/>
      <c r="D32" s="82"/>
      <c r="E32" s="9" t="s">
        <v>88</v>
      </c>
      <c r="F32" s="72"/>
    </row>
    <row r="33" spans="1:6" ht="29.4" x14ac:dyDescent="0.25">
      <c r="A33" s="71"/>
      <c r="B33" s="70"/>
      <c r="C33" s="70"/>
      <c r="D33" s="9" t="s">
        <v>150</v>
      </c>
      <c r="E33" s="9" t="s">
        <v>89</v>
      </c>
      <c r="F33" s="73"/>
    </row>
    <row r="34" spans="1:6" ht="14.4" x14ac:dyDescent="0.25">
      <c r="A34" s="71"/>
      <c r="B34" s="11">
        <v>44326</v>
      </c>
      <c r="C34" s="12" t="s">
        <v>137</v>
      </c>
      <c r="D34" s="13"/>
      <c r="E34" s="9"/>
      <c r="F34" s="10"/>
    </row>
    <row r="35" spans="1:6" ht="14.4" x14ac:dyDescent="0.25">
      <c r="A35" s="73"/>
      <c r="B35" s="11">
        <v>44329</v>
      </c>
      <c r="C35" s="12" t="s">
        <v>117</v>
      </c>
      <c r="D35" s="5" t="s">
        <v>151</v>
      </c>
      <c r="E35" s="13"/>
      <c r="F35" s="13"/>
    </row>
    <row r="36" spans="1:6" ht="28.8" x14ac:dyDescent="0.25">
      <c r="A36" s="71"/>
      <c r="B36" s="11">
        <v>44330</v>
      </c>
      <c r="C36" s="12" t="s">
        <v>127</v>
      </c>
      <c r="D36" s="9" t="s">
        <v>152</v>
      </c>
      <c r="E36" s="13" t="s">
        <v>90</v>
      </c>
      <c r="F36" s="10"/>
    </row>
    <row r="37" spans="1:6" ht="28.8" x14ac:dyDescent="0.25">
      <c r="A37" s="71"/>
      <c r="B37" s="86">
        <v>44331</v>
      </c>
      <c r="C37" s="80" t="s">
        <v>128</v>
      </c>
      <c r="D37" s="15" t="s">
        <v>153</v>
      </c>
      <c r="E37" s="75" t="s">
        <v>91</v>
      </c>
      <c r="F37" s="69" t="s">
        <v>154</v>
      </c>
    </row>
    <row r="38" spans="1:6" ht="14.4" x14ac:dyDescent="0.25">
      <c r="A38" s="73"/>
      <c r="B38" s="70"/>
      <c r="C38" s="70"/>
      <c r="D38" s="13" t="s">
        <v>60</v>
      </c>
      <c r="E38" s="76"/>
      <c r="F38" s="73"/>
    </row>
    <row r="39" spans="1:6" ht="14.4" x14ac:dyDescent="0.25">
      <c r="A39" s="75" t="s">
        <v>155</v>
      </c>
      <c r="B39" s="86">
        <v>44332</v>
      </c>
      <c r="C39" s="80" t="s">
        <v>119</v>
      </c>
      <c r="D39" s="9" t="s">
        <v>92</v>
      </c>
      <c r="E39" s="69" t="s">
        <v>93</v>
      </c>
      <c r="F39" s="74"/>
    </row>
    <row r="40" spans="1:6" ht="15" x14ac:dyDescent="0.25">
      <c r="A40" s="85"/>
      <c r="B40" s="84"/>
      <c r="C40" s="84"/>
      <c r="D40" s="13" t="s">
        <v>156</v>
      </c>
      <c r="E40" s="73"/>
      <c r="F40" s="70"/>
    </row>
    <row r="41" spans="1:6" ht="14.4" x14ac:dyDescent="0.25">
      <c r="A41" s="85"/>
      <c r="B41" s="86">
        <v>44333</v>
      </c>
      <c r="C41" s="80" t="s">
        <v>137</v>
      </c>
      <c r="D41" s="24" t="s">
        <v>157</v>
      </c>
      <c r="E41" s="74"/>
      <c r="F41" s="74"/>
    </row>
    <row r="42" spans="1:6" ht="14.4" x14ac:dyDescent="0.25">
      <c r="A42" s="85"/>
      <c r="B42" s="70"/>
      <c r="C42" s="70"/>
      <c r="D42" s="13" t="s">
        <v>158</v>
      </c>
      <c r="E42" s="70"/>
      <c r="F42" s="70"/>
    </row>
    <row r="43" spans="1:6" ht="14.4" x14ac:dyDescent="0.25">
      <c r="A43" s="85"/>
      <c r="B43" s="86">
        <v>44334</v>
      </c>
      <c r="C43" s="80" t="s">
        <v>139</v>
      </c>
      <c r="D43" s="24" t="s">
        <v>159</v>
      </c>
      <c r="E43" s="77"/>
      <c r="F43" s="69" t="s">
        <v>160</v>
      </c>
    </row>
    <row r="44" spans="1:6" ht="14.4" x14ac:dyDescent="0.25">
      <c r="A44" s="85"/>
      <c r="B44" s="70"/>
      <c r="C44" s="70"/>
      <c r="D44" s="13" t="s">
        <v>161</v>
      </c>
      <c r="E44" s="78"/>
      <c r="F44" s="71"/>
    </row>
    <row r="45" spans="1:6" ht="14.4" x14ac:dyDescent="0.25">
      <c r="A45" s="85"/>
      <c r="B45" s="86">
        <v>44335</v>
      </c>
      <c r="C45" s="80" t="s">
        <v>140</v>
      </c>
      <c r="D45" s="24" t="s">
        <v>162</v>
      </c>
      <c r="E45" s="8" t="s">
        <v>94</v>
      </c>
      <c r="F45" s="71"/>
    </row>
    <row r="46" spans="1:6" ht="14.4" x14ac:dyDescent="0.25">
      <c r="A46" s="85"/>
      <c r="B46" s="70"/>
      <c r="C46" s="70"/>
      <c r="D46" s="13" t="s">
        <v>163</v>
      </c>
      <c r="E46" s="17" t="s">
        <v>95</v>
      </c>
      <c r="F46" s="73"/>
    </row>
    <row r="47" spans="1:6" ht="14.4" x14ac:dyDescent="0.25">
      <c r="A47" s="85"/>
      <c r="B47" s="86">
        <v>44336</v>
      </c>
      <c r="C47" s="80" t="s">
        <v>117</v>
      </c>
      <c r="D47" s="24" t="s">
        <v>164</v>
      </c>
      <c r="E47" s="69" t="s">
        <v>96</v>
      </c>
      <c r="F47" s="69" t="s">
        <v>165</v>
      </c>
    </row>
    <row r="48" spans="1:6" ht="14.4" x14ac:dyDescent="0.25">
      <c r="A48" s="85"/>
      <c r="B48" s="70"/>
      <c r="C48" s="70"/>
      <c r="D48" s="13" t="s">
        <v>166</v>
      </c>
      <c r="E48" s="73"/>
      <c r="F48" s="70"/>
    </row>
    <row r="49" spans="1:6" ht="14.4" x14ac:dyDescent="0.25">
      <c r="A49" s="76"/>
      <c r="B49" s="25">
        <v>44337</v>
      </c>
      <c r="C49" s="26" t="s">
        <v>127</v>
      </c>
      <c r="D49" s="27"/>
      <c r="E49" s="13" t="s">
        <v>98</v>
      </c>
      <c r="F49" s="9"/>
    </row>
  </sheetData>
  <mergeCells count="57">
    <mergeCell ref="A1:C1"/>
    <mergeCell ref="A7:A10"/>
    <mergeCell ref="A11:A14"/>
    <mergeCell ref="A15:A16"/>
    <mergeCell ref="A19:A25"/>
    <mergeCell ref="C7:C8"/>
    <mergeCell ref="C11:C12"/>
    <mergeCell ref="C13:C14"/>
    <mergeCell ref="C15:C16"/>
    <mergeCell ref="C21:C22"/>
    <mergeCell ref="A26:A29"/>
    <mergeCell ref="A30:A38"/>
    <mergeCell ref="A39:A49"/>
    <mergeCell ref="B7:B8"/>
    <mergeCell ref="B11:B12"/>
    <mergeCell ref="B13:B14"/>
    <mergeCell ref="B15:B16"/>
    <mergeCell ref="B21:B22"/>
    <mergeCell ref="B26:B27"/>
    <mergeCell ref="B30:B33"/>
    <mergeCell ref="B37:B38"/>
    <mergeCell ref="B39:B40"/>
    <mergeCell ref="B41:B42"/>
    <mergeCell ref="B43:B44"/>
    <mergeCell ref="B45:B46"/>
    <mergeCell ref="B47:B48"/>
    <mergeCell ref="C43:C44"/>
    <mergeCell ref="C45:C46"/>
    <mergeCell ref="C47:C48"/>
    <mergeCell ref="D11:D12"/>
    <mergeCell ref="D30:D32"/>
    <mergeCell ref="C26:C27"/>
    <mergeCell ref="C30:C33"/>
    <mergeCell ref="C37:C38"/>
    <mergeCell ref="C39:C40"/>
    <mergeCell ref="C41:C42"/>
    <mergeCell ref="E7:E8"/>
    <mergeCell ref="E11:E12"/>
    <mergeCell ref="E13:E14"/>
    <mergeCell ref="E15:E16"/>
    <mergeCell ref="E26:E27"/>
    <mergeCell ref="E37:E38"/>
    <mergeCell ref="E39:E40"/>
    <mergeCell ref="E41:E42"/>
    <mergeCell ref="E43:E44"/>
    <mergeCell ref="E47:E48"/>
    <mergeCell ref="F7:F8"/>
    <mergeCell ref="F11:F12"/>
    <mergeCell ref="F13:F14"/>
    <mergeCell ref="F15:F16"/>
    <mergeCell ref="F26:F27"/>
    <mergeCell ref="F47:F48"/>
    <mergeCell ref="F30:F33"/>
    <mergeCell ref="F37:F38"/>
    <mergeCell ref="F39:F40"/>
    <mergeCell ref="F41:F42"/>
    <mergeCell ref="F43:F46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83"/>
  <sheetViews>
    <sheetView zoomScale="40" zoomScaleNormal="40" workbookViewId="0">
      <selection activeCell="G104" sqref="G104"/>
    </sheetView>
  </sheetViews>
  <sheetFormatPr defaultColWidth="8.88671875" defaultRowHeight="19.95" customHeight="1" x14ac:dyDescent="0.25"/>
  <cols>
    <col min="1" max="2" width="12.77734375" style="28" customWidth="1"/>
    <col min="3" max="3" width="69.77734375" style="28" customWidth="1"/>
    <col min="4" max="8" width="12.77734375" style="28" customWidth="1"/>
    <col min="9" max="104" width="3.77734375" style="56" customWidth="1"/>
    <col min="105" max="105" width="3.77734375" style="57" customWidth="1"/>
    <col min="106" max="16384" width="8.88671875" style="28"/>
  </cols>
  <sheetData>
    <row r="1" spans="1:105" ht="27.75" customHeight="1" x14ac:dyDescent="0.25">
      <c r="A1" s="67" t="s">
        <v>0</v>
      </c>
      <c r="B1" s="67"/>
      <c r="C1" s="67"/>
      <c r="D1" s="67"/>
      <c r="E1" s="67"/>
      <c r="F1" s="67"/>
      <c r="G1" s="67"/>
      <c r="H1" s="67"/>
      <c r="BO1" s="99" t="s">
        <v>1</v>
      </c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</row>
    <row r="2" spans="1:105" ht="19.95" customHeight="1" x14ac:dyDescent="0.25">
      <c r="A2" s="58" t="s">
        <v>2</v>
      </c>
      <c r="B2" s="58" t="s">
        <v>3</v>
      </c>
      <c r="C2" s="58" t="s">
        <v>4</v>
      </c>
      <c r="D2" s="58" t="s">
        <v>5</v>
      </c>
      <c r="E2" s="58" t="s">
        <v>6</v>
      </c>
      <c r="F2" s="58" t="s">
        <v>7</v>
      </c>
      <c r="G2" s="60" t="s">
        <v>167</v>
      </c>
      <c r="H2" s="58" t="s">
        <v>9</v>
      </c>
      <c r="I2" s="98" t="s">
        <v>10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 t="s">
        <v>11</v>
      </c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 t="s">
        <v>12</v>
      </c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 t="s">
        <v>13</v>
      </c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</row>
    <row r="3" spans="1:105" ht="19.95" customHeight="1" x14ac:dyDescent="0.25">
      <c r="A3" s="59"/>
      <c r="B3" s="59"/>
      <c r="C3" s="59"/>
      <c r="D3" s="59"/>
      <c r="E3" s="59"/>
      <c r="F3" s="59"/>
      <c r="G3" s="59"/>
      <c r="H3" s="59"/>
      <c r="I3" s="98" t="s">
        <v>14</v>
      </c>
      <c r="J3" s="98"/>
      <c r="K3" s="98"/>
      <c r="L3" s="98"/>
      <c r="M3" s="98"/>
      <c r="N3" s="98"/>
      <c r="O3" s="98"/>
      <c r="P3" s="98" t="s">
        <v>15</v>
      </c>
      <c r="Q3" s="98"/>
      <c r="R3" s="98"/>
      <c r="S3" s="98"/>
      <c r="T3" s="98"/>
      <c r="U3" s="98"/>
      <c r="V3" s="98"/>
      <c r="W3" s="98" t="s">
        <v>16</v>
      </c>
      <c r="X3" s="98"/>
      <c r="Y3" s="98"/>
      <c r="Z3" s="98"/>
      <c r="AA3" s="98"/>
      <c r="AB3" s="98"/>
      <c r="AC3" s="98"/>
      <c r="AD3" s="98" t="s">
        <v>17</v>
      </c>
      <c r="AE3" s="98"/>
      <c r="AF3" s="98"/>
      <c r="AG3" s="98"/>
      <c r="AH3" s="98"/>
      <c r="AI3" s="98"/>
      <c r="AJ3" s="98"/>
      <c r="AK3" s="98" t="s">
        <v>18</v>
      </c>
      <c r="AL3" s="98"/>
      <c r="AM3" s="98"/>
      <c r="AN3" s="98"/>
      <c r="AO3" s="98"/>
      <c r="AP3" s="98"/>
      <c r="AQ3" s="98"/>
      <c r="AR3" s="98" t="s">
        <v>19</v>
      </c>
      <c r="AS3" s="98"/>
      <c r="AT3" s="98"/>
      <c r="AU3" s="98"/>
      <c r="AV3" s="98"/>
      <c r="AW3" s="98"/>
      <c r="AX3" s="98"/>
      <c r="AY3" s="98" t="s">
        <v>20</v>
      </c>
      <c r="AZ3" s="98"/>
      <c r="BA3" s="98"/>
      <c r="BB3" s="98"/>
      <c r="BC3" s="98"/>
      <c r="BD3" s="98"/>
      <c r="BE3" s="98"/>
      <c r="BF3" s="98" t="s">
        <v>21</v>
      </c>
      <c r="BG3" s="98"/>
      <c r="BH3" s="98"/>
      <c r="BI3" s="98"/>
      <c r="BJ3" s="98"/>
      <c r="BK3" s="98"/>
      <c r="BL3" s="98"/>
      <c r="BM3" s="98" t="s">
        <v>22</v>
      </c>
      <c r="BN3" s="98"/>
      <c r="BO3" s="98"/>
      <c r="BP3" s="98"/>
      <c r="BQ3" s="98"/>
      <c r="BR3" s="98"/>
      <c r="BS3" s="98"/>
      <c r="BT3" s="98" t="s">
        <v>23</v>
      </c>
      <c r="BU3" s="98"/>
      <c r="BV3" s="98"/>
      <c r="BW3" s="98"/>
      <c r="BX3" s="98"/>
      <c r="BY3" s="98"/>
      <c r="BZ3" s="98"/>
      <c r="CA3" s="98" t="s">
        <v>24</v>
      </c>
      <c r="CB3" s="98"/>
      <c r="CC3" s="98"/>
      <c r="CD3" s="98"/>
      <c r="CE3" s="98"/>
      <c r="CF3" s="98"/>
      <c r="CG3" s="98"/>
      <c r="CH3" s="98" t="s">
        <v>25</v>
      </c>
      <c r="CI3" s="98"/>
      <c r="CJ3" s="98"/>
      <c r="CK3" s="98"/>
      <c r="CL3" s="98"/>
      <c r="CM3" s="98"/>
      <c r="CN3" s="98"/>
      <c r="CO3" s="98" t="s">
        <v>26</v>
      </c>
      <c r="CP3" s="98"/>
      <c r="CQ3" s="98"/>
      <c r="CR3" s="98"/>
      <c r="CS3" s="98"/>
      <c r="CT3" s="98"/>
      <c r="CU3" s="98"/>
      <c r="CV3" s="98" t="s">
        <v>27</v>
      </c>
      <c r="CW3" s="98"/>
      <c r="CX3" s="98"/>
      <c r="CY3" s="98"/>
      <c r="CZ3" s="98"/>
      <c r="DA3" s="98"/>
    </row>
    <row r="4" spans="1:105" ht="19.95" customHeight="1" x14ac:dyDescent="0.25">
      <c r="A4" s="59"/>
      <c r="B4" s="59"/>
      <c r="C4" s="59"/>
      <c r="D4" s="59"/>
      <c r="E4" s="59"/>
      <c r="F4" s="59"/>
      <c r="G4" s="59"/>
      <c r="H4" s="59"/>
      <c r="I4" s="54" t="s">
        <v>28</v>
      </c>
      <c r="J4" s="54" t="s">
        <v>29</v>
      </c>
      <c r="K4" s="54" t="s">
        <v>30</v>
      </c>
      <c r="L4" s="54" t="s">
        <v>31</v>
      </c>
      <c r="M4" s="54" t="s">
        <v>32</v>
      </c>
      <c r="N4" s="54" t="s">
        <v>33</v>
      </c>
      <c r="O4" s="54" t="s">
        <v>34</v>
      </c>
      <c r="P4" s="54" t="s">
        <v>28</v>
      </c>
      <c r="Q4" s="54" t="s">
        <v>29</v>
      </c>
      <c r="R4" s="54" t="s">
        <v>30</v>
      </c>
      <c r="S4" s="54" t="s">
        <v>31</v>
      </c>
      <c r="T4" s="54" t="s">
        <v>32</v>
      </c>
      <c r="U4" s="54" t="s">
        <v>33</v>
      </c>
      <c r="V4" s="54" t="s">
        <v>34</v>
      </c>
      <c r="W4" s="54" t="s">
        <v>28</v>
      </c>
      <c r="X4" s="54" t="s">
        <v>29</v>
      </c>
      <c r="Y4" s="54" t="s">
        <v>30</v>
      </c>
      <c r="Z4" s="54" t="s">
        <v>31</v>
      </c>
      <c r="AA4" s="54" t="s">
        <v>32</v>
      </c>
      <c r="AB4" s="54" t="s">
        <v>33</v>
      </c>
      <c r="AC4" s="54" t="s">
        <v>34</v>
      </c>
      <c r="AD4" s="54" t="s">
        <v>28</v>
      </c>
      <c r="AE4" s="54" t="s">
        <v>29</v>
      </c>
      <c r="AF4" s="54" t="s">
        <v>30</v>
      </c>
      <c r="AG4" s="54" t="s">
        <v>31</v>
      </c>
      <c r="AH4" s="54" t="s">
        <v>32</v>
      </c>
      <c r="AI4" s="54" t="s">
        <v>33</v>
      </c>
      <c r="AJ4" s="54" t="s">
        <v>34</v>
      </c>
      <c r="AK4" s="54" t="s">
        <v>28</v>
      </c>
      <c r="AL4" s="54" t="s">
        <v>29</v>
      </c>
      <c r="AM4" s="54" t="s">
        <v>30</v>
      </c>
      <c r="AN4" s="54" t="s">
        <v>31</v>
      </c>
      <c r="AO4" s="54" t="s">
        <v>32</v>
      </c>
      <c r="AP4" s="54" t="s">
        <v>33</v>
      </c>
      <c r="AQ4" s="54" t="s">
        <v>34</v>
      </c>
      <c r="AR4" s="54" t="s">
        <v>28</v>
      </c>
      <c r="AS4" s="54" t="s">
        <v>29</v>
      </c>
      <c r="AT4" s="54" t="s">
        <v>30</v>
      </c>
      <c r="AU4" s="54" t="s">
        <v>31</v>
      </c>
      <c r="AV4" s="54" t="s">
        <v>32</v>
      </c>
      <c r="AW4" s="54" t="s">
        <v>33</v>
      </c>
      <c r="AX4" s="54" t="s">
        <v>34</v>
      </c>
      <c r="AY4" s="54" t="s">
        <v>28</v>
      </c>
      <c r="AZ4" s="54" t="s">
        <v>29</v>
      </c>
      <c r="BA4" s="54" t="s">
        <v>30</v>
      </c>
      <c r="BB4" s="54" t="s">
        <v>31</v>
      </c>
      <c r="BC4" s="54" t="s">
        <v>32</v>
      </c>
      <c r="BD4" s="54" t="s">
        <v>33</v>
      </c>
      <c r="BE4" s="54" t="s">
        <v>34</v>
      </c>
      <c r="BF4" s="54" t="s">
        <v>28</v>
      </c>
      <c r="BG4" s="54" t="s">
        <v>29</v>
      </c>
      <c r="BH4" s="54" t="s">
        <v>30</v>
      </c>
      <c r="BI4" s="54" t="s">
        <v>31</v>
      </c>
      <c r="BJ4" s="54" t="s">
        <v>32</v>
      </c>
      <c r="BK4" s="54" t="s">
        <v>33</v>
      </c>
      <c r="BL4" s="54" t="s">
        <v>34</v>
      </c>
      <c r="BM4" s="54" t="s">
        <v>28</v>
      </c>
      <c r="BN4" s="54" t="s">
        <v>29</v>
      </c>
      <c r="BO4" s="54" t="s">
        <v>30</v>
      </c>
      <c r="BP4" s="54" t="s">
        <v>31</v>
      </c>
      <c r="BQ4" s="54" t="s">
        <v>32</v>
      </c>
      <c r="BR4" s="54" t="s">
        <v>33</v>
      </c>
      <c r="BS4" s="54" t="s">
        <v>34</v>
      </c>
      <c r="BT4" s="54" t="s">
        <v>28</v>
      </c>
      <c r="BU4" s="54" t="s">
        <v>29</v>
      </c>
      <c r="BV4" s="54" t="s">
        <v>30</v>
      </c>
      <c r="BW4" s="54" t="s">
        <v>31</v>
      </c>
      <c r="BX4" s="54" t="s">
        <v>32</v>
      </c>
      <c r="BY4" s="54" t="s">
        <v>33</v>
      </c>
      <c r="BZ4" s="54" t="s">
        <v>34</v>
      </c>
      <c r="CA4" s="54" t="s">
        <v>28</v>
      </c>
      <c r="CB4" s="54" t="s">
        <v>29</v>
      </c>
      <c r="CC4" s="54" t="s">
        <v>30</v>
      </c>
      <c r="CD4" s="54" t="s">
        <v>31</v>
      </c>
      <c r="CE4" s="54" t="s">
        <v>32</v>
      </c>
      <c r="CF4" s="54" t="s">
        <v>33</v>
      </c>
      <c r="CG4" s="54" t="s">
        <v>34</v>
      </c>
      <c r="CH4" s="54" t="s">
        <v>28</v>
      </c>
      <c r="CI4" s="54" t="s">
        <v>29</v>
      </c>
      <c r="CJ4" s="54" t="s">
        <v>30</v>
      </c>
      <c r="CK4" s="54" t="s">
        <v>31</v>
      </c>
      <c r="CL4" s="54" t="s">
        <v>32</v>
      </c>
      <c r="CM4" s="54" t="s">
        <v>33</v>
      </c>
      <c r="CN4" s="54" t="s">
        <v>34</v>
      </c>
      <c r="CO4" s="54" t="s">
        <v>28</v>
      </c>
      <c r="CP4" s="54" t="s">
        <v>29</v>
      </c>
      <c r="CQ4" s="54" t="s">
        <v>30</v>
      </c>
      <c r="CR4" s="54" t="s">
        <v>31</v>
      </c>
      <c r="CS4" s="54" t="s">
        <v>32</v>
      </c>
      <c r="CT4" s="54" t="s">
        <v>33</v>
      </c>
      <c r="CU4" s="54" t="s">
        <v>34</v>
      </c>
      <c r="CV4" s="54" t="s">
        <v>28</v>
      </c>
      <c r="CW4" s="54" t="s">
        <v>29</v>
      </c>
      <c r="CX4" s="54" t="s">
        <v>30</v>
      </c>
      <c r="CY4" s="54" t="s">
        <v>31</v>
      </c>
      <c r="CZ4" s="54" t="s">
        <v>32</v>
      </c>
      <c r="DA4" s="54" t="s">
        <v>33</v>
      </c>
    </row>
    <row r="5" spans="1:105" ht="19.95" customHeight="1" x14ac:dyDescent="0.25">
      <c r="A5" s="59"/>
      <c r="B5" s="59"/>
      <c r="C5" s="59"/>
      <c r="D5" s="59"/>
      <c r="E5" s="59"/>
      <c r="F5" s="59"/>
      <c r="G5" s="59"/>
      <c r="H5" s="59"/>
      <c r="I5" s="54">
        <v>14</v>
      </c>
      <c r="J5" s="54">
        <v>15</v>
      </c>
      <c r="K5" s="54">
        <v>16</v>
      </c>
      <c r="L5" s="54">
        <v>17</v>
      </c>
      <c r="M5" s="54">
        <v>18</v>
      </c>
      <c r="N5" s="54">
        <v>19</v>
      </c>
      <c r="O5" s="54">
        <v>20</v>
      </c>
      <c r="P5" s="54">
        <v>21</v>
      </c>
      <c r="Q5" s="54">
        <v>22</v>
      </c>
      <c r="R5" s="54">
        <v>23</v>
      </c>
      <c r="S5" s="54">
        <v>24</v>
      </c>
      <c r="T5" s="54">
        <v>25</v>
      </c>
      <c r="U5" s="54">
        <v>26</v>
      </c>
      <c r="V5" s="54">
        <v>27</v>
      </c>
      <c r="W5" s="54">
        <v>28</v>
      </c>
      <c r="X5" s="54">
        <v>1</v>
      </c>
      <c r="Y5" s="54">
        <v>2</v>
      </c>
      <c r="Z5" s="54">
        <v>3</v>
      </c>
      <c r="AA5" s="54">
        <v>4</v>
      </c>
      <c r="AB5" s="54">
        <v>5</v>
      </c>
      <c r="AC5" s="54">
        <v>6</v>
      </c>
      <c r="AD5" s="54">
        <v>7</v>
      </c>
      <c r="AE5" s="54">
        <v>8</v>
      </c>
      <c r="AF5" s="54">
        <v>9</v>
      </c>
      <c r="AG5" s="54">
        <v>10</v>
      </c>
      <c r="AH5" s="54">
        <v>11</v>
      </c>
      <c r="AI5" s="54">
        <v>12</v>
      </c>
      <c r="AJ5" s="54">
        <v>13</v>
      </c>
      <c r="AK5" s="54">
        <v>14</v>
      </c>
      <c r="AL5" s="54">
        <v>15</v>
      </c>
      <c r="AM5" s="54">
        <v>16</v>
      </c>
      <c r="AN5" s="54">
        <v>17</v>
      </c>
      <c r="AO5" s="54">
        <v>18</v>
      </c>
      <c r="AP5" s="54">
        <v>19</v>
      </c>
      <c r="AQ5" s="54">
        <v>20</v>
      </c>
      <c r="AR5" s="54">
        <v>21</v>
      </c>
      <c r="AS5" s="54">
        <v>22</v>
      </c>
      <c r="AT5" s="54">
        <v>23</v>
      </c>
      <c r="AU5" s="54">
        <v>24</v>
      </c>
      <c r="AV5" s="54">
        <v>25</v>
      </c>
      <c r="AW5" s="54">
        <v>26</v>
      </c>
      <c r="AX5" s="54">
        <v>27</v>
      </c>
      <c r="AY5" s="54">
        <v>28</v>
      </c>
      <c r="AZ5" s="54">
        <v>29</v>
      </c>
      <c r="BA5" s="54">
        <v>30</v>
      </c>
      <c r="BB5" s="54">
        <v>31</v>
      </c>
      <c r="BC5" s="54">
        <v>1</v>
      </c>
      <c r="BD5" s="54">
        <v>2</v>
      </c>
      <c r="BE5" s="54">
        <v>3</v>
      </c>
      <c r="BF5" s="54">
        <v>4</v>
      </c>
      <c r="BG5" s="54">
        <v>5</v>
      </c>
      <c r="BH5" s="54">
        <v>6</v>
      </c>
      <c r="BI5" s="54">
        <v>7</v>
      </c>
      <c r="BJ5" s="54">
        <v>8</v>
      </c>
      <c r="BK5" s="54">
        <v>9</v>
      </c>
      <c r="BL5" s="54">
        <v>10</v>
      </c>
      <c r="BM5" s="54">
        <v>11</v>
      </c>
      <c r="BN5" s="54">
        <v>12</v>
      </c>
      <c r="BO5" s="54">
        <v>13</v>
      </c>
      <c r="BP5" s="54">
        <v>14</v>
      </c>
      <c r="BQ5" s="54">
        <v>15</v>
      </c>
      <c r="BR5" s="54">
        <v>16</v>
      </c>
      <c r="BS5" s="54">
        <v>17</v>
      </c>
      <c r="BT5" s="54">
        <v>18</v>
      </c>
      <c r="BU5" s="54">
        <v>19</v>
      </c>
      <c r="BV5" s="54">
        <v>20</v>
      </c>
      <c r="BW5" s="54">
        <v>21</v>
      </c>
      <c r="BX5" s="54">
        <v>22</v>
      </c>
      <c r="BY5" s="54">
        <v>23</v>
      </c>
      <c r="BZ5" s="54">
        <v>24</v>
      </c>
      <c r="CA5" s="54">
        <v>25</v>
      </c>
      <c r="CB5" s="54">
        <v>26</v>
      </c>
      <c r="CC5" s="54">
        <v>27</v>
      </c>
      <c r="CD5" s="54">
        <v>28</v>
      </c>
      <c r="CE5" s="54">
        <v>29</v>
      </c>
      <c r="CF5" s="54">
        <v>30</v>
      </c>
      <c r="CG5" s="54">
        <v>1</v>
      </c>
      <c r="CH5" s="54">
        <v>2</v>
      </c>
      <c r="CI5" s="54">
        <v>3</v>
      </c>
      <c r="CJ5" s="54">
        <v>4</v>
      </c>
      <c r="CK5" s="54">
        <v>5</v>
      </c>
      <c r="CL5" s="54">
        <v>6</v>
      </c>
      <c r="CM5" s="54">
        <v>7</v>
      </c>
      <c r="CN5" s="54">
        <v>8</v>
      </c>
      <c r="CO5" s="54">
        <v>9</v>
      </c>
      <c r="CP5" s="54">
        <v>10</v>
      </c>
      <c r="CQ5" s="54">
        <v>11</v>
      </c>
      <c r="CR5" s="54">
        <v>12</v>
      </c>
      <c r="CS5" s="54">
        <v>13</v>
      </c>
      <c r="CT5" s="54">
        <v>14</v>
      </c>
      <c r="CU5" s="54">
        <v>15</v>
      </c>
      <c r="CV5" s="54">
        <v>16</v>
      </c>
      <c r="CW5" s="54">
        <v>17</v>
      </c>
      <c r="CX5" s="54">
        <v>18</v>
      </c>
      <c r="CY5" s="54">
        <v>19</v>
      </c>
      <c r="CZ5" s="54">
        <v>20</v>
      </c>
      <c r="DA5" s="54">
        <v>21</v>
      </c>
    </row>
    <row r="6" spans="1:105" ht="19.95" customHeight="1" x14ac:dyDescent="0.25">
      <c r="A6" s="66" t="s">
        <v>35</v>
      </c>
      <c r="B6" s="66"/>
      <c r="C6" s="97">
        <f ca="1">TODAY()</f>
        <v>44628</v>
      </c>
      <c r="D6" s="97"/>
      <c r="E6" s="97"/>
      <c r="F6" s="97"/>
      <c r="G6" s="66" t="s">
        <v>36</v>
      </c>
      <c r="H6" s="66"/>
      <c r="I6" s="55">
        <v>44606</v>
      </c>
      <c r="J6" s="55">
        <v>44607</v>
      </c>
      <c r="K6" s="55">
        <v>44608</v>
      </c>
      <c r="L6" s="55">
        <v>44609</v>
      </c>
      <c r="M6" s="55">
        <v>44610</v>
      </c>
      <c r="N6" s="55">
        <v>44611</v>
      </c>
      <c r="O6" s="55">
        <v>44612</v>
      </c>
      <c r="P6" s="55">
        <v>44613</v>
      </c>
      <c r="Q6" s="55">
        <v>44614</v>
      </c>
      <c r="R6" s="55">
        <v>44615</v>
      </c>
      <c r="S6" s="55">
        <v>44616</v>
      </c>
      <c r="T6" s="55">
        <v>44617</v>
      </c>
      <c r="U6" s="55">
        <v>44618</v>
      </c>
      <c r="V6" s="55">
        <v>44619</v>
      </c>
      <c r="W6" s="55">
        <v>44620</v>
      </c>
      <c r="X6" s="55">
        <v>44621</v>
      </c>
      <c r="Y6" s="55">
        <v>44622</v>
      </c>
      <c r="Z6" s="55">
        <v>44623</v>
      </c>
      <c r="AA6" s="55">
        <v>44624</v>
      </c>
      <c r="AB6" s="55">
        <v>44625</v>
      </c>
      <c r="AC6" s="55">
        <v>44626</v>
      </c>
      <c r="AD6" s="55">
        <v>44627</v>
      </c>
      <c r="AE6" s="55">
        <v>44628</v>
      </c>
      <c r="AF6" s="55">
        <v>44629</v>
      </c>
      <c r="AG6" s="55">
        <v>44630</v>
      </c>
      <c r="AH6" s="55">
        <v>44631</v>
      </c>
      <c r="AI6" s="55">
        <v>44632</v>
      </c>
      <c r="AJ6" s="55">
        <v>44633</v>
      </c>
      <c r="AK6" s="55">
        <v>44634</v>
      </c>
      <c r="AL6" s="55">
        <v>44635</v>
      </c>
      <c r="AM6" s="55">
        <v>44636</v>
      </c>
      <c r="AN6" s="55">
        <v>44637</v>
      </c>
      <c r="AO6" s="55">
        <v>44638</v>
      </c>
      <c r="AP6" s="55">
        <v>44639</v>
      </c>
      <c r="AQ6" s="55">
        <v>44640</v>
      </c>
      <c r="AR6" s="55">
        <v>44641</v>
      </c>
      <c r="AS6" s="55">
        <v>44642</v>
      </c>
      <c r="AT6" s="55">
        <v>44643</v>
      </c>
      <c r="AU6" s="55">
        <v>44644</v>
      </c>
      <c r="AV6" s="55">
        <v>44645</v>
      </c>
      <c r="AW6" s="55">
        <v>44646</v>
      </c>
      <c r="AX6" s="55">
        <v>44647</v>
      </c>
      <c r="AY6" s="55">
        <v>44648</v>
      </c>
      <c r="AZ6" s="55">
        <v>44649</v>
      </c>
      <c r="BA6" s="55">
        <v>44650</v>
      </c>
      <c r="BB6" s="55">
        <v>44651</v>
      </c>
      <c r="BC6" s="55">
        <v>44652</v>
      </c>
      <c r="BD6" s="55">
        <v>44653</v>
      </c>
      <c r="BE6" s="55">
        <v>44654</v>
      </c>
      <c r="BF6" s="55">
        <v>44655</v>
      </c>
      <c r="BG6" s="55">
        <v>44656</v>
      </c>
      <c r="BH6" s="55">
        <v>44657</v>
      </c>
      <c r="BI6" s="55">
        <v>44658</v>
      </c>
      <c r="BJ6" s="55">
        <v>44659</v>
      </c>
      <c r="BK6" s="55">
        <v>44660</v>
      </c>
      <c r="BL6" s="55">
        <v>44661</v>
      </c>
      <c r="BM6" s="55">
        <v>44662</v>
      </c>
      <c r="BN6" s="55">
        <v>44663</v>
      </c>
      <c r="BO6" s="55">
        <v>44664</v>
      </c>
      <c r="BP6" s="55">
        <v>44665</v>
      </c>
      <c r="BQ6" s="55">
        <v>44666</v>
      </c>
      <c r="BR6" s="55">
        <v>44667</v>
      </c>
      <c r="BS6" s="55">
        <v>44668</v>
      </c>
      <c r="BT6" s="55">
        <v>44669</v>
      </c>
      <c r="BU6" s="55">
        <v>44670</v>
      </c>
      <c r="BV6" s="55">
        <v>44671</v>
      </c>
      <c r="BW6" s="55">
        <v>44672</v>
      </c>
      <c r="BX6" s="55">
        <v>44673</v>
      </c>
      <c r="BY6" s="55">
        <v>44674</v>
      </c>
      <c r="BZ6" s="55">
        <v>44675</v>
      </c>
      <c r="CA6" s="55">
        <v>44676</v>
      </c>
      <c r="CB6" s="55">
        <v>44677</v>
      </c>
      <c r="CC6" s="55">
        <v>44678</v>
      </c>
      <c r="CD6" s="55">
        <v>44679</v>
      </c>
      <c r="CE6" s="55">
        <v>44680</v>
      </c>
      <c r="CF6" s="55">
        <v>44681</v>
      </c>
      <c r="CG6" s="55">
        <v>44682</v>
      </c>
      <c r="CH6" s="55">
        <v>44683</v>
      </c>
      <c r="CI6" s="55">
        <v>44684</v>
      </c>
      <c r="CJ6" s="55">
        <v>44685</v>
      </c>
      <c r="CK6" s="55">
        <v>44686</v>
      </c>
      <c r="CL6" s="55">
        <v>44687</v>
      </c>
      <c r="CM6" s="55">
        <v>44688</v>
      </c>
      <c r="CN6" s="55">
        <v>44689</v>
      </c>
      <c r="CO6" s="55">
        <v>44690</v>
      </c>
      <c r="CP6" s="55">
        <v>44691</v>
      </c>
      <c r="CQ6" s="55">
        <v>44692</v>
      </c>
      <c r="CR6" s="55">
        <v>44693</v>
      </c>
      <c r="CS6" s="55">
        <v>44694</v>
      </c>
      <c r="CT6" s="55">
        <v>44695</v>
      </c>
      <c r="CU6" s="55">
        <v>44696</v>
      </c>
      <c r="CV6" s="55">
        <v>44697</v>
      </c>
      <c r="CW6" s="55">
        <v>44698</v>
      </c>
      <c r="CX6" s="55">
        <v>44699</v>
      </c>
      <c r="CY6" s="55">
        <v>44700</v>
      </c>
      <c r="CZ6" s="55">
        <v>44701</v>
      </c>
      <c r="DA6" s="55">
        <v>44702</v>
      </c>
    </row>
    <row r="7" spans="1:105" ht="19.95" customHeight="1" x14ac:dyDescent="0.25">
      <c r="A7" s="31" t="s">
        <v>37</v>
      </c>
      <c r="D7" s="31"/>
      <c r="E7" s="31"/>
      <c r="F7" s="31"/>
      <c r="G7" s="31"/>
      <c r="H7" s="31"/>
    </row>
    <row r="8" spans="1:105" ht="19.95" customHeight="1" x14ac:dyDescent="0.25">
      <c r="A8" s="28">
        <v>1</v>
      </c>
      <c r="B8" s="28" t="s">
        <v>38</v>
      </c>
      <c r="C8" s="28" t="s">
        <v>39</v>
      </c>
      <c r="E8" s="28" t="str">
        <f ca="1">IF($C$6&lt;F8,"未开始",IF($C$6&gt;=G8,"已结束","进行中！"))</f>
        <v>已结束</v>
      </c>
      <c r="F8" s="32">
        <f>IF($B8="推送",$G8-3,IF($B8="周边",$G8-7,$G8-14))</f>
        <v>44600</v>
      </c>
      <c r="G8" s="32">
        <v>44603</v>
      </c>
      <c r="H8" s="33"/>
    </row>
    <row r="9" spans="1:105" ht="19.95" customHeight="1" x14ac:dyDescent="0.25">
      <c r="A9" s="28">
        <v>2</v>
      </c>
      <c r="B9" s="28" t="s">
        <v>38</v>
      </c>
      <c r="C9" s="28" t="s">
        <v>40</v>
      </c>
      <c r="E9" s="28" t="str">
        <f ca="1">IF($C$6&lt;F9,"未开始",IF($C$6&gt;=G9,"已结束","进行中！"))</f>
        <v>已结束</v>
      </c>
      <c r="F9" s="32">
        <f t="shared" ref="F9:F10" si="0">IF($B9="推送",$G9-3,$G9-1)</f>
        <v>44614</v>
      </c>
      <c r="G9" s="32">
        <v>44617</v>
      </c>
    </row>
    <row r="10" spans="1:105" ht="19.95" customHeight="1" x14ac:dyDescent="0.25">
      <c r="A10" s="28">
        <v>3</v>
      </c>
      <c r="B10" s="28" t="s">
        <v>38</v>
      </c>
      <c r="C10" s="28" t="s">
        <v>41</v>
      </c>
      <c r="E10" s="28" t="str">
        <f t="shared" ref="E10:E32" ca="1" si="1">IF($C$6&lt;F10,"未开始",IF($C$6&gt;=G10,"已结束","进行中！"))</f>
        <v>进行中！</v>
      </c>
      <c r="F10" s="32">
        <f t="shared" si="0"/>
        <v>44628</v>
      </c>
      <c r="G10" s="32">
        <v>44631</v>
      </c>
    </row>
    <row r="11" spans="1:105" ht="19.95" customHeight="1" x14ac:dyDescent="0.25">
      <c r="A11" s="28">
        <v>4</v>
      </c>
      <c r="B11" s="28" t="s">
        <v>42</v>
      </c>
      <c r="C11" s="28" t="s">
        <v>43</v>
      </c>
      <c r="E11" s="28" t="str">
        <f t="shared" ca="1" si="1"/>
        <v>进行中！</v>
      </c>
      <c r="F11" s="32">
        <v>44606</v>
      </c>
      <c r="G11" s="32">
        <v>44638</v>
      </c>
    </row>
    <row r="12" spans="1:105" ht="19.95" customHeight="1" x14ac:dyDescent="0.25">
      <c r="A12" s="28">
        <v>5</v>
      </c>
      <c r="B12" s="28" t="s">
        <v>42</v>
      </c>
      <c r="C12" s="28" t="s">
        <v>44</v>
      </c>
      <c r="E12" s="28" t="str">
        <f t="shared" ca="1" si="1"/>
        <v>进行中！</v>
      </c>
      <c r="F12" s="32">
        <v>44624</v>
      </c>
      <c r="G12" s="32">
        <v>44638</v>
      </c>
    </row>
    <row r="13" spans="1:105" ht="19.95" customHeight="1" x14ac:dyDescent="0.25">
      <c r="A13" s="28">
        <v>6</v>
      </c>
      <c r="B13" s="28" t="s">
        <v>42</v>
      </c>
      <c r="C13" s="28" t="s">
        <v>45</v>
      </c>
      <c r="E13" s="28" t="str">
        <f t="shared" ca="1" si="1"/>
        <v>未开始</v>
      </c>
      <c r="F13" s="32">
        <v>44638</v>
      </c>
      <c r="G13" s="32">
        <v>44647</v>
      </c>
    </row>
    <row r="14" spans="1:105" ht="19.95" customHeight="1" x14ac:dyDescent="0.25">
      <c r="A14" s="28">
        <v>7</v>
      </c>
      <c r="B14" s="28" t="s">
        <v>38</v>
      </c>
      <c r="C14" s="28" t="s">
        <v>46</v>
      </c>
      <c r="E14" s="28" t="str">
        <f t="shared" ca="1" si="1"/>
        <v>未开始</v>
      </c>
      <c r="F14" s="32">
        <f>IF($B14="推送",$G14-3,$G14-1)</f>
        <v>44644</v>
      </c>
      <c r="G14" s="32">
        <v>44647</v>
      </c>
    </row>
    <row r="15" spans="1:105" ht="19.95" customHeight="1" x14ac:dyDescent="0.25">
      <c r="A15" s="28">
        <v>8</v>
      </c>
      <c r="B15" s="28" t="s">
        <v>38</v>
      </c>
      <c r="C15" s="28" t="s">
        <v>47</v>
      </c>
      <c r="E15" s="28" t="str">
        <f t="shared" ca="1" si="1"/>
        <v>未开始</v>
      </c>
      <c r="F15" s="32">
        <f t="shared" ref="F15:F16" si="2">IF($B15="推送",$G15-3,$G15-1)</f>
        <v>44651</v>
      </c>
      <c r="G15" s="32">
        <v>44654</v>
      </c>
    </row>
    <row r="16" spans="1:105" ht="19.95" customHeight="1" x14ac:dyDescent="0.25">
      <c r="A16" s="28">
        <v>9</v>
      </c>
      <c r="B16" s="28" t="s">
        <v>38</v>
      </c>
      <c r="C16" s="28" t="s">
        <v>48</v>
      </c>
      <c r="E16" s="28" t="str">
        <f t="shared" ca="1" si="1"/>
        <v>未开始</v>
      </c>
      <c r="F16" s="32">
        <f t="shared" si="2"/>
        <v>44671</v>
      </c>
      <c r="G16" s="32">
        <v>44674</v>
      </c>
    </row>
    <row r="17" spans="1:7" ht="19.95" customHeight="1" x14ac:dyDescent="0.25">
      <c r="A17" s="28">
        <v>10</v>
      </c>
      <c r="B17" s="28" t="s">
        <v>42</v>
      </c>
      <c r="C17" s="28" t="s">
        <v>49</v>
      </c>
      <c r="E17" s="28" t="str">
        <f t="shared" ca="1" si="1"/>
        <v>未开始</v>
      </c>
      <c r="F17" s="32">
        <v>44641</v>
      </c>
      <c r="G17" s="32">
        <v>44677</v>
      </c>
    </row>
    <row r="18" spans="1:7" ht="19.95" customHeight="1" x14ac:dyDescent="0.25">
      <c r="A18" s="28">
        <v>11</v>
      </c>
      <c r="B18" s="28" t="s">
        <v>38</v>
      </c>
      <c r="C18" s="28" t="s">
        <v>50</v>
      </c>
      <c r="E18" s="28" t="str">
        <f t="shared" ca="1" si="1"/>
        <v>未开始</v>
      </c>
      <c r="F18" s="32">
        <f>IF($B18="推送",$G18-3,$G18-1)</f>
        <v>44675</v>
      </c>
      <c r="G18" s="32">
        <v>44678</v>
      </c>
    </row>
    <row r="19" spans="1:7" ht="19.95" customHeight="1" x14ac:dyDescent="0.25">
      <c r="A19" s="28">
        <v>12</v>
      </c>
      <c r="B19" s="28" t="s">
        <v>38</v>
      </c>
      <c r="C19" s="28" t="s">
        <v>51</v>
      </c>
      <c r="E19" s="28" t="str">
        <f t="shared" ca="1" si="1"/>
        <v>未开始</v>
      </c>
      <c r="F19" s="32">
        <f>IF($B19="推送",$G19-3,$G19-1)</f>
        <v>44676</v>
      </c>
      <c r="G19" s="32">
        <v>44679</v>
      </c>
    </row>
    <row r="20" spans="1:7" ht="19.95" customHeight="1" x14ac:dyDescent="0.25">
      <c r="A20" s="28">
        <v>13</v>
      </c>
      <c r="B20" s="28" t="s">
        <v>38</v>
      </c>
      <c r="C20" s="28" t="s">
        <v>52</v>
      </c>
      <c r="E20" s="28" t="str">
        <f t="shared" ca="1" si="1"/>
        <v>未开始</v>
      </c>
      <c r="F20" s="32">
        <f t="shared" ref="F20:F21" si="3">IF($B20="推送",$G20-3,$G20-1)</f>
        <v>44676</v>
      </c>
      <c r="G20" s="32">
        <v>44679</v>
      </c>
    </row>
    <row r="21" spans="1:7" ht="20.7" customHeight="1" x14ac:dyDescent="0.25">
      <c r="A21" s="28">
        <v>14</v>
      </c>
      <c r="B21" s="28" t="s">
        <v>38</v>
      </c>
      <c r="C21" s="28" t="s">
        <v>53</v>
      </c>
      <c r="E21" s="28" t="str">
        <f t="shared" ca="1" si="1"/>
        <v>未开始</v>
      </c>
      <c r="F21" s="32">
        <f t="shared" si="3"/>
        <v>44686</v>
      </c>
      <c r="G21" s="32">
        <v>44689</v>
      </c>
    </row>
    <row r="22" spans="1:7" ht="19.95" customHeight="1" x14ac:dyDescent="0.25">
      <c r="A22" s="28">
        <v>15</v>
      </c>
      <c r="B22" s="28" t="s">
        <v>54</v>
      </c>
      <c r="C22" s="28" t="s">
        <v>55</v>
      </c>
      <c r="E22" s="28" t="str">
        <f t="shared" ca="1" si="1"/>
        <v>未开始</v>
      </c>
      <c r="F22" s="32">
        <v>44686</v>
      </c>
      <c r="G22" s="32">
        <v>44690</v>
      </c>
    </row>
    <row r="23" spans="1:7" ht="19.95" customHeight="1" x14ac:dyDescent="0.25">
      <c r="A23" s="28">
        <v>16</v>
      </c>
      <c r="B23" s="28" t="s">
        <v>54</v>
      </c>
      <c r="C23" s="28" t="s">
        <v>56</v>
      </c>
      <c r="E23" s="28" t="str">
        <f t="shared" ca="1" si="1"/>
        <v>未开始</v>
      </c>
      <c r="F23" s="32">
        <v>44684</v>
      </c>
      <c r="G23" s="32">
        <v>44691</v>
      </c>
    </row>
    <row r="24" spans="1:7" ht="19.95" customHeight="1" x14ac:dyDescent="0.25">
      <c r="A24" s="28">
        <v>17</v>
      </c>
      <c r="B24" s="28" t="s">
        <v>38</v>
      </c>
      <c r="C24" s="28" t="s">
        <v>57</v>
      </c>
      <c r="E24" s="28" t="str">
        <f t="shared" ca="1" si="1"/>
        <v>未开始</v>
      </c>
      <c r="F24" s="32">
        <f>IF($B24="推送",$G24-3,$G24-1)</f>
        <v>44691</v>
      </c>
      <c r="G24" s="32">
        <v>44694</v>
      </c>
    </row>
    <row r="25" spans="1:7" ht="19.95" customHeight="1" x14ac:dyDescent="0.25">
      <c r="A25" s="28">
        <v>18</v>
      </c>
      <c r="B25" s="28" t="s">
        <v>38</v>
      </c>
      <c r="C25" s="28" t="s">
        <v>58</v>
      </c>
      <c r="E25" s="28" t="str">
        <f t="shared" ca="1" si="1"/>
        <v>未开始</v>
      </c>
      <c r="F25" s="32">
        <f>IF($B25="推送",$G25-3,$G25-1)</f>
        <v>44693</v>
      </c>
      <c r="G25" s="32">
        <v>44696</v>
      </c>
    </row>
    <row r="26" spans="1:7" ht="19.95" customHeight="1" x14ac:dyDescent="0.25">
      <c r="A26" s="28">
        <v>19</v>
      </c>
      <c r="B26" s="28" t="s">
        <v>59</v>
      </c>
      <c r="C26" s="28" t="s">
        <v>60</v>
      </c>
      <c r="E26" s="28" t="str">
        <f t="shared" ca="1" si="1"/>
        <v>未开始</v>
      </c>
      <c r="F26" s="32">
        <v>44696</v>
      </c>
      <c r="G26" s="32">
        <v>44696</v>
      </c>
    </row>
    <row r="27" spans="1:7" ht="19.95" customHeight="1" x14ac:dyDescent="0.25">
      <c r="A27" s="28">
        <v>20</v>
      </c>
      <c r="B27" s="28" t="s">
        <v>38</v>
      </c>
      <c r="C27" s="28" t="s">
        <v>61</v>
      </c>
      <c r="E27" s="28" t="str">
        <f t="shared" ca="1" si="1"/>
        <v>未开始</v>
      </c>
      <c r="F27" s="32">
        <f>IF($B27="推送",$G27-3,$G27-1)</f>
        <v>44694</v>
      </c>
      <c r="G27" s="32">
        <v>44697</v>
      </c>
    </row>
    <row r="28" spans="1:7" ht="19.95" customHeight="1" x14ac:dyDescent="0.25">
      <c r="A28" s="28">
        <v>21</v>
      </c>
      <c r="B28" s="28" t="s">
        <v>38</v>
      </c>
      <c r="C28" s="28" t="s">
        <v>62</v>
      </c>
      <c r="E28" s="28" t="str">
        <f t="shared" ca="1" si="1"/>
        <v>未开始</v>
      </c>
      <c r="F28" s="32">
        <f>IF($B28="推送",$G28-3,$G28-1)</f>
        <v>44694</v>
      </c>
      <c r="G28" s="32">
        <v>44697</v>
      </c>
    </row>
    <row r="29" spans="1:7" ht="19.95" customHeight="1" x14ac:dyDescent="0.25">
      <c r="A29" s="28">
        <v>22</v>
      </c>
      <c r="B29" s="28" t="s">
        <v>38</v>
      </c>
      <c r="C29" s="28" t="s">
        <v>63</v>
      </c>
      <c r="E29" s="28" t="str">
        <f t="shared" ca="1" si="1"/>
        <v>未开始</v>
      </c>
      <c r="F29" s="32">
        <f>IF($B29="推送",$G29-3,$G29-1)</f>
        <v>44695</v>
      </c>
      <c r="G29" s="32">
        <v>44698</v>
      </c>
    </row>
    <row r="30" spans="1:7" ht="19.95" customHeight="1" x14ac:dyDescent="0.25">
      <c r="A30" s="28">
        <v>23</v>
      </c>
      <c r="B30" s="28" t="s">
        <v>38</v>
      </c>
      <c r="C30" s="28" t="s">
        <v>64</v>
      </c>
      <c r="E30" s="28" t="str">
        <f t="shared" ca="1" si="1"/>
        <v>未开始</v>
      </c>
      <c r="F30" s="32">
        <f t="shared" ref="F30:F32" si="4">IF($B30="推送",$G30-3,$G30-1)</f>
        <v>44696</v>
      </c>
      <c r="G30" s="32">
        <v>44699</v>
      </c>
    </row>
    <row r="31" spans="1:7" ht="19.95" customHeight="1" x14ac:dyDescent="0.25">
      <c r="A31" s="28">
        <v>24</v>
      </c>
      <c r="B31" s="28" t="s">
        <v>38</v>
      </c>
      <c r="C31" s="28" t="s">
        <v>65</v>
      </c>
      <c r="E31" s="28" t="str">
        <f t="shared" ca="1" si="1"/>
        <v>未开始</v>
      </c>
      <c r="F31" s="32">
        <f t="shared" si="4"/>
        <v>44697</v>
      </c>
      <c r="G31" s="32">
        <v>44700</v>
      </c>
    </row>
    <row r="32" spans="1:7" ht="19.95" customHeight="1" x14ac:dyDescent="0.25">
      <c r="A32" s="28">
        <v>25</v>
      </c>
      <c r="B32" s="28" t="s">
        <v>38</v>
      </c>
      <c r="C32" s="28" t="s">
        <v>66</v>
      </c>
      <c r="E32" s="28" t="str">
        <f t="shared" ca="1" si="1"/>
        <v>未开始</v>
      </c>
      <c r="F32" s="32">
        <f t="shared" si="4"/>
        <v>44698</v>
      </c>
      <c r="G32" s="32">
        <v>44701</v>
      </c>
    </row>
    <row r="33" spans="1:8" ht="19.95" customHeight="1" x14ac:dyDescent="0.25">
      <c r="F33" s="32"/>
      <c r="G33" s="32"/>
    </row>
    <row r="36" spans="1:8" ht="19.95" customHeight="1" x14ac:dyDescent="0.25">
      <c r="A36" s="31" t="s">
        <v>67</v>
      </c>
      <c r="B36" s="31"/>
      <c r="C36" s="31"/>
      <c r="D36" s="31"/>
      <c r="F36" s="31"/>
      <c r="G36" s="31"/>
      <c r="H36" s="31"/>
    </row>
    <row r="37" spans="1:8" ht="19.95" customHeight="1" x14ac:dyDescent="0.25">
      <c r="A37" s="28">
        <v>1</v>
      </c>
      <c r="B37" s="34" t="s">
        <v>68</v>
      </c>
      <c r="C37" s="35" t="s">
        <v>69</v>
      </c>
      <c r="E37" s="28" t="str">
        <f t="shared" ref="E37:E63" ca="1" si="5">IF($C$6&lt;F37,"未开始",IF($C$6&gt;=G37,"已结束","进行中！"))</f>
        <v>已结束</v>
      </c>
      <c r="F37" s="32">
        <f>IF($B37="审核",$G37-5,IF(OR($B37="台口",$B37="主持人"),$G37-2,$G37-3))</f>
        <v>44600</v>
      </c>
      <c r="G37" s="36">
        <v>44603</v>
      </c>
    </row>
    <row r="38" spans="1:8" ht="19.95" customHeight="1" x14ac:dyDescent="0.25">
      <c r="A38" s="28">
        <v>2</v>
      </c>
      <c r="B38" s="34" t="s">
        <v>68</v>
      </c>
      <c r="C38" s="35" t="s">
        <v>70</v>
      </c>
      <c r="E38" s="28" t="str">
        <f t="shared" ca="1" si="5"/>
        <v>已结束</v>
      </c>
      <c r="F38" s="32">
        <f t="shared" ref="F38:F61" si="6">IF($B38="审核",$G38-5,IF(OR($B38="台口",$B38="主持人"),$G38-2,$G38-3))</f>
        <v>44614</v>
      </c>
      <c r="G38" s="36">
        <v>44617</v>
      </c>
    </row>
    <row r="39" spans="1:8" ht="19.95" customHeight="1" x14ac:dyDescent="0.25">
      <c r="A39" s="28">
        <v>3</v>
      </c>
      <c r="B39" s="34" t="s">
        <v>68</v>
      </c>
      <c r="C39" s="35" t="s">
        <v>71</v>
      </c>
      <c r="E39" s="28" t="str">
        <f t="shared" ca="1" si="5"/>
        <v>已结束</v>
      </c>
      <c r="F39" s="32">
        <f t="shared" si="6"/>
        <v>44621</v>
      </c>
      <c r="G39" s="36">
        <v>44624</v>
      </c>
    </row>
    <row r="40" spans="1:8" ht="19.95" customHeight="1" x14ac:dyDescent="0.25">
      <c r="A40" s="28">
        <v>4</v>
      </c>
      <c r="B40" s="34" t="s">
        <v>72</v>
      </c>
      <c r="C40" s="37" t="s">
        <v>73</v>
      </c>
      <c r="E40" s="28" t="str">
        <f t="shared" ca="1" si="5"/>
        <v>已结束</v>
      </c>
      <c r="F40" s="36">
        <v>44625</v>
      </c>
      <c r="G40" s="36">
        <v>44626</v>
      </c>
    </row>
    <row r="41" spans="1:8" ht="19.95" customHeight="1" x14ac:dyDescent="0.25">
      <c r="A41" s="28">
        <v>5</v>
      </c>
      <c r="B41" s="34" t="s">
        <v>68</v>
      </c>
      <c r="C41" s="35" t="s">
        <v>74</v>
      </c>
      <c r="E41" s="28" t="str">
        <f t="shared" ca="1" si="5"/>
        <v>未开始</v>
      </c>
      <c r="F41" s="32">
        <f>IF($B41="审核",$G41-5,IF(OR($B41="台口",$B41="主持人"),$G41-2,$G41-3))</f>
        <v>44635</v>
      </c>
      <c r="G41" s="36">
        <v>44638</v>
      </c>
    </row>
    <row r="42" spans="1:8" ht="19.95" customHeight="1" x14ac:dyDescent="0.25">
      <c r="A42" s="28">
        <v>6</v>
      </c>
      <c r="B42" s="34" t="s">
        <v>68</v>
      </c>
      <c r="C42" s="35" t="s">
        <v>75</v>
      </c>
      <c r="E42" s="28" t="str">
        <f t="shared" ca="1" si="5"/>
        <v>未开始</v>
      </c>
      <c r="F42" s="32">
        <f t="shared" si="6"/>
        <v>44637</v>
      </c>
      <c r="G42" s="36">
        <v>44640</v>
      </c>
    </row>
    <row r="43" spans="1:8" ht="19.95" customHeight="1" x14ac:dyDescent="0.25">
      <c r="A43" s="28">
        <v>7</v>
      </c>
      <c r="B43" s="34" t="s">
        <v>72</v>
      </c>
      <c r="C43" s="37" t="s">
        <v>76</v>
      </c>
      <c r="E43" s="28" t="str">
        <f t="shared" ca="1" si="5"/>
        <v>未开始</v>
      </c>
      <c r="F43" s="32">
        <f t="shared" si="6"/>
        <v>44649</v>
      </c>
      <c r="G43" s="36">
        <v>44654</v>
      </c>
    </row>
    <row r="44" spans="1:8" ht="19.95" customHeight="1" x14ac:dyDescent="0.25">
      <c r="A44" s="28">
        <v>8</v>
      </c>
      <c r="B44" s="34" t="s">
        <v>68</v>
      </c>
      <c r="C44" s="35" t="s">
        <v>77</v>
      </c>
      <c r="E44" s="28" t="str">
        <f t="shared" ca="1" si="5"/>
        <v>未开始</v>
      </c>
      <c r="F44" s="32">
        <f t="shared" si="6"/>
        <v>44671</v>
      </c>
      <c r="G44" s="36">
        <v>44674</v>
      </c>
    </row>
    <row r="45" spans="1:8" ht="19.95" customHeight="1" x14ac:dyDescent="0.25">
      <c r="A45" s="28">
        <v>9</v>
      </c>
      <c r="B45" s="34" t="s">
        <v>68</v>
      </c>
      <c r="C45" s="35" t="s">
        <v>78</v>
      </c>
      <c r="E45" s="28" t="str">
        <f t="shared" ca="1" si="5"/>
        <v>未开始</v>
      </c>
      <c r="F45" s="32">
        <f t="shared" si="6"/>
        <v>44673</v>
      </c>
      <c r="G45" s="36">
        <v>44676</v>
      </c>
    </row>
    <row r="46" spans="1:8" ht="19.95" customHeight="1" x14ac:dyDescent="0.25">
      <c r="A46" s="28">
        <v>10</v>
      </c>
      <c r="B46" s="28" t="s">
        <v>79</v>
      </c>
      <c r="C46" s="28" t="s">
        <v>80</v>
      </c>
      <c r="E46" s="28" t="str">
        <f t="shared" ca="1" si="5"/>
        <v>未开始</v>
      </c>
      <c r="F46" s="32">
        <f t="shared" si="6"/>
        <v>44676</v>
      </c>
      <c r="G46" s="32">
        <v>44678</v>
      </c>
    </row>
    <row r="47" spans="1:8" ht="19.95" customHeight="1" x14ac:dyDescent="0.25">
      <c r="A47" s="28">
        <v>11</v>
      </c>
      <c r="B47" s="34" t="s">
        <v>72</v>
      </c>
      <c r="C47" s="37" t="s">
        <v>81</v>
      </c>
      <c r="E47" s="28" t="str">
        <f t="shared" ca="1" si="5"/>
        <v>未开始</v>
      </c>
      <c r="F47" s="32">
        <f t="shared" si="6"/>
        <v>44676</v>
      </c>
      <c r="G47" s="36">
        <v>44681</v>
      </c>
    </row>
    <row r="48" spans="1:8" ht="19.95" customHeight="1" x14ac:dyDescent="0.25">
      <c r="A48" s="28">
        <v>12</v>
      </c>
      <c r="B48" s="34" t="s">
        <v>68</v>
      </c>
      <c r="C48" s="35" t="s">
        <v>77</v>
      </c>
      <c r="E48" s="28" t="str">
        <f t="shared" ca="1" si="5"/>
        <v>未开始</v>
      </c>
      <c r="F48" s="32">
        <f t="shared" si="6"/>
        <v>44679</v>
      </c>
      <c r="G48" s="36">
        <v>44682</v>
      </c>
    </row>
    <row r="49" spans="1:7" ht="19.95" customHeight="1" x14ac:dyDescent="0.25">
      <c r="A49" s="28">
        <v>13</v>
      </c>
      <c r="B49" s="34" t="s">
        <v>68</v>
      </c>
      <c r="C49" s="35" t="s">
        <v>82</v>
      </c>
      <c r="E49" s="28" t="str">
        <f t="shared" ca="1" si="5"/>
        <v>未开始</v>
      </c>
      <c r="F49" s="32">
        <f t="shared" si="6"/>
        <v>44681</v>
      </c>
      <c r="G49" s="36">
        <v>44684</v>
      </c>
    </row>
    <row r="50" spans="1:7" ht="19.95" customHeight="1" x14ac:dyDescent="0.25">
      <c r="A50" s="28">
        <v>14</v>
      </c>
      <c r="B50" s="34" t="s">
        <v>83</v>
      </c>
      <c r="C50" s="35" t="s">
        <v>84</v>
      </c>
      <c r="E50" s="28" t="str">
        <f t="shared" ca="1" si="5"/>
        <v>未开始</v>
      </c>
      <c r="F50" s="32">
        <f t="shared" si="6"/>
        <v>44683</v>
      </c>
      <c r="G50" s="36">
        <v>44685</v>
      </c>
    </row>
    <row r="51" spans="1:7" ht="19.95" customHeight="1" x14ac:dyDescent="0.25">
      <c r="A51" s="28">
        <v>15</v>
      </c>
      <c r="B51" s="34" t="s">
        <v>72</v>
      </c>
      <c r="C51" s="37" t="s">
        <v>85</v>
      </c>
      <c r="E51" s="28" t="str">
        <f t="shared" ca="1" si="5"/>
        <v>未开始</v>
      </c>
      <c r="F51" s="32">
        <f t="shared" si="6"/>
        <v>44684</v>
      </c>
      <c r="G51" s="36">
        <v>44689</v>
      </c>
    </row>
    <row r="52" spans="1:7" ht="19.95" customHeight="1" x14ac:dyDescent="0.25">
      <c r="A52" s="28">
        <v>16</v>
      </c>
      <c r="B52" s="34" t="s">
        <v>68</v>
      </c>
      <c r="C52" s="35" t="s">
        <v>86</v>
      </c>
      <c r="E52" s="28" t="str">
        <f t="shared" ca="1" si="5"/>
        <v>未开始</v>
      </c>
      <c r="F52" s="32">
        <f t="shared" si="6"/>
        <v>44687</v>
      </c>
      <c r="G52" s="36">
        <v>44690</v>
      </c>
    </row>
    <row r="53" spans="1:7" ht="19.95" customHeight="1" x14ac:dyDescent="0.25">
      <c r="A53" s="28">
        <v>17</v>
      </c>
      <c r="B53" s="38" t="s">
        <v>83</v>
      </c>
      <c r="C53" s="35" t="s">
        <v>87</v>
      </c>
      <c r="E53" s="28" t="str">
        <f t="shared" ca="1" si="5"/>
        <v>未开始</v>
      </c>
      <c r="F53" s="32">
        <f t="shared" si="6"/>
        <v>44688</v>
      </c>
      <c r="G53" s="36">
        <v>44690</v>
      </c>
    </row>
    <row r="54" spans="1:7" ht="19.95" customHeight="1" x14ac:dyDescent="0.25">
      <c r="A54" s="28">
        <v>18</v>
      </c>
      <c r="B54" s="34" t="s">
        <v>83</v>
      </c>
      <c r="C54" s="35" t="s">
        <v>88</v>
      </c>
      <c r="E54" s="28" t="str">
        <f t="shared" ca="1" si="5"/>
        <v>未开始</v>
      </c>
      <c r="F54" s="32">
        <f t="shared" si="6"/>
        <v>44688</v>
      </c>
      <c r="G54" s="36">
        <v>44690</v>
      </c>
    </row>
    <row r="55" spans="1:7" ht="19.95" customHeight="1" x14ac:dyDescent="0.25">
      <c r="A55" s="28">
        <v>19</v>
      </c>
      <c r="B55" s="38" t="s">
        <v>68</v>
      </c>
      <c r="C55" s="35" t="s">
        <v>89</v>
      </c>
      <c r="E55" s="28" t="str">
        <f t="shared" ca="1" si="5"/>
        <v>未开始</v>
      </c>
      <c r="F55" s="32">
        <f t="shared" si="6"/>
        <v>44691</v>
      </c>
      <c r="G55" s="32">
        <v>44694</v>
      </c>
    </row>
    <row r="56" spans="1:7" ht="19.95" customHeight="1" x14ac:dyDescent="0.25">
      <c r="A56" s="28">
        <v>20</v>
      </c>
      <c r="B56" s="34" t="s">
        <v>72</v>
      </c>
      <c r="C56" s="37" t="s">
        <v>90</v>
      </c>
      <c r="E56" s="28" t="str">
        <f t="shared" ca="1" si="5"/>
        <v>未开始</v>
      </c>
      <c r="F56" s="32">
        <f t="shared" si="6"/>
        <v>44690</v>
      </c>
      <c r="G56" s="36">
        <v>44695</v>
      </c>
    </row>
    <row r="57" spans="1:7" ht="19.95" customHeight="1" x14ac:dyDescent="0.25">
      <c r="A57" s="28">
        <v>21</v>
      </c>
      <c r="B57" s="34" t="s">
        <v>83</v>
      </c>
      <c r="C57" s="37" t="s">
        <v>91</v>
      </c>
      <c r="E57" s="28" t="str">
        <f t="shared" ca="1" si="5"/>
        <v>未开始</v>
      </c>
      <c r="F57" s="36">
        <v>44696</v>
      </c>
      <c r="G57" s="36">
        <v>44696</v>
      </c>
    </row>
    <row r="58" spans="1:7" ht="19.95" customHeight="1" x14ac:dyDescent="0.25">
      <c r="A58" s="28">
        <v>22</v>
      </c>
      <c r="B58" s="28" t="s">
        <v>68</v>
      </c>
      <c r="C58" s="28" t="s">
        <v>92</v>
      </c>
      <c r="E58" s="28" t="str">
        <f t="shared" ca="1" si="5"/>
        <v>未开始</v>
      </c>
      <c r="F58" s="32">
        <f t="shared" si="6"/>
        <v>44694</v>
      </c>
      <c r="G58" s="32">
        <v>44697</v>
      </c>
    </row>
    <row r="59" spans="1:7" ht="19.95" customHeight="1" x14ac:dyDescent="0.25">
      <c r="A59" s="28">
        <v>23</v>
      </c>
      <c r="B59" s="34" t="s">
        <v>83</v>
      </c>
      <c r="C59" s="35" t="s">
        <v>93</v>
      </c>
      <c r="E59" s="28" t="str">
        <f t="shared" ca="1" si="5"/>
        <v>未开始</v>
      </c>
      <c r="F59" s="32">
        <f t="shared" si="6"/>
        <v>44695</v>
      </c>
      <c r="G59" s="36">
        <v>44697</v>
      </c>
    </row>
    <row r="60" spans="1:7" ht="19.95" customHeight="1" x14ac:dyDescent="0.25">
      <c r="A60" s="28">
        <v>24</v>
      </c>
      <c r="B60" s="34" t="s">
        <v>83</v>
      </c>
      <c r="C60" s="35" t="s">
        <v>94</v>
      </c>
      <c r="E60" s="28" t="str">
        <f t="shared" ca="1" si="5"/>
        <v>未开始</v>
      </c>
      <c r="F60" s="36">
        <v>44700</v>
      </c>
      <c r="G60" s="36">
        <v>44700</v>
      </c>
    </row>
    <row r="61" spans="1:7" ht="19.95" customHeight="1" x14ac:dyDescent="0.25">
      <c r="A61" s="28">
        <v>25</v>
      </c>
      <c r="B61" s="38" t="s">
        <v>83</v>
      </c>
      <c r="C61" s="35" t="s">
        <v>95</v>
      </c>
      <c r="E61" s="28" t="str">
        <f t="shared" ca="1" si="5"/>
        <v>未开始</v>
      </c>
      <c r="F61" s="32">
        <f t="shared" si="6"/>
        <v>44698</v>
      </c>
      <c r="G61" s="36">
        <v>44700</v>
      </c>
    </row>
    <row r="62" spans="1:7" ht="19.95" customHeight="1" x14ac:dyDescent="0.25">
      <c r="A62" s="28">
        <v>26</v>
      </c>
      <c r="B62" s="34" t="s">
        <v>83</v>
      </c>
      <c r="C62" s="35" t="s">
        <v>96</v>
      </c>
      <c r="E62" s="28" t="str">
        <f t="shared" ca="1" si="5"/>
        <v>未开始</v>
      </c>
      <c r="F62" s="36">
        <v>44701</v>
      </c>
      <c r="G62" s="36">
        <v>44701</v>
      </c>
    </row>
    <row r="63" spans="1:7" ht="19.95" customHeight="1" x14ac:dyDescent="0.25">
      <c r="A63" s="28">
        <v>27</v>
      </c>
      <c r="B63" s="39" t="s">
        <v>97</v>
      </c>
      <c r="C63" s="37" t="s">
        <v>98</v>
      </c>
      <c r="E63" s="28" t="str">
        <f t="shared" ca="1" si="5"/>
        <v>未开始</v>
      </c>
      <c r="F63" s="32">
        <v>44702</v>
      </c>
      <c r="G63" s="40">
        <v>44702</v>
      </c>
    </row>
    <row r="67" spans="1:7" ht="19.95" customHeight="1" x14ac:dyDescent="0.25">
      <c r="A67" s="41" t="s">
        <v>99</v>
      </c>
      <c r="D67" s="41"/>
    </row>
    <row r="68" spans="1:7" ht="19.95" customHeight="1" x14ac:dyDescent="0.25">
      <c r="A68" s="28">
        <v>1</v>
      </c>
      <c r="B68" s="28" t="s">
        <v>100</v>
      </c>
      <c r="C68" s="28" t="s">
        <v>101</v>
      </c>
      <c r="E68" s="28" t="str">
        <f t="shared" ref="E68:E72" ca="1" si="7">IF($C$6&lt;F68,"未开始",IF($C$6&gt;=G68,"已结束","进行中！"))</f>
        <v>进行中！</v>
      </c>
      <c r="F68" s="32">
        <v>44612</v>
      </c>
      <c r="G68" s="32">
        <v>44638</v>
      </c>
    </row>
    <row r="69" spans="1:7" ht="19.95" customHeight="1" x14ac:dyDescent="0.25">
      <c r="A69" s="28">
        <v>2</v>
      </c>
      <c r="B69" s="28" t="s">
        <v>100</v>
      </c>
      <c r="C69" s="28" t="s">
        <v>102</v>
      </c>
      <c r="E69" s="28" t="str">
        <f t="shared" ca="1" si="7"/>
        <v>未开始</v>
      </c>
      <c r="F69" s="32">
        <v>44639</v>
      </c>
      <c r="G69" s="32">
        <v>44651</v>
      </c>
    </row>
    <row r="70" spans="1:7" ht="19.95" customHeight="1" x14ac:dyDescent="0.25">
      <c r="A70" s="28">
        <v>3</v>
      </c>
      <c r="B70" s="28" t="s">
        <v>100</v>
      </c>
      <c r="C70" s="28" t="s">
        <v>103</v>
      </c>
      <c r="E70" s="28" t="str">
        <f t="shared" ca="1" si="7"/>
        <v>未开始</v>
      </c>
      <c r="F70" s="32">
        <v>44651</v>
      </c>
      <c r="G70" s="32">
        <v>44682</v>
      </c>
    </row>
    <row r="71" spans="1:7" ht="19.95" customHeight="1" x14ac:dyDescent="0.25">
      <c r="A71" s="28">
        <v>4</v>
      </c>
      <c r="B71" s="28" t="s">
        <v>100</v>
      </c>
      <c r="C71" s="28" t="s">
        <v>104</v>
      </c>
      <c r="E71" s="28" t="str">
        <f t="shared" ca="1" si="7"/>
        <v>未开始</v>
      </c>
      <c r="F71" s="32">
        <v>44682</v>
      </c>
      <c r="G71" s="32">
        <v>44696</v>
      </c>
    </row>
    <row r="72" spans="1:7" ht="19.95" customHeight="1" x14ac:dyDescent="0.25">
      <c r="A72" s="28">
        <v>5</v>
      </c>
      <c r="B72" s="28" t="s">
        <v>100</v>
      </c>
      <c r="C72" s="28" t="s">
        <v>105</v>
      </c>
      <c r="E72" s="28" t="str">
        <f t="shared" ca="1" si="7"/>
        <v>未开始</v>
      </c>
      <c r="F72" s="32">
        <v>44697</v>
      </c>
      <c r="G72" s="32">
        <v>44699</v>
      </c>
    </row>
    <row r="74" spans="1:7" ht="19.95" customHeight="1" x14ac:dyDescent="0.25">
      <c r="A74" s="41" t="s">
        <v>106</v>
      </c>
    </row>
    <row r="75" spans="1:7" ht="19.95" customHeight="1" x14ac:dyDescent="0.25">
      <c r="A75" s="28">
        <v>1</v>
      </c>
      <c r="B75" s="28" t="s">
        <v>79</v>
      </c>
      <c r="C75" s="28" t="s">
        <v>107</v>
      </c>
      <c r="E75" s="28" t="str">
        <f t="shared" ref="E75:E76" ca="1" si="8">IF($C$6&lt;F75,"未开始",IF($C$6&gt;=G75,"已结束","进行中！"))</f>
        <v>未开始</v>
      </c>
      <c r="F75" s="32">
        <f>IF($B75="审核",$G75-5,IF(OR($B75="台口",$B75="主持人"),$G75-2,$G75-3))</f>
        <v>44688</v>
      </c>
      <c r="G75" s="36">
        <v>44690</v>
      </c>
    </row>
    <row r="76" spans="1:7" ht="19.95" customHeight="1" x14ac:dyDescent="0.25">
      <c r="A76" s="28">
        <v>2</v>
      </c>
      <c r="B76" s="28" t="s">
        <v>108</v>
      </c>
      <c r="C76" s="28" t="s">
        <v>109</v>
      </c>
      <c r="E76" s="28" t="str">
        <f t="shared" ca="1" si="8"/>
        <v>未开始</v>
      </c>
      <c r="F76" s="36">
        <v>44702</v>
      </c>
      <c r="G76" s="36">
        <v>44702</v>
      </c>
    </row>
    <row r="79" spans="1:7" ht="19.95" customHeight="1" x14ac:dyDescent="0.25">
      <c r="A79" s="41" t="s">
        <v>110</v>
      </c>
    </row>
    <row r="80" spans="1:7" ht="19.95" customHeight="1" x14ac:dyDescent="0.25">
      <c r="A80" s="28">
        <v>1</v>
      </c>
      <c r="B80" s="28" t="s">
        <v>110</v>
      </c>
      <c r="C80" s="28" t="s">
        <v>111</v>
      </c>
      <c r="E80" s="28" t="str">
        <f t="shared" ref="E80" ca="1" si="9">IF($C$6&lt;=F80,"未开始",IF($C$6&gt;=G80,"已结束","进行中！"))</f>
        <v>未开始</v>
      </c>
      <c r="F80" s="36">
        <v>44652</v>
      </c>
      <c r="G80" s="36">
        <v>44682</v>
      </c>
    </row>
    <row r="83" spans="8:8" ht="19.95" customHeight="1" x14ac:dyDescent="0.25">
      <c r="H83" s="41"/>
    </row>
  </sheetData>
  <mergeCells count="31">
    <mergeCell ref="A1:H1"/>
    <mergeCell ref="BO1:BZ1"/>
    <mergeCell ref="I2:W2"/>
    <mergeCell ref="X2:BB2"/>
    <mergeCell ref="BC2:CF2"/>
    <mergeCell ref="CG2:DA2"/>
    <mergeCell ref="I3:O3"/>
    <mergeCell ref="P3:V3"/>
    <mergeCell ref="W3:AC3"/>
    <mergeCell ref="AD3:AJ3"/>
    <mergeCell ref="AK3:AQ3"/>
    <mergeCell ref="AR3:AX3"/>
    <mergeCell ref="AY3:BE3"/>
    <mergeCell ref="BF3:BL3"/>
    <mergeCell ref="BM3:BS3"/>
    <mergeCell ref="BT3:BZ3"/>
    <mergeCell ref="CA3:CG3"/>
    <mergeCell ref="CH3:CN3"/>
    <mergeCell ref="CO3:CU3"/>
    <mergeCell ref="CV3:DA3"/>
    <mergeCell ref="A6:B6"/>
    <mergeCell ref="C6:F6"/>
    <mergeCell ref="G6:H6"/>
    <mergeCell ref="A2:A5"/>
    <mergeCell ref="B2:B5"/>
    <mergeCell ref="C2:C5"/>
    <mergeCell ref="D2:D5"/>
    <mergeCell ref="E2:E5"/>
    <mergeCell ref="F2:F5"/>
    <mergeCell ref="G2:G5"/>
    <mergeCell ref="H2:H5"/>
  </mergeCells>
  <phoneticPr fontId="17" type="noConversion"/>
  <conditionalFormatting sqref="I7:DA75">
    <cfRule type="expression" dxfId="2" priority="4">
      <formula>AND(I$6&gt;=$F7,I$6&lt;=$G7,$F7&lt;&gt;"",$G7&lt;&gt;"")</formula>
    </cfRule>
    <cfRule type="expression" dxfId="1" priority="8">
      <formula>FIND($C$6,I$6)</formula>
    </cfRule>
  </conditionalFormatting>
  <conditionalFormatting sqref="E80 E8:E76">
    <cfRule type="expression" dxfId="0" priority="5">
      <formula>AND($C$6&lt;=$G8,$C$6&gt;=$F8)</formula>
    </cfRule>
  </conditionalFormatting>
  <hyperlinks>
    <hyperlink ref="BO1" r:id="rId1" xr:uid="{00000000-0004-0000-0000-000000000000}"/>
    <hyperlink ref="BO1:BS1" r:id="rId2" display="制作@Lemonifolds 数学系学生会文艺部制作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甘特图（分表）</vt:lpstr>
      <vt:lpstr>表格形式</vt:lpstr>
      <vt:lpstr>甘特图（分项）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 Yan</dc:creator>
  <cp:lastModifiedBy>Kexi Yan</cp:lastModifiedBy>
  <dcterms:created xsi:type="dcterms:W3CDTF">2015-06-05T18:19:00Z</dcterms:created>
  <dcterms:modified xsi:type="dcterms:W3CDTF">2022-03-08T11:40:52Z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1DD42D4A61C24B30944DBA6D8A1F0038</vt:lpwstr>
  </property>
  <property fmtid="{D5CDD505-2E9C-101B-9397-08002B2CF9AE}" pid="3" name="KSOProductBuildVer">
    <vt:lpwstr>2052-11.1.0.10700</vt:lpwstr>
  </property>
</Properties>
</file>