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อกสารธุรการชั้นเรียนสร้างใหม่ เทอม 2-67\อนุบาล 3\ประเมินพัฒนาการ\"/>
    </mc:Choice>
  </mc:AlternateContent>
  <xr:revisionPtr revIDLastSave="0" documentId="13_ncr:1_{DF13B61B-10CC-443E-9E4A-4EAB3C50E307}" xr6:coauthVersionLast="36" xr6:coauthVersionMax="36" xr10:uidLastSave="{00000000-0000-0000-0000-000000000000}"/>
  <bookViews>
    <workbookView xWindow="0" yWindow="0" windowWidth="20490" windowHeight="7005" activeTab="3" xr2:uid="{CE860E1D-56D0-4C54-A445-878ADC151D73}"/>
  </bookViews>
  <sheets>
    <sheet name="2564" sheetId="1" r:id="rId1"/>
    <sheet name="2565" sheetId="2" r:id="rId2"/>
    <sheet name="2566" sheetId="3" r:id="rId3"/>
    <sheet name="2567" sheetId="4" r:id="rId4"/>
    <sheet name="Sheet1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4" l="1"/>
  <c r="K40" i="4"/>
  <c r="I41" i="4"/>
  <c r="I40" i="4"/>
  <c r="G41" i="4"/>
  <c r="G40" i="4"/>
  <c r="E41" i="4"/>
  <c r="E40" i="4"/>
  <c r="C41" i="4"/>
  <c r="C40" i="4"/>
  <c r="M33" i="5"/>
  <c r="M32" i="5"/>
  <c r="K33" i="5"/>
  <c r="K32" i="5"/>
  <c r="G33" i="5"/>
  <c r="G32" i="5"/>
  <c r="E33" i="5"/>
  <c r="E32" i="5"/>
  <c r="C33" i="5"/>
  <c r="C32" i="5"/>
  <c r="M30" i="5" l="1"/>
  <c r="N30" i="5" s="1"/>
  <c r="K30" i="5"/>
  <c r="L30" i="5" s="1"/>
  <c r="G30" i="5"/>
  <c r="H30" i="5" s="1"/>
  <c r="E30" i="5"/>
  <c r="F30" i="5" s="1"/>
  <c r="C30" i="5"/>
  <c r="D30" i="5" s="1"/>
  <c r="M29" i="5"/>
  <c r="O29" i="5" s="1"/>
  <c r="K29" i="5"/>
  <c r="L29" i="5" s="1"/>
  <c r="G29" i="5"/>
  <c r="H29" i="5" s="1"/>
  <c r="E29" i="5"/>
  <c r="F29" i="5" s="1"/>
  <c r="C29" i="5"/>
  <c r="D29" i="5" s="1"/>
  <c r="M28" i="5"/>
  <c r="O28" i="5" s="1"/>
  <c r="K28" i="5"/>
  <c r="L28" i="5" s="1"/>
  <c r="G28" i="5"/>
  <c r="H28" i="5" s="1"/>
  <c r="E28" i="5"/>
  <c r="F28" i="5" s="1"/>
  <c r="C28" i="5"/>
  <c r="D28" i="5" s="1"/>
  <c r="M27" i="5"/>
  <c r="O27" i="5" s="1"/>
  <c r="K27" i="5"/>
  <c r="L27" i="5" s="1"/>
  <c r="G27" i="5"/>
  <c r="H27" i="5" s="1"/>
  <c r="E27" i="5"/>
  <c r="F27" i="5" s="1"/>
  <c r="C27" i="5"/>
  <c r="D27" i="5" s="1"/>
  <c r="O26" i="5"/>
  <c r="M26" i="5"/>
  <c r="N26" i="5" s="1"/>
  <c r="K26" i="5"/>
  <c r="L26" i="5" s="1"/>
  <c r="G26" i="5"/>
  <c r="H26" i="5" s="1"/>
  <c r="E26" i="5"/>
  <c r="F26" i="5" s="1"/>
  <c r="C26" i="5"/>
  <c r="D26" i="5" s="1"/>
  <c r="M25" i="5"/>
  <c r="O25" i="5" s="1"/>
  <c r="K25" i="5"/>
  <c r="L25" i="5" s="1"/>
  <c r="G25" i="5"/>
  <c r="H25" i="5" s="1"/>
  <c r="E25" i="5"/>
  <c r="F25" i="5" s="1"/>
  <c r="D25" i="5"/>
  <c r="C25" i="5"/>
  <c r="M24" i="5"/>
  <c r="N24" i="5" s="1"/>
  <c r="K24" i="5"/>
  <c r="L24" i="5" s="1"/>
  <c r="G24" i="5"/>
  <c r="H24" i="5" s="1"/>
  <c r="E24" i="5"/>
  <c r="F24" i="5" s="1"/>
  <c r="C24" i="5"/>
  <c r="D24" i="5" s="1"/>
  <c r="M23" i="5"/>
  <c r="O23" i="5" s="1"/>
  <c r="L23" i="5"/>
  <c r="K23" i="5"/>
  <c r="G23" i="5"/>
  <c r="H23" i="5" s="1"/>
  <c r="E23" i="5"/>
  <c r="F23" i="5" s="1"/>
  <c r="C23" i="5"/>
  <c r="D23" i="5" s="1"/>
  <c r="M22" i="5"/>
  <c r="N22" i="5" s="1"/>
  <c r="K22" i="5"/>
  <c r="L22" i="5" s="1"/>
  <c r="G22" i="5"/>
  <c r="H22" i="5" s="1"/>
  <c r="E22" i="5"/>
  <c r="F22" i="5" s="1"/>
  <c r="C22" i="5"/>
  <c r="D22" i="5" s="1"/>
  <c r="M21" i="5"/>
  <c r="N21" i="5" s="1"/>
  <c r="K21" i="5"/>
  <c r="L21" i="5" s="1"/>
  <c r="H21" i="5"/>
  <c r="G21" i="5"/>
  <c r="E21" i="5"/>
  <c r="F21" i="5" s="1"/>
  <c r="C21" i="5"/>
  <c r="D21" i="5" s="1"/>
  <c r="M20" i="5"/>
  <c r="O20" i="5" s="1"/>
  <c r="K20" i="5"/>
  <c r="L20" i="5" s="1"/>
  <c r="G20" i="5"/>
  <c r="H20" i="5" s="1"/>
  <c r="E20" i="5"/>
  <c r="F20" i="5" s="1"/>
  <c r="C20" i="5"/>
  <c r="D20" i="5" s="1"/>
  <c r="M19" i="5"/>
  <c r="O19" i="5" s="1"/>
  <c r="K19" i="5"/>
  <c r="L19" i="5" s="1"/>
  <c r="G19" i="5"/>
  <c r="H19" i="5" s="1"/>
  <c r="E19" i="5"/>
  <c r="F19" i="5" s="1"/>
  <c r="C19" i="5"/>
  <c r="D19" i="5" s="1"/>
  <c r="M18" i="5"/>
  <c r="N18" i="5" s="1"/>
  <c r="K18" i="5"/>
  <c r="L18" i="5" s="1"/>
  <c r="G18" i="5"/>
  <c r="H18" i="5" s="1"/>
  <c r="E18" i="5"/>
  <c r="F18" i="5" s="1"/>
  <c r="C18" i="5"/>
  <c r="D18" i="5" s="1"/>
  <c r="O17" i="5"/>
  <c r="N17" i="5"/>
  <c r="M17" i="5"/>
  <c r="K17" i="5"/>
  <c r="L17" i="5" s="1"/>
  <c r="G17" i="5"/>
  <c r="H17" i="5" s="1"/>
  <c r="E17" i="5"/>
  <c r="F17" i="5" s="1"/>
  <c r="C17" i="5"/>
  <c r="D17" i="5" s="1"/>
  <c r="M16" i="5"/>
  <c r="N16" i="5" s="1"/>
  <c r="K16" i="5"/>
  <c r="L16" i="5" s="1"/>
  <c r="G16" i="5"/>
  <c r="H16" i="5" s="1"/>
  <c r="E16" i="5"/>
  <c r="F16" i="5" s="1"/>
  <c r="C16" i="5"/>
  <c r="D16" i="5" s="1"/>
  <c r="M15" i="5"/>
  <c r="O15" i="5" s="1"/>
  <c r="K15" i="5"/>
  <c r="L15" i="5" s="1"/>
  <c r="G15" i="5"/>
  <c r="H15" i="5" s="1"/>
  <c r="E15" i="5"/>
  <c r="F15" i="5" s="1"/>
  <c r="C15" i="5"/>
  <c r="D15" i="5" s="1"/>
  <c r="M14" i="5"/>
  <c r="N14" i="5" s="1"/>
  <c r="K14" i="5"/>
  <c r="L14" i="5" s="1"/>
  <c r="G14" i="5"/>
  <c r="H14" i="5" s="1"/>
  <c r="E14" i="5"/>
  <c r="F14" i="5" s="1"/>
  <c r="C14" i="5"/>
  <c r="D14" i="5" s="1"/>
  <c r="M13" i="5"/>
  <c r="O13" i="5" s="1"/>
  <c r="K13" i="5"/>
  <c r="L13" i="5" s="1"/>
  <c r="G13" i="5"/>
  <c r="H13" i="5" s="1"/>
  <c r="E13" i="5"/>
  <c r="F13" i="5" s="1"/>
  <c r="C13" i="5"/>
  <c r="D13" i="5" s="1"/>
  <c r="M12" i="5"/>
  <c r="N12" i="5" s="1"/>
  <c r="K12" i="5"/>
  <c r="L12" i="5" s="1"/>
  <c r="G12" i="5"/>
  <c r="H12" i="5" s="1"/>
  <c r="E12" i="5"/>
  <c r="F12" i="5" s="1"/>
  <c r="C12" i="5"/>
  <c r="D12" i="5" s="1"/>
  <c r="M11" i="5"/>
  <c r="O11" i="5" s="1"/>
  <c r="K11" i="5"/>
  <c r="L11" i="5" s="1"/>
  <c r="G11" i="5"/>
  <c r="H11" i="5" s="1"/>
  <c r="E11" i="5"/>
  <c r="F11" i="5" s="1"/>
  <c r="C11" i="5"/>
  <c r="D11" i="5" s="1"/>
  <c r="M10" i="5"/>
  <c r="O10" i="5" s="1"/>
  <c r="K10" i="5"/>
  <c r="L10" i="5" s="1"/>
  <c r="H10" i="5"/>
  <c r="G10" i="5"/>
  <c r="E10" i="5"/>
  <c r="F10" i="5" s="1"/>
  <c r="C10" i="5"/>
  <c r="D10" i="5" s="1"/>
  <c r="O9" i="5"/>
  <c r="M9" i="5"/>
  <c r="K9" i="5"/>
  <c r="L9" i="5" s="1"/>
  <c r="G9" i="5"/>
  <c r="H9" i="5" s="1"/>
  <c r="E9" i="5"/>
  <c r="D9" i="5"/>
  <c r="C9" i="5"/>
  <c r="N10" i="5" l="1"/>
  <c r="O14" i="5"/>
  <c r="N29" i="5"/>
  <c r="N13" i="5"/>
  <c r="O21" i="5"/>
  <c r="E31" i="5"/>
  <c r="M31" i="5"/>
  <c r="O22" i="5"/>
  <c r="N25" i="5"/>
  <c r="G31" i="5"/>
  <c r="N9" i="5"/>
  <c r="O18" i="5"/>
  <c r="C31" i="5"/>
  <c r="O30" i="5"/>
  <c r="K31" i="5"/>
  <c r="N20" i="5"/>
  <c r="N28" i="5"/>
  <c r="F9" i="5"/>
  <c r="N11" i="5"/>
  <c r="O12" i="5"/>
  <c r="N15" i="5"/>
  <c r="O16" i="5"/>
  <c r="N19" i="5"/>
  <c r="N23" i="5"/>
  <c r="O24" i="5"/>
  <c r="N27" i="5"/>
  <c r="K34" i="3"/>
  <c r="G33" i="3"/>
  <c r="I33" i="3"/>
  <c r="K33" i="3"/>
  <c r="K32" i="3"/>
  <c r="K31" i="1" l="1"/>
  <c r="L31" i="1" s="1"/>
  <c r="I32" i="1"/>
  <c r="I35" i="1" s="1"/>
  <c r="G32" i="1"/>
  <c r="G35" i="1" s="1"/>
  <c r="F31" i="1"/>
  <c r="H31" i="1"/>
  <c r="J31" i="1"/>
  <c r="E32" i="1"/>
  <c r="C32" i="1"/>
  <c r="C35" i="1" s="1"/>
  <c r="D31" i="1"/>
  <c r="I37" i="2"/>
  <c r="G37" i="2"/>
  <c r="E35" i="3"/>
  <c r="G35" i="3"/>
  <c r="M31" i="1" l="1"/>
  <c r="G35" i="2"/>
  <c r="I35" i="2"/>
  <c r="K10" i="3"/>
  <c r="L10" i="3" s="1"/>
  <c r="M10" i="3"/>
  <c r="K11" i="3"/>
  <c r="L11" i="3" s="1"/>
  <c r="K12" i="3"/>
  <c r="M12" i="3" s="1"/>
  <c r="L12" i="3"/>
  <c r="K13" i="3"/>
  <c r="L13" i="3"/>
  <c r="M13" i="3"/>
  <c r="K14" i="3"/>
  <c r="L14" i="3" s="1"/>
  <c r="M14" i="3"/>
  <c r="K15" i="3"/>
  <c r="L15" i="3" s="1"/>
  <c r="K16" i="3"/>
  <c r="M16" i="3" s="1"/>
  <c r="L16" i="3"/>
  <c r="K17" i="3"/>
  <c r="L17" i="3"/>
  <c r="M17" i="3"/>
  <c r="K18" i="3"/>
  <c r="L18" i="3" s="1"/>
  <c r="M18" i="3"/>
  <c r="K19" i="3"/>
  <c r="L19" i="3" s="1"/>
  <c r="K20" i="3"/>
  <c r="M20" i="3" s="1"/>
  <c r="L20" i="3"/>
  <c r="K21" i="3"/>
  <c r="L21" i="3"/>
  <c r="M21" i="3"/>
  <c r="K22" i="3"/>
  <c r="L22" i="3" s="1"/>
  <c r="M22" i="3"/>
  <c r="K23" i="3"/>
  <c r="L23" i="3" s="1"/>
  <c r="K24" i="3"/>
  <c r="M24" i="3" s="1"/>
  <c r="L24" i="3"/>
  <c r="K25" i="3"/>
  <c r="L25" i="3"/>
  <c r="M25" i="3"/>
  <c r="K26" i="3"/>
  <c r="L26" i="3" s="1"/>
  <c r="M26" i="3"/>
  <c r="K27" i="3"/>
  <c r="L27" i="3" s="1"/>
  <c r="K28" i="3"/>
  <c r="M28" i="3" s="1"/>
  <c r="L28" i="3"/>
  <c r="K29" i="3"/>
  <c r="L29" i="3" s="1"/>
  <c r="K30" i="3"/>
  <c r="L30" i="3" s="1"/>
  <c r="K31" i="3"/>
  <c r="L31" i="3" s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J9" i="3"/>
  <c r="H9" i="3"/>
  <c r="F9" i="3"/>
  <c r="D9" i="3"/>
  <c r="K9" i="3"/>
  <c r="M9" i="3" s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30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M28" i="2" s="1"/>
  <c r="K29" i="2"/>
  <c r="L29" i="2" s="1"/>
  <c r="K30" i="2"/>
  <c r="K31" i="2"/>
  <c r="M31" i="2" s="1"/>
  <c r="K32" i="2"/>
  <c r="K33" i="2"/>
  <c r="M33" i="2" s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J9" i="2"/>
  <c r="H9" i="2"/>
  <c r="F9" i="2"/>
  <c r="D9" i="2"/>
  <c r="M9" i="2"/>
  <c r="L9" i="2"/>
  <c r="K9" i="2"/>
  <c r="L28" i="2" l="1"/>
  <c r="L33" i="2"/>
  <c r="L31" i="2"/>
  <c r="K34" i="2"/>
  <c r="K35" i="2" s="1"/>
  <c r="L32" i="2"/>
  <c r="M32" i="2"/>
  <c r="M29" i="3"/>
  <c r="M30" i="3"/>
  <c r="M31" i="3"/>
  <c r="M27" i="3"/>
  <c r="M23" i="3"/>
  <c r="M19" i="3"/>
  <c r="M15" i="3"/>
  <c r="M11" i="3"/>
  <c r="L9" i="3"/>
  <c r="K10" i="1"/>
  <c r="M10" i="1" s="1"/>
  <c r="K11" i="1"/>
  <c r="M11" i="1" s="1"/>
  <c r="K12" i="1"/>
  <c r="M12" i="1" s="1"/>
  <c r="K13" i="1"/>
  <c r="M13" i="1" s="1"/>
  <c r="K14" i="1"/>
  <c r="M14" i="1" s="1"/>
  <c r="K15" i="1"/>
  <c r="L15" i="1" s="1"/>
  <c r="K16" i="1"/>
  <c r="L16" i="1" s="1"/>
  <c r="K17" i="1"/>
  <c r="L17" i="1" s="1"/>
  <c r="K18" i="1"/>
  <c r="M18" i="1" s="1"/>
  <c r="K19" i="1"/>
  <c r="M19" i="1" s="1"/>
  <c r="K20" i="1"/>
  <c r="L20" i="1" s="1"/>
  <c r="K21" i="1"/>
  <c r="M21" i="1" s="1"/>
  <c r="K22" i="1"/>
  <c r="M22" i="1" s="1"/>
  <c r="K23" i="1"/>
  <c r="M23" i="1" s="1"/>
  <c r="K24" i="1"/>
  <c r="L24" i="1" s="1"/>
  <c r="K25" i="1"/>
  <c r="M25" i="1" s="1"/>
  <c r="K26" i="1"/>
  <c r="M26" i="1" s="1"/>
  <c r="K27" i="1"/>
  <c r="M27" i="1" s="1"/>
  <c r="K28" i="1"/>
  <c r="L28" i="1" s="1"/>
  <c r="K29" i="1"/>
  <c r="L29" i="1" s="1"/>
  <c r="K30" i="1"/>
  <c r="L30" i="1" s="1"/>
  <c r="K9" i="1"/>
  <c r="M9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9" i="1"/>
  <c r="F9" i="1"/>
  <c r="C33" i="3"/>
  <c r="I32" i="3"/>
  <c r="G32" i="3"/>
  <c r="E32" i="3"/>
  <c r="C32" i="3"/>
  <c r="I34" i="2"/>
  <c r="G34" i="2"/>
  <c r="E34" i="2"/>
  <c r="C34" i="2"/>
  <c r="I33" i="1"/>
  <c r="G33" i="1"/>
  <c r="M29" i="1" l="1"/>
  <c r="E33" i="1"/>
  <c r="E35" i="1"/>
  <c r="M17" i="1"/>
  <c r="L18" i="1"/>
  <c r="M28" i="1"/>
  <c r="L27" i="1"/>
  <c r="L26" i="1"/>
  <c r="L25" i="1"/>
  <c r="M24" i="1"/>
  <c r="L22" i="1"/>
  <c r="L21" i="1"/>
  <c r="L12" i="1"/>
  <c r="L10" i="1"/>
  <c r="L13" i="1"/>
  <c r="L19" i="1"/>
  <c r="M20" i="1"/>
  <c r="L23" i="1"/>
  <c r="M30" i="1"/>
  <c r="M16" i="1"/>
  <c r="M15" i="1"/>
  <c r="L14" i="1"/>
  <c r="L11" i="1"/>
  <c r="L9" i="1"/>
  <c r="K32" i="1"/>
  <c r="C33" i="1"/>
  <c r="K36" i="2"/>
  <c r="E37" i="2"/>
  <c r="E35" i="2"/>
  <c r="C37" i="2"/>
  <c r="C35" i="2"/>
  <c r="I35" i="3"/>
  <c r="G36" i="2"/>
  <c r="E33" i="3"/>
  <c r="C34" i="3"/>
  <c r="K33" i="1" l="1"/>
  <c r="K34" i="1"/>
  <c r="C34" i="4" l="1"/>
  <c r="D34" i="4" s="1"/>
  <c r="E24" i="4"/>
  <c r="F24" i="4" s="1"/>
  <c r="I34" i="4"/>
  <c r="J34" i="4" s="1"/>
  <c r="I24" i="4"/>
  <c r="J24" i="4" s="1"/>
  <c r="I23" i="4"/>
  <c r="J23" i="4" s="1"/>
  <c r="G34" i="4"/>
  <c r="H34" i="4" s="1"/>
  <c r="G25" i="4"/>
  <c r="H25" i="4" s="1"/>
  <c r="G24" i="4"/>
  <c r="H24" i="4" s="1"/>
  <c r="G23" i="4"/>
  <c r="H23" i="4" s="1"/>
  <c r="E34" i="4"/>
  <c r="F34" i="4" s="1"/>
  <c r="E25" i="4"/>
  <c r="F25" i="4" s="1"/>
  <c r="E23" i="4"/>
  <c r="F23" i="4" s="1"/>
  <c r="C25" i="4"/>
  <c r="D25" i="4" s="1"/>
  <c r="C24" i="4"/>
  <c r="D24" i="4" s="1"/>
  <c r="C23" i="4"/>
  <c r="D23" i="4" s="1"/>
  <c r="I25" i="4" l="1"/>
  <c r="J25" i="4" s="1"/>
  <c r="K34" i="4"/>
  <c r="L34" i="4" l="1"/>
  <c r="M34" i="4"/>
  <c r="K25" i="4"/>
  <c r="K24" i="4"/>
  <c r="E13" i="4" l="1"/>
  <c r="F13" i="4" s="1"/>
  <c r="E37" i="4"/>
  <c r="F37" i="4" s="1"/>
  <c r="E21" i="4"/>
  <c r="F21" i="4" s="1"/>
  <c r="M25" i="4"/>
  <c r="L25" i="4"/>
  <c r="L24" i="4"/>
  <c r="M24" i="4"/>
  <c r="K23" i="4"/>
  <c r="I9" i="4"/>
  <c r="G9" i="4"/>
  <c r="E9" i="4"/>
  <c r="F9" i="4" s="1"/>
  <c r="C9" i="4"/>
  <c r="I36" i="4"/>
  <c r="J36" i="4" s="1"/>
  <c r="I10" i="4"/>
  <c r="J10" i="4" s="1"/>
  <c r="I20" i="4"/>
  <c r="J20" i="4" s="1"/>
  <c r="I22" i="4"/>
  <c r="J22" i="4" s="1"/>
  <c r="G11" i="4"/>
  <c r="H11" i="4" s="1"/>
  <c r="G19" i="4"/>
  <c r="H19" i="4" s="1"/>
  <c r="G35" i="4"/>
  <c r="H35" i="4" s="1"/>
  <c r="G10" i="4"/>
  <c r="H10" i="4" s="1"/>
  <c r="G14" i="4"/>
  <c r="H14" i="4" s="1"/>
  <c r="G18" i="4"/>
  <c r="H18" i="4" s="1"/>
  <c r="G20" i="4"/>
  <c r="H20" i="4" s="1"/>
  <c r="G22" i="4"/>
  <c r="H22" i="4" s="1"/>
  <c r="G36" i="4"/>
  <c r="H36" i="4" s="1"/>
  <c r="G38" i="4"/>
  <c r="H38" i="4" s="1"/>
  <c r="E19" i="4"/>
  <c r="F19" i="4" s="1"/>
  <c r="E35" i="4"/>
  <c r="F35" i="4" s="1"/>
  <c r="E17" i="4"/>
  <c r="F17" i="4" s="1"/>
  <c r="C19" i="4"/>
  <c r="D19" i="4" s="1"/>
  <c r="C22" i="4"/>
  <c r="D22" i="4" s="1"/>
  <c r="C14" i="4"/>
  <c r="D14" i="4" s="1"/>
  <c r="C37" i="4"/>
  <c r="D37" i="4" s="1"/>
  <c r="C21" i="4"/>
  <c r="D21" i="4" s="1"/>
  <c r="C17" i="4"/>
  <c r="D17" i="4" s="1"/>
  <c r="C13" i="4"/>
  <c r="D13" i="4" s="1"/>
  <c r="C35" i="4"/>
  <c r="D35" i="4" s="1"/>
  <c r="C15" i="4"/>
  <c r="D15" i="4" s="1"/>
  <c r="C11" i="4"/>
  <c r="D11" i="4" s="1"/>
  <c r="C38" i="4"/>
  <c r="D38" i="4" s="1"/>
  <c r="C18" i="4"/>
  <c r="D18" i="4" s="1"/>
  <c r="C10" i="4"/>
  <c r="D10" i="4" s="1"/>
  <c r="C36" i="4"/>
  <c r="D36" i="4" s="1"/>
  <c r="C20" i="4"/>
  <c r="D20" i="4" s="1"/>
  <c r="C16" i="4"/>
  <c r="D16" i="4" s="1"/>
  <c r="C12" i="4"/>
  <c r="D12" i="4" s="1"/>
  <c r="G15" i="4" l="1"/>
  <c r="H15" i="4" s="1"/>
  <c r="I38" i="4"/>
  <c r="J38" i="4" s="1"/>
  <c r="I18" i="4"/>
  <c r="J18" i="4" s="1"/>
  <c r="I37" i="4"/>
  <c r="J37" i="4" s="1"/>
  <c r="I21" i="4"/>
  <c r="J21" i="4" s="1"/>
  <c r="I17" i="4"/>
  <c r="J17" i="4" s="1"/>
  <c r="I13" i="4"/>
  <c r="J13" i="4" s="1"/>
  <c r="I14" i="4"/>
  <c r="J14" i="4" s="1"/>
  <c r="I12" i="4"/>
  <c r="J12" i="4" s="1"/>
  <c r="I35" i="4"/>
  <c r="J35" i="4" s="1"/>
  <c r="I19" i="4"/>
  <c r="J19" i="4" s="1"/>
  <c r="I15" i="4"/>
  <c r="J15" i="4" s="1"/>
  <c r="I11" i="4"/>
  <c r="J11" i="4" s="1"/>
  <c r="I16" i="4"/>
  <c r="J16" i="4" s="1"/>
  <c r="J9" i="4"/>
  <c r="G16" i="4"/>
  <c r="H16" i="4" s="1"/>
  <c r="G12" i="4"/>
  <c r="H12" i="4" s="1"/>
  <c r="G37" i="4"/>
  <c r="H37" i="4" s="1"/>
  <c r="G21" i="4"/>
  <c r="H21" i="4" s="1"/>
  <c r="G17" i="4"/>
  <c r="H17" i="4" s="1"/>
  <c r="G13" i="4"/>
  <c r="H13" i="4" s="1"/>
  <c r="H9" i="4"/>
  <c r="E36" i="4"/>
  <c r="F36" i="4" s="1"/>
  <c r="E20" i="4"/>
  <c r="F20" i="4" s="1"/>
  <c r="E16" i="4"/>
  <c r="F16" i="4" s="1"/>
  <c r="E12" i="4"/>
  <c r="F12" i="4" s="1"/>
  <c r="E15" i="4"/>
  <c r="F15" i="4" s="1"/>
  <c r="E38" i="4"/>
  <c r="F38" i="4" s="1"/>
  <c r="E18" i="4"/>
  <c r="F18" i="4" s="1"/>
  <c r="E22" i="4"/>
  <c r="F22" i="4" s="1"/>
  <c r="E14" i="4"/>
  <c r="F14" i="4" s="1"/>
  <c r="E10" i="4"/>
  <c r="F10" i="4" s="1"/>
  <c r="E11" i="4"/>
  <c r="F11" i="4" s="1"/>
  <c r="L23" i="4"/>
  <c r="M23" i="4"/>
  <c r="D9" i="4"/>
  <c r="C39" i="4"/>
  <c r="G39" i="4" l="1"/>
  <c r="I39" i="4"/>
  <c r="E39" i="4"/>
  <c r="K38" i="4"/>
  <c r="K37" i="4"/>
  <c r="K36" i="4"/>
  <c r="K35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M38" i="4" l="1"/>
  <c r="L38" i="4"/>
  <c r="M37" i="4"/>
  <c r="L37" i="4"/>
  <c r="M36" i="4"/>
  <c r="L36" i="4"/>
  <c r="L35" i="4"/>
  <c r="M35" i="4"/>
  <c r="L22" i="4"/>
  <c r="M22" i="4"/>
  <c r="M21" i="4"/>
  <c r="L21" i="4"/>
  <c r="M20" i="4"/>
  <c r="L20" i="4"/>
  <c r="M19" i="4"/>
  <c r="L19" i="4"/>
  <c r="M18" i="4"/>
  <c r="L18" i="4"/>
  <c r="L17" i="4"/>
  <c r="M17" i="4"/>
  <c r="M16" i="4"/>
  <c r="L16" i="4"/>
  <c r="M15" i="4"/>
  <c r="L15" i="4"/>
  <c r="M14" i="4"/>
  <c r="L14" i="4"/>
  <c r="L13" i="4"/>
  <c r="M13" i="4"/>
  <c r="M12" i="4"/>
  <c r="L12" i="4"/>
  <c r="M11" i="4"/>
  <c r="L11" i="4"/>
  <c r="M10" i="4"/>
  <c r="L10" i="4"/>
  <c r="L9" i="4"/>
  <c r="M9" i="4"/>
  <c r="K39" i="4"/>
</calcChain>
</file>

<file path=xl/sharedStrings.xml><?xml version="1.0" encoding="utf-8"?>
<sst xmlns="http://schemas.openxmlformats.org/spreadsheetml/2006/main" count="302" uniqueCount="118">
  <si>
    <t>แบบรายงานผลนักเรียนปฐมวัยที่ได้รับการพัฒนาในแต่ละด้าน</t>
  </si>
  <si>
    <t>ปีการศึกษา 2564</t>
  </si>
  <si>
    <t xml:space="preserve">โรงเรียนบ้านหยวก  กลุ่มเครือข่ายน้ำโสม </t>
  </si>
  <si>
    <t>สำนักงานเขตพื้นการศึกษาปฐมศึกษาอุดรธานี เขต 4</t>
  </si>
  <si>
    <t>ชั้นอนุบาล 3/1</t>
  </si>
  <si>
    <t>ที่</t>
  </si>
  <si>
    <t>ชื่อ-สกุล</t>
  </si>
  <si>
    <t>ด้านร่างกาย</t>
  </si>
  <si>
    <t>ค่าเฉลี่ย</t>
  </si>
  <si>
    <t>ระดับ</t>
  </si>
  <si>
    <t>ด้านอารมณ์-จิตใจ</t>
  </si>
  <si>
    <t>ด้านสังคม</t>
  </si>
  <si>
    <t>ด้านสติปัญญา</t>
  </si>
  <si>
    <t>สรุปผลการประเมิน</t>
  </si>
  <si>
    <t>หมายเหตุ</t>
  </si>
  <si>
    <t>ค่าเฉลี่ย
ทั้ง 4 ด้าน</t>
  </si>
  <si>
    <t>ระดับผล
การประเมิน</t>
  </si>
  <si>
    <t>การตัดสิน
ผลการ
ประเมิน</t>
  </si>
  <si>
    <t>เด็กชายจิรวัฒน์ ชัยชนะ</t>
  </si>
  <si>
    <t>เด็กชายชาญณรงค์ มะสูงเนิน</t>
  </si>
  <si>
    <t>เด็กชายณัฐพงษ์ หล้าวันดี</t>
  </si>
  <si>
    <t>เด็กชายธารณภัตร สุขมาตร</t>
  </si>
  <si>
    <t>เด็กชายนวพล มิ่งขวัญ</t>
  </si>
  <si>
    <t>เด็กชายนาวิน คำพรมมา</t>
  </si>
  <si>
    <t>เด็กชายพิชญางกูร ไหวพริบ</t>
  </si>
  <si>
    <t>เด็กชายภูมิพัฒน์ ใจหาญ</t>
  </si>
  <si>
    <t>เด็กชายวราเทพ พลบูรณ์</t>
  </si>
  <si>
    <t>เด็กชายเอกณัฐ สีเสนา</t>
  </si>
  <si>
    <t>เด็กหญิงกนิษฐา จันทรมณี</t>
  </si>
  <si>
    <t>เด็กหญิงจิราภา ศิริโส</t>
  </si>
  <si>
    <t>เด็กหญิงธัญญามาศ รวมธรรม</t>
  </si>
  <si>
    <t>เด็กหญิงเบญจมาศ เรืองประเสิรฐ</t>
  </si>
  <si>
    <t>เด็กหญิงปิ่นุสดา บุญเรือง</t>
  </si>
  <si>
    <t>เด็กหญิงพิมลภัส สามกุล</t>
  </si>
  <si>
    <t>เด็กหญิงพิมพ์พิศา กาญภาส</t>
  </si>
  <si>
    <t>เด็กหญิงวรรณนิศา สารีโท</t>
  </si>
  <si>
    <t>เด็กหญิงสุพัตรา บุญพันธ์</t>
  </si>
  <si>
    <t>เด็กหญิงสุทธิชา เทียบเฮียง</t>
  </si>
  <si>
    <t>เด็กหญิงเสาวพร วรรณขันธ์</t>
  </si>
  <si>
    <t>รวม</t>
  </si>
  <si>
    <t>เฉลี่ย</t>
  </si>
  <si>
    <t>เฉลี่ยร้อยละ</t>
  </si>
  <si>
    <t>เด็กหญิงไอรดา ประทุมรัตน์</t>
  </si>
  <si>
    <t>ปีการศึกษา 2565</t>
  </si>
  <si>
    <t>เด็กชายกันวา  มั่นแก่น</t>
  </si>
  <si>
    <t>เด็กชายณัฐพงษ์  หล้าวันดี</t>
  </si>
  <si>
    <t>เด็กชายธนากร  เทียบจันทร์</t>
  </si>
  <si>
    <t>เด็กชายธีรภัทร  สีระหัง</t>
  </si>
  <si>
    <t>เด็กชายพนัชกร  พึ่งสันเทียะ</t>
  </si>
  <si>
    <t>เด็กชายพิชิตชัย  ศรีหงษ์ทอง</t>
  </si>
  <si>
    <t>เด็กชายภัทรดนัย  ยืนนาน</t>
  </si>
  <si>
    <t>เด็กชายรัชชานนท์  พรหมขัน</t>
  </si>
  <si>
    <t>เด็กชายวราเทพ  พลบูรณ์</t>
  </si>
  <si>
    <t>เด็กชายวัชรินทร์  โฮมแพน</t>
  </si>
  <si>
    <t>เด็กชายศราวุฒิ  ศรีภักดี</t>
  </si>
  <si>
    <t>เด็กหญิงกัญญาณัฐ  สุทธิแพทย์</t>
  </si>
  <si>
    <t>เด็กหญิงกันตพร  แก้วกลมรัตน์</t>
  </si>
  <si>
    <t>เด็กหญิงโชติกา  แก้วโก</t>
  </si>
  <si>
    <t>เด็กหญิงณัฐชา  โยธากุล</t>
  </si>
  <si>
    <t>เด็กหญิงปาริชาติ  บุตรโคตร</t>
  </si>
  <si>
    <t>เด็กหญิงพัชรินทร์  ศรีหาวงษ์</t>
  </si>
  <si>
    <t>เด็กหญิงพัณณิตา  แซ่เติน</t>
  </si>
  <si>
    <t>เด็กหญิงภัทราพร  ประทุมรัตน์</t>
  </si>
  <si>
    <t>เด็กหญิงรัชนี  พานคำ</t>
  </si>
  <si>
    <t>เด็กหญิงวาริศา  ใจหาญ</t>
  </si>
  <si>
    <t>เด็กหญิงวิชิดา  ประทุมทอง</t>
  </si>
  <si>
    <t>เด็กหญิงอุรัสยา พลรักษา</t>
  </si>
  <si>
    <r>
      <t xml:space="preserve">เด็กหญิงพิมญาดา </t>
    </r>
    <r>
      <rPr>
        <sz val="14"/>
        <color rgb="FF333333"/>
        <rFont val="TH SarabunPSK"/>
        <family val="2"/>
      </rPr>
      <t>สืบสิงห์คาร</t>
    </r>
  </si>
  <si>
    <t>เด็กหญิงสุภาภรณ์   ศรีสุนทร</t>
  </si>
  <si>
    <t>เด็กชายจิตติ   สีดาแจ่ม</t>
  </si>
  <si>
    <t>เด็กชายชยางกูร  แสนสีมนต์</t>
  </si>
  <si>
    <t>เด็กชายชาริล   แก้วเรืองแสง</t>
  </si>
  <si>
    <t>เด็กชายชัยกฤต  มาลาแสง</t>
  </si>
  <si>
    <t>เด็กชายณัชชกร   หยวกกุล</t>
  </si>
  <si>
    <t>เด็กชายอาชิรวิชญ์  วงษ์ศรีชา</t>
  </si>
  <si>
    <t>เด็กหญิงกนกลดา  ชัยคำ</t>
  </si>
  <si>
    <t>เด็กหญิงกัญญาพัชร  โยธาแสง</t>
  </si>
  <si>
    <t>เด็กหญิงกุลจิรา  เนตรโสม</t>
  </si>
  <si>
    <t>เด็กหญิงจิรัชญา  มุลานนท์</t>
  </si>
  <si>
    <t>เด็กหญิงจิรัชญา  คนบุญ</t>
  </si>
  <si>
    <t>เด็กหญิงชนิภา จำปาเพชร</t>
  </si>
  <si>
    <t>เด็กหญิงเตชินี  ศิริผลา</t>
  </si>
  <si>
    <t>เด็กหญิงทิพกฤตา  วรรณสม</t>
  </si>
  <si>
    <t>เด็กหญิงธฤดี   มนตรี</t>
  </si>
  <si>
    <t>เด็กหญิงธิดารัตน์  ประทุมรัตน์</t>
  </si>
  <si>
    <t>เด็กหญิงพิมพ์ลภัส  วาดวงษ์</t>
  </si>
  <si>
    <t>เด็กหญิงภัทธีมา  จันทร์วงษ์</t>
  </si>
  <si>
    <t>เด็กหญิงวิภาดา   มาลาแสง</t>
  </si>
  <si>
    <t>เด็กหญิงไอลดา  ทิพประมน</t>
  </si>
  <si>
    <t>เด็กชายภูผา เย็นวัฒนา</t>
  </si>
  <si>
    <t>เด็กหญิงชรินทิพย์  สีดา</t>
  </si>
  <si>
    <t>เด็กชายวุฒิภัทร  กำวิน</t>
  </si>
  <si>
    <t>ค่า
เฉลี่ย</t>
  </si>
  <si>
    <t>ระดับ
ผล
การ
ประเมิน</t>
  </si>
  <si>
    <t xml:space="preserve">ค่า
เฉลี่ย
</t>
  </si>
  <si>
    <t>ปีการศึกษา 2567</t>
  </si>
  <si>
    <t>เด็กชายคุณากร  บุญเรือง</t>
  </si>
  <si>
    <t>เด็กชายฐานพัฒน์  ทุมรักษา</t>
  </si>
  <si>
    <t>เด็กชายนัทธพงษ์  แย้มศรี</t>
  </si>
  <si>
    <t>เด็กชายนนทภัทร  มาลัย</t>
  </si>
  <si>
    <t>เด็กชายภัทรพล  ใจกลาง</t>
  </si>
  <si>
    <t>เด็กชายรัฐศาสตร์  นคร</t>
  </si>
  <si>
    <t>เด็กชายวรชิต  ไชยราชา</t>
  </si>
  <si>
    <t>เด็กชายศุภณัฐ  รักถาวร</t>
  </si>
  <si>
    <t>เด็กชายสิทธิศักดิ์  ภูผาบาง</t>
  </si>
  <si>
    <t>เด็กหญิงชไมพร  หาโคตร</t>
  </si>
  <si>
    <t>เด็กหญิงญาณิศา  ดวงภักดี</t>
  </si>
  <si>
    <t>เด็กหญิงณัฏฐวี  แสงศร</t>
  </si>
  <si>
    <t>เด็กหญิงณัฐณิชา  เรืองเทศ</t>
  </si>
  <si>
    <t>เด็กหญิงพีชญา  ไชยนิคม</t>
  </si>
  <si>
    <t>เด็กหญิงภัชราภรณ์  กาสา</t>
  </si>
  <si>
    <t>เด็กหญิงภูริชญา  หิงประโคน</t>
  </si>
  <si>
    <t>เด็กหญิงมาริสา  วันสม</t>
  </si>
  <si>
    <t>เด็กหญิงวีรภัทรา  ประทุมรัตน์</t>
  </si>
  <si>
    <t>เด็กหญิงสุธิมนต์  เรียบร้อย</t>
  </si>
  <si>
    <t>เด็กหญิงณัฐธิชา  แก่นที</t>
  </si>
  <si>
    <t>เด็กหญิงประภารัตน์  สมบัติสี</t>
  </si>
  <si>
    <t>เด็กชายเมธัส  วาดวงษ์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</si>
</sst>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22"/>
      <scheme val="minor"/>
    </font>
    <font>
      <sz val="16"/>
      <color theme="1"/>
      <name val="Cordia New"/>
      <family val="2"/>
    </font>
    <font>
      <sz val="14"/>
      <color rgb="FF000000"/>
      <name val="TH SarabunPSK"/>
      <family val="2"/>
    </font>
    <font>
      <b/>
      <sz val="16"/>
      <color theme="1"/>
      <name val="Cordia New"/>
      <family val="2"/>
    </font>
    <font>
      <sz val="14"/>
      <color rgb="FF333333"/>
      <name val="TH SarabunPSK"/>
      <family val="2"/>
    </font>
    <font>
      <b/>
      <sz val="12"/>
      <color theme="1"/>
      <name val="Cordia New"/>
      <family val="2"/>
      <charset val="222"/>
    </font>
    <font>
      <sz val="12"/>
      <color theme="1"/>
      <name val="Cordia New"/>
      <family val="2"/>
      <charset val="222"/>
    </font>
    <font>
      <sz val="12"/>
      <color rgb="FF000000"/>
      <name val="TH SarabunPSK"/>
      <family val="2"/>
      <charset val="222"/>
    </font>
    <font>
      <b/>
      <sz val="14"/>
      <color theme="1"/>
      <name val="Cordia New"/>
      <family val="2"/>
      <charset val="222"/>
    </font>
    <font>
      <sz val="14"/>
      <color theme="1"/>
      <name val="Cordia New"/>
      <family val="2"/>
      <charset val="222"/>
    </font>
    <font>
      <sz val="14"/>
      <color rgb="FF000000"/>
      <name val="TH SarabunPSK"/>
      <family val="2"/>
      <charset val="22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2" fontId="1" fillId="0" borderId="1" xfId="0" applyNumberFormat="1" applyFont="1" applyBorder="1"/>
    <xf numFmtId="2" fontId="1" fillId="0" borderId="0" xfId="0" applyNumberFormat="1" applyFont="1"/>
    <xf numFmtId="2" fontId="1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5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1" xfId="0" applyFont="1" applyBorder="1" applyAlignment="1">
      <alignment vertical="center" wrapText="1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2" fontId="9" fillId="0" borderId="1" xfId="0" applyNumberFormat="1" applyFont="1" applyBorder="1"/>
    <xf numFmtId="0" fontId="9" fillId="0" borderId="0" xfId="0" applyFont="1" applyAlignment="1">
      <alignment horizontal="center"/>
    </xf>
    <xf numFmtId="0" fontId="10" fillId="0" borderId="3" xfId="0" applyFont="1" applyBorder="1" applyAlignment="1">
      <alignment vertical="center" wrapText="1"/>
    </xf>
    <xf numFmtId="2" fontId="9" fillId="0" borderId="3" xfId="0" applyNumberFormat="1" applyFont="1" applyBorder="1" applyAlignment="1">
      <alignment horizontal="center"/>
    </xf>
    <xf numFmtId="0" fontId="12" fillId="0" borderId="0" xfId="0" applyFont="1"/>
    <xf numFmtId="2" fontId="12" fillId="0" borderId="1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  <xf numFmtId="2" fontId="12" fillId="0" borderId="0" xfId="0" applyNumberFormat="1" applyFont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2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2" fontId="11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/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1;&#3619;&#3632;&#3648;&#3617;&#3636;&#3609;&#3614;&#3633;&#3602;&#3609;&#3634;&#3585;&#3634;&#3619;&#3616;&#3634;&#3614;&#3619;&#3623;&#3617;%20&#3629;.3%20&#3616;&#3634;&#3588;%202%20&#3611;&#3637;%206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มตฐ1 ร่างกาย"/>
      <sheetName val="มตฐ2 กล้ามเนื้อ"/>
      <sheetName val="มตฐ3มีสุขภาพจิตดี"/>
      <sheetName val="มตฐ4 ชื่นชม.แสดงออกทางศิลปะ"/>
      <sheetName val="มตฐ5 มีคุณธรรม"/>
      <sheetName val="มตฐ6มีทักษะชีวิต"/>
      <sheetName val="มตฐ7 รักธรรมชาติ"/>
      <sheetName val="มตฐ8อยู่ร่วมกับผู้อื่น"/>
      <sheetName val="มตฐ9 ใช้ภาษาสื่อสาร"/>
      <sheetName val="มตฐ10"/>
      <sheetName val="มตฐ11"/>
      <sheetName val="มตฐ12"/>
      <sheetName val="ผลประเมินพัฒนาการฯ"/>
      <sheetName val="Sheet1"/>
    </sheetNames>
    <sheetDataSet>
      <sheetData sheetId="0">
        <row r="8">
          <cell r="K8" t="str">
            <v>ดี</v>
          </cell>
        </row>
      </sheetData>
      <sheetData sheetId="1">
        <row r="8">
          <cell r="L8" t="str">
            <v>ดี</v>
          </cell>
        </row>
      </sheetData>
      <sheetData sheetId="2">
        <row r="8">
          <cell r="H8" t="str">
            <v>ดี</v>
          </cell>
        </row>
      </sheetData>
      <sheetData sheetId="3">
        <row r="8">
          <cell r="H8" t="str">
            <v>ดี</v>
          </cell>
        </row>
      </sheetData>
      <sheetData sheetId="4">
        <row r="8">
          <cell r="J8" t="str">
            <v>ดี</v>
          </cell>
        </row>
      </sheetData>
      <sheetData sheetId="5">
        <row r="7">
          <cell r="K7" t="str">
            <v>ดี</v>
          </cell>
        </row>
      </sheetData>
      <sheetData sheetId="6">
        <row r="8">
          <cell r="J8" t="str">
            <v>ดี</v>
          </cell>
        </row>
      </sheetData>
      <sheetData sheetId="7">
        <row r="8">
          <cell r="K8" t="str">
            <v>ดี</v>
          </cell>
        </row>
      </sheetData>
      <sheetData sheetId="8">
        <row r="8">
          <cell r="I8" t="str">
            <v>ดี</v>
          </cell>
        </row>
      </sheetData>
      <sheetData sheetId="9">
        <row r="8">
          <cell r="M8" t="str">
            <v>ดี</v>
          </cell>
        </row>
      </sheetData>
      <sheetData sheetId="10">
        <row r="8">
          <cell r="G8" t="str">
            <v>ดี</v>
          </cell>
        </row>
      </sheetData>
      <sheetData sheetId="11">
        <row r="8">
          <cell r="I8" t="str">
            <v>ดี</v>
          </cell>
        </row>
      </sheetData>
      <sheetData sheetId="12">
        <row r="6">
          <cell r="C6">
            <v>3</v>
          </cell>
          <cell r="D6">
            <v>2.9</v>
          </cell>
          <cell r="E6">
            <v>3</v>
          </cell>
          <cell r="F6">
            <v>2.6666666666666665</v>
          </cell>
          <cell r="G6">
            <v>2.84</v>
          </cell>
          <cell r="H6">
            <v>2.8000000000000003</v>
          </cell>
          <cell r="I6">
            <v>2.8400000000000003</v>
          </cell>
          <cell r="J6">
            <v>2.8499999999999996</v>
          </cell>
          <cell r="K6">
            <v>2.8</v>
          </cell>
          <cell r="L6">
            <v>2.7875000000000001</v>
          </cell>
          <cell r="M6">
            <v>2.8499999999999996</v>
          </cell>
          <cell r="N6">
            <v>2.7250000000000005</v>
          </cell>
          <cell r="P6">
            <v>2.8382638888888891</v>
          </cell>
        </row>
        <row r="7">
          <cell r="C7">
            <v>2.8333333333333335</v>
          </cell>
          <cell r="D7">
            <v>2.9285714285714284</v>
          </cell>
          <cell r="E7">
            <v>2.8333333333333335</v>
          </cell>
          <cell r="F7">
            <v>2.8666666666666667</v>
          </cell>
          <cell r="G7">
            <v>2.84</v>
          </cell>
          <cell r="H7">
            <v>2.8000000000000003</v>
          </cell>
          <cell r="I7">
            <v>2.8400000000000003</v>
          </cell>
          <cell r="J7">
            <v>2.8499999999999996</v>
          </cell>
          <cell r="K7">
            <v>2.8</v>
          </cell>
          <cell r="L7">
            <v>2.7875000000000001</v>
          </cell>
          <cell r="M7">
            <v>2.8499999999999996</v>
          </cell>
          <cell r="N7">
            <v>2.7750000000000004</v>
          </cell>
          <cell r="P7">
            <v>2.8337003968253964</v>
          </cell>
        </row>
        <row r="8">
          <cell r="C8">
            <v>3</v>
          </cell>
          <cell r="D8">
            <v>2.9</v>
          </cell>
          <cell r="E8">
            <v>2.8333333333333335</v>
          </cell>
          <cell r="F8">
            <v>2.6999999999999997</v>
          </cell>
          <cell r="G8">
            <v>2.84</v>
          </cell>
          <cell r="H8">
            <v>2.8000000000000003</v>
          </cell>
          <cell r="I8">
            <v>2.8400000000000003</v>
          </cell>
          <cell r="J8">
            <v>2.8499999999999996</v>
          </cell>
          <cell r="K8">
            <v>2.8</v>
          </cell>
          <cell r="L8">
            <v>2.7875000000000001</v>
          </cell>
          <cell r="M8">
            <v>2.8499999999999996</v>
          </cell>
          <cell r="N8">
            <v>2.7250000000000005</v>
          </cell>
          <cell r="P8">
            <v>2.8271527777777781</v>
          </cell>
        </row>
        <row r="9">
          <cell r="C9">
            <v>2.8333333333333335</v>
          </cell>
          <cell r="D9">
            <v>2.9</v>
          </cell>
          <cell r="E9">
            <v>2.7666666666666671</v>
          </cell>
          <cell r="F9">
            <v>2.6999999999999997</v>
          </cell>
          <cell r="G9">
            <v>2.84</v>
          </cell>
          <cell r="H9">
            <v>2.8000000000000003</v>
          </cell>
          <cell r="I9">
            <v>2.8400000000000003</v>
          </cell>
          <cell r="J9">
            <v>2.8499999999999996</v>
          </cell>
          <cell r="K9">
            <v>2.8</v>
          </cell>
          <cell r="L9">
            <v>2.7875000000000001</v>
          </cell>
          <cell r="M9">
            <v>2.8499999999999996</v>
          </cell>
          <cell r="N9">
            <v>2.7250000000000005</v>
          </cell>
          <cell r="P9">
            <v>2.8077083333333337</v>
          </cell>
        </row>
        <row r="10">
          <cell r="C10">
            <v>2.8333333333333335</v>
          </cell>
          <cell r="D10">
            <v>2.5714285714285716</v>
          </cell>
          <cell r="E10">
            <v>2.7666666666666671</v>
          </cell>
          <cell r="F10">
            <v>2</v>
          </cell>
          <cell r="G10">
            <v>2.84</v>
          </cell>
          <cell r="H10">
            <v>2.25</v>
          </cell>
          <cell r="I10">
            <v>2.8400000000000003</v>
          </cell>
          <cell r="J10">
            <v>2.4666666666666668</v>
          </cell>
          <cell r="K10">
            <v>2.375</v>
          </cell>
          <cell r="L10">
            <v>2.2999999999999998</v>
          </cell>
          <cell r="M10">
            <v>2.2999999999999998</v>
          </cell>
          <cell r="N10">
            <v>2.35</v>
          </cell>
          <cell r="P10">
            <v>2.4910912698412702</v>
          </cell>
        </row>
        <row r="11">
          <cell r="C11">
            <v>3</v>
          </cell>
          <cell r="D11">
            <v>6.242857142857142</v>
          </cell>
          <cell r="E11">
            <v>2.7666666666666671</v>
          </cell>
          <cell r="F11">
            <v>2.6333333333333333</v>
          </cell>
          <cell r="G11">
            <v>2.84</v>
          </cell>
          <cell r="H11">
            <v>2.7833333333333337</v>
          </cell>
          <cell r="I11">
            <v>2.8400000000000003</v>
          </cell>
          <cell r="J11">
            <v>2.8499999999999996</v>
          </cell>
          <cell r="K11">
            <v>2.6749999999999998</v>
          </cell>
          <cell r="L11">
            <v>2.75</v>
          </cell>
          <cell r="M11">
            <v>2.8499999999999996</v>
          </cell>
          <cell r="N11">
            <v>2.7250000000000005</v>
          </cell>
          <cell r="P11">
            <v>3.07968253968254</v>
          </cell>
        </row>
        <row r="12">
          <cell r="C12">
            <v>3</v>
          </cell>
          <cell r="D12">
            <v>2.6428571428571428</v>
          </cell>
          <cell r="E12">
            <v>2.7666666666666671</v>
          </cell>
          <cell r="F12">
            <v>2.4333333333333331</v>
          </cell>
          <cell r="G12">
            <v>2.84</v>
          </cell>
          <cell r="H12">
            <v>2.3166666666666669</v>
          </cell>
          <cell r="I12">
            <v>2.62</v>
          </cell>
          <cell r="J12">
            <v>2.35</v>
          </cell>
          <cell r="K12">
            <v>2.4</v>
          </cell>
          <cell r="L12">
            <v>2.4375</v>
          </cell>
          <cell r="M12">
            <v>2.4</v>
          </cell>
          <cell r="N12">
            <v>2.4</v>
          </cell>
          <cell r="P12">
            <v>2.550585317460317</v>
          </cell>
        </row>
        <row r="13">
          <cell r="C13">
            <v>3</v>
          </cell>
          <cell r="D13">
            <v>2.8285714285714287</v>
          </cell>
          <cell r="E13">
            <v>2.8333333333333335</v>
          </cell>
          <cell r="F13">
            <v>2.7333333333333329</v>
          </cell>
          <cell r="G13">
            <v>2.84</v>
          </cell>
          <cell r="H13">
            <v>2.8000000000000003</v>
          </cell>
          <cell r="I13">
            <v>2.8400000000000003</v>
          </cell>
          <cell r="J13">
            <v>2.8499999999999996</v>
          </cell>
          <cell r="K13">
            <v>2.9000000000000004</v>
          </cell>
          <cell r="L13">
            <v>2.7875000000000001</v>
          </cell>
          <cell r="M13">
            <v>2.8499999999999996</v>
          </cell>
          <cell r="N13">
            <v>2.7750000000000004</v>
          </cell>
          <cell r="P13">
            <v>2.8364781746031746</v>
          </cell>
        </row>
        <row r="14">
          <cell r="C14">
            <v>3</v>
          </cell>
          <cell r="D14">
            <v>2.9142857142857146</v>
          </cell>
          <cell r="E14">
            <v>2.8666666666666667</v>
          </cell>
          <cell r="F14">
            <v>2.8333333333333335</v>
          </cell>
          <cell r="G14">
            <v>2.84</v>
          </cell>
          <cell r="H14">
            <v>2.8333333333333335</v>
          </cell>
          <cell r="I14">
            <v>2.8400000000000003</v>
          </cell>
          <cell r="J14">
            <v>2.8499999999999996</v>
          </cell>
          <cell r="K14">
            <v>2.9000000000000004</v>
          </cell>
          <cell r="L14">
            <v>2.8000000000000003</v>
          </cell>
          <cell r="M14">
            <v>2.8499999999999996</v>
          </cell>
          <cell r="N14">
            <v>2.8</v>
          </cell>
          <cell r="P14">
            <v>2.8606349206349204</v>
          </cell>
        </row>
        <row r="15">
          <cell r="C15">
            <v>3</v>
          </cell>
          <cell r="D15">
            <v>2.9285714285714284</v>
          </cell>
          <cell r="E15">
            <v>2.9333333333333336</v>
          </cell>
          <cell r="F15">
            <v>2.8666666666666667</v>
          </cell>
          <cell r="G15">
            <v>2.88</v>
          </cell>
          <cell r="H15">
            <v>2.8666666666666671</v>
          </cell>
          <cell r="I15">
            <v>2.8400000000000003</v>
          </cell>
          <cell r="J15">
            <v>2.8499999999999996</v>
          </cell>
          <cell r="K15">
            <v>2.9000000000000004</v>
          </cell>
          <cell r="L15">
            <v>2.875</v>
          </cell>
          <cell r="M15">
            <v>2.8499999999999996</v>
          </cell>
          <cell r="N15">
            <v>2.8</v>
          </cell>
          <cell r="P15">
            <v>2.8825198412698412</v>
          </cell>
        </row>
        <row r="16">
          <cell r="C16">
            <v>2.8333333333333335</v>
          </cell>
          <cell r="D16">
            <v>2.8714285714285714</v>
          </cell>
          <cell r="E16">
            <v>2.8333333333333335</v>
          </cell>
          <cell r="F16">
            <v>2.8666666666666667</v>
          </cell>
          <cell r="G16">
            <v>2.84</v>
          </cell>
          <cell r="H16">
            <v>2.8666666666666671</v>
          </cell>
          <cell r="I16">
            <v>2.8400000000000003</v>
          </cell>
          <cell r="J16">
            <v>2.8499999999999996</v>
          </cell>
          <cell r="K16">
            <v>2.875</v>
          </cell>
          <cell r="L16">
            <v>2.8000000000000003</v>
          </cell>
          <cell r="M16">
            <v>2.8499999999999996</v>
          </cell>
          <cell r="N16">
            <v>2.7750000000000004</v>
          </cell>
          <cell r="P16">
            <v>2.8417857142857144</v>
          </cell>
        </row>
        <row r="17">
          <cell r="C17">
            <v>2.8333333333333335</v>
          </cell>
          <cell r="D17">
            <v>2.6857142857142859</v>
          </cell>
          <cell r="E17">
            <v>2.8333333333333335</v>
          </cell>
          <cell r="F17">
            <v>2.7666666666666671</v>
          </cell>
          <cell r="G17">
            <v>2.88</v>
          </cell>
          <cell r="H17">
            <v>2.7833333333333337</v>
          </cell>
          <cell r="I17">
            <v>2.8400000000000003</v>
          </cell>
          <cell r="J17">
            <v>2.8499999999999996</v>
          </cell>
          <cell r="K17">
            <v>2.8</v>
          </cell>
          <cell r="L17">
            <v>2.7374999999999998</v>
          </cell>
          <cell r="M17">
            <v>2.8499999999999996</v>
          </cell>
          <cell r="N17">
            <v>2.7750000000000004</v>
          </cell>
          <cell r="P17">
            <v>2.8029067460317463</v>
          </cell>
        </row>
        <row r="18">
          <cell r="C18">
            <v>2.8333333333333335</v>
          </cell>
          <cell r="D18">
            <v>2.6857142857142859</v>
          </cell>
          <cell r="E18">
            <v>2.8333333333333335</v>
          </cell>
          <cell r="F18">
            <v>2.7666666666666671</v>
          </cell>
          <cell r="G18">
            <v>2.88</v>
          </cell>
          <cell r="H18">
            <v>2.7833333333333337</v>
          </cell>
          <cell r="I18">
            <v>2.8400000000000003</v>
          </cell>
          <cell r="J18">
            <v>2.8499999999999996</v>
          </cell>
          <cell r="K18">
            <v>2.8</v>
          </cell>
          <cell r="L18">
            <v>2.75</v>
          </cell>
          <cell r="M18">
            <v>2.8499999999999996</v>
          </cell>
          <cell r="N18">
            <v>2.7750000000000004</v>
          </cell>
          <cell r="P18">
            <v>2.8039484126984124</v>
          </cell>
        </row>
        <row r="19">
          <cell r="C19">
            <v>3</v>
          </cell>
          <cell r="D19">
            <v>2.8571428571428572</v>
          </cell>
          <cell r="E19">
            <v>2.8333333333333335</v>
          </cell>
          <cell r="F19">
            <v>2.8666666666666667</v>
          </cell>
          <cell r="G19">
            <v>2.84</v>
          </cell>
          <cell r="H19">
            <v>2.8000000000000003</v>
          </cell>
          <cell r="I19">
            <v>2.8400000000000003</v>
          </cell>
          <cell r="J19">
            <v>2.8499999999999996</v>
          </cell>
          <cell r="K19">
            <v>2.875</v>
          </cell>
          <cell r="L19">
            <v>2.7875000000000001</v>
          </cell>
          <cell r="M19">
            <v>2.8499999999999996</v>
          </cell>
          <cell r="N19">
            <v>2.7750000000000004</v>
          </cell>
          <cell r="P19">
            <v>2.8478869047619049</v>
          </cell>
        </row>
        <row r="20">
          <cell r="C20">
            <v>3</v>
          </cell>
          <cell r="D20">
            <v>2.8571428571428572</v>
          </cell>
          <cell r="E20">
            <v>2.8333333333333335</v>
          </cell>
          <cell r="F20">
            <v>2.8666666666666667</v>
          </cell>
          <cell r="G20">
            <v>2.84</v>
          </cell>
          <cell r="H20">
            <v>2.8166666666666669</v>
          </cell>
          <cell r="I20">
            <v>2.8400000000000003</v>
          </cell>
          <cell r="J20">
            <v>2.8499999999999996</v>
          </cell>
          <cell r="K20">
            <v>2.8250000000000002</v>
          </cell>
          <cell r="L20">
            <v>2.7875000000000001</v>
          </cell>
          <cell r="M20">
            <v>2.8499999999999996</v>
          </cell>
          <cell r="N20">
            <v>2.7750000000000004</v>
          </cell>
          <cell r="P20">
            <v>2.8451091269841271</v>
          </cell>
        </row>
        <row r="21">
          <cell r="C21">
            <v>3</v>
          </cell>
          <cell r="D21">
            <v>2.8857142857142861</v>
          </cell>
          <cell r="E21">
            <v>2.8666666666666667</v>
          </cell>
          <cell r="F21">
            <v>2.8666666666666667</v>
          </cell>
          <cell r="G21">
            <v>2.9200000000000004</v>
          </cell>
          <cell r="H21">
            <v>2.8000000000000003</v>
          </cell>
          <cell r="I21">
            <v>2.8400000000000003</v>
          </cell>
          <cell r="J21">
            <v>2.8499999999999996</v>
          </cell>
          <cell r="K21">
            <v>2.8250000000000002</v>
          </cell>
          <cell r="L21">
            <v>2.85</v>
          </cell>
          <cell r="M21">
            <v>2.8499999999999996</v>
          </cell>
          <cell r="N21">
            <v>2.7750000000000004</v>
          </cell>
          <cell r="P21">
            <v>2.860753968253968</v>
          </cell>
        </row>
        <row r="22">
          <cell r="C22">
            <v>3</v>
          </cell>
          <cell r="D22">
            <v>2.9</v>
          </cell>
          <cell r="E22">
            <v>2.8333333333333335</v>
          </cell>
          <cell r="F22">
            <v>2.8666666666666667</v>
          </cell>
          <cell r="G22">
            <v>2.9200000000000004</v>
          </cell>
          <cell r="H22">
            <v>2.8000000000000003</v>
          </cell>
          <cell r="I22">
            <v>2.8400000000000003</v>
          </cell>
          <cell r="J22">
            <v>2.8499999999999996</v>
          </cell>
          <cell r="K22">
            <v>2.8250000000000002</v>
          </cell>
          <cell r="L22">
            <v>2.7875000000000001</v>
          </cell>
          <cell r="M22">
            <v>2.8499999999999996</v>
          </cell>
          <cell r="N22">
            <v>2.7750000000000004</v>
          </cell>
          <cell r="P22">
            <v>2.8539583333333329</v>
          </cell>
        </row>
        <row r="23">
          <cell r="C23">
            <v>3</v>
          </cell>
          <cell r="D23">
            <v>2.8142857142857145</v>
          </cell>
          <cell r="E23">
            <v>2.8333333333333335</v>
          </cell>
          <cell r="F23">
            <v>2.8666666666666667</v>
          </cell>
          <cell r="G23">
            <v>2.88</v>
          </cell>
          <cell r="H23">
            <v>2.8000000000000003</v>
          </cell>
          <cell r="I23">
            <v>2.8400000000000003</v>
          </cell>
          <cell r="J23">
            <v>2.8499999999999996</v>
          </cell>
          <cell r="K23">
            <v>2.8</v>
          </cell>
          <cell r="L23">
            <v>2.7875000000000001</v>
          </cell>
          <cell r="M23">
            <v>2.8499999999999996</v>
          </cell>
          <cell r="N23">
            <v>2.7750000000000004</v>
          </cell>
          <cell r="P23">
            <v>2.8413988095238096</v>
          </cell>
        </row>
        <row r="24">
          <cell r="C24">
            <v>3</v>
          </cell>
          <cell r="D24">
            <v>2.9142857142857141</v>
          </cell>
          <cell r="E24">
            <v>2.9333333333333336</v>
          </cell>
          <cell r="F24">
            <v>2.8666666666666667</v>
          </cell>
          <cell r="G24">
            <v>2.9</v>
          </cell>
          <cell r="H24">
            <v>2.8666666666666671</v>
          </cell>
          <cell r="I24">
            <v>2.8400000000000003</v>
          </cell>
          <cell r="J24">
            <v>2.8499999999999996</v>
          </cell>
          <cell r="K24">
            <v>2.9000000000000004</v>
          </cell>
          <cell r="L24">
            <v>2.8375000000000004</v>
          </cell>
          <cell r="M24">
            <v>2.8499999999999996</v>
          </cell>
          <cell r="N24">
            <v>2.7750000000000004</v>
          </cell>
          <cell r="P24">
            <v>2.877787698412698</v>
          </cell>
        </row>
        <row r="25">
          <cell r="C25">
            <v>2.8333333333333335</v>
          </cell>
          <cell r="D25">
            <v>2.842857142857143</v>
          </cell>
          <cell r="E25">
            <v>2.8333333333333335</v>
          </cell>
          <cell r="F25">
            <v>2.8666666666666667</v>
          </cell>
          <cell r="G25">
            <v>2.9200000000000004</v>
          </cell>
          <cell r="H25">
            <v>2.8000000000000003</v>
          </cell>
          <cell r="I25">
            <v>2.8400000000000003</v>
          </cell>
          <cell r="J25">
            <v>2.8499999999999996</v>
          </cell>
          <cell r="K25">
            <v>2.875</v>
          </cell>
          <cell r="L25">
            <v>2.8250000000000002</v>
          </cell>
          <cell r="M25">
            <v>2.8499999999999996</v>
          </cell>
          <cell r="N25">
            <v>2.7750000000000004</v>
          </cell>
          <cell r="P25">
            <v>2.842599206349206</v>
          </cell>
        </row>
        <row r="26">
          <cell r="C26">
            <v>2.8333333333333335</v>
          </cell>
          <cell r="D26">
            <v>2.842857142857143</v>
          </cell>
          <cell r="E26">
            <v>2.8333333333333335</v>
          </cell>
          <cell r="F26">
            <v>2.8666666666666667</v>
          </cell>
          <cell r="G26">
            <v>2.84</v>
          </cell>
          <cell r="H26">
            <v>2.8000000000000003</v>
          </cell>
          <cell r="I26">
            <v>2.8400000000000003</v>
          </cell>
          <cell r="J26">
            <v>2.8499999999999996</v>
          </cell>
          <cell r="K26">
            <v>2.875</v>
          </cell>
          <cell r="L26">
            <v>2.8250000000000002</v>
          </cell>
          <cell r="M26">
            <v>2.8499999999999996</v>
          </cell>
          <cell r="N26">
            <v>2.8</v>
          </cell>
          <cell r="P26">
            <v>2.8380158730158729</v>
          </cell>
        </row>
        <row r="27">
          <cell r="C27">
            <v>3</v>
          </cell>
          <cell r="D27">
            <v>2.8142857142857141</v>
          </cell>
          <cell r="E27">
            <v>2.8666666666666667</v>
          </cell>
          <cell r="F27">
            <v>2.8333333333333335</v>
          </cell>
          <cell r="G27">
            <v>2.84</v>
          </cell>
          <cell r="H27">
            <v>2.8000000000000003</v>
          </cell>
          <cell r="I27">
            <v>2.8400000000000003</v>
          </cell>
          <cell r="J27">
            <v>2.8499999999999996</v>
          </cell>
          <cell r="K27">
            <v>2.9000000000000004</v>
          </cell>
          <cell r="L27">
            <v>2.7875000000000001</v>
          </cell>
          <cell r="M27">
            <v>2.8499999999999996</v>
          </cell>
          <cell r="N27">
            <v>2.7250000000000005</v>
          </cell>
          <cell r="P27">
            <v>2.8422321428571427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A4780-9630-4681-B1E7-23431EC7026D}">
  <dimension ref="A1:N35"/>
  <sheetViews>
    <sheetView topLeftCell="A23" zoomScale="91" zoomScaleNormal="91" workbookViewId="0">
      <selection sqref="A1:N34"/>
    </sheetView>
  </sheetViews>
  <sheetFormatPr defaultRowHeight="21.75"/>
  <cols>
    <col min="1" max="1" width="2.85546875" style="34" customWidth="1"/>
    <col min="2" max="2" width="23.85546875" style="25" customWidth="1"/>
    <col min="3" max="3" width="6.140625" style="25" customWidth="1"/>
    <col min="4" max="4" width="5.140625" style="25" customWidth="1"/>
    <col min="5" max="5" width="7.28515625" style="25" customWidth="1"/>
    <col min="6" max="6" width="6.7109375" style="25" customWidth="1"/>
    <col min="7" max="7" width="6.28515625" style="25" customWidth="1"/>
    <col min="8" max="8" width="5" style="25" customWidth="1"/>
    <col min="9" max="9" width="5.85546875" style="25" customWidth="1"/>
    <col min="10" max="10" width="6" style="25" customWidth="1"/>
    <col min="11" max="11" width="7.7109375" style="25" customWidth="1"/>
    <col min="12" max="12" width="6.5703125" style="25" customWidth="1"/>
    <col min="13" max="13" width="7.28515625" style="25" customWidth="1"/>
    <col min="14" max="14" width="7.85546875" style="25" customWidth="1"/>
    <col min="15" max="16384" width="9.140625" style="25"/>
  </cols>
  <sheetData>
    <row r="1" spans="1:14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1:14">
      <c r="A3" s="61" t="s">
        <v>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1:14">
      <c r="A4" s="61" t="s">
        <v>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1:14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ht="21.75" customHeight="1">
      <c r="A6" s="63" t="s">
        <v>5</v>
      </c>
      <c r="B6" s="63" t="s">
        <v>6</v>
      </c>
      <c r="C6" s="62" t="s">
        <v>7</v>
      </c>
      <c r="D6" s="62"/>
      <c r="E6" s="62" t="s">
        <v>10</v>
      </c>
      <c r="F6" s="62"/>
      <c r="G6" s="62" t="s">
        <v>11</v>
      </c>
      <c r="H6" s="62"/>
      <c r="I6" s="62" t="s">
        <v>12</v>
      </c>
      <c r="J6" s="62"/>
      <c r="K6" s="62" t="s">
        <v>13</v>
      </c>
      <c r="L6" s="62"/>
      <c r="M6" s="62"/>
      <c r="N6" s="63" t="s">
        <v>14</v>
      </c>
    </row>
    <row r="7" spans="1:14" ht="75.75" customHeight="1">
      <c r="A7" s="63"/>
      <c r="B7" s="63"/>
      <c r="C7" s="26" t="s">
        <v>94</v>
      </c>
      <c r="D7" s="63" t="s">
        <v>9</v>
      </c>
      <c r="E7" s="26" t="s">
        <v>92</v>
      </c>
      <c r="F7" s="63" t="s">
        <v>9</v>
      </c>
      <c r="G7" s="26" t="s">
        <v>92</v>
      </c>
      <c r="H7" s="63" t="s">
        <v>9</v>
      </c>
      <c r="I7" s="26" t="s">
        <v>92</v>
      </c>
      <c r="J7" s="63" t="s">
        <v>9</v>
      </c>
      <c r="K7" s="26" t="s">
        <v>15</v>
      </c>
      <c r="L7" s="68" t="s">
        <v>93</v>
      </c>
      <c r="M7" s="68" t="s">
        <v>17</v>
      </c>
      <c r="N7" s="63"/>
    </row>
    <row r="8" spans="1:14">
      <c r="A8" s="63"/>
      <c r="B8" s="64"/>
      <c r="C8" s="27">
        <v>3</v>
      </c>
      <c r="D8" s="63"/>
      <c r="E8" s="27">
        <v>3</v>
      </c>
      <c r="F8" s="63"/>
      <c r="G8" s="27">
        <v>3</v>
      </c>
      <c r="H8" s="63"/>
      <c r="I8" s="27">
        <v>3</v>
      </c>
      <c r="J8" s="63"/>
      <c r="K8" s="27">
        <v>3</v>
      </c>
      <c r="L8" s="68"/>
      <c r="M8" s="68"/>
      <c r="N8" s="63"/>
    </row>
    <row r="9" spans="1:14">
      <c r="A9" s="28">
        <v>1</v>
      </c>
      <c r="B9" s="29" t="s">
        <v>18</v>
      </c>
      <c r="C9" s="30">
        <v>2.8</v>
      </c>
      <c r="D9" s="31" t="str">
        <f>IF(C9&gt;=2.5,"ดี",IF(C9&gt;=2,"ปานกลาง","ส่งเสริม"))</f>
        <v>ดี</v>
      </c>
      <c r="E9" s="27">
        <v>2.78</v>
      </c>
      <c r="F9" s="31" t="str">
        <f>IF(E9&gt;=2.5,"ดี",IF(E9&gt;=2,"ปานกลาง","ส่งเสริม"))</f>
        <v>ดี</v>
      </c>
      <c r="G9" s="31">
        <v>2.86</v>
      </c>
      <c r="H9" s="31" t="str">
        <f>IF(G9&gt;=2.5,"ดี",IF(G9&gt;=2,"ปานกลาง","ส่งเสริม"))</f>
        <v>ดี</v>
      </c>
      <c r="I9" s="31">
        <v>2.84</v>
      </c>
      <c r="J9" s="31" t="str">
        <f>IF(I9&gt;=2.5,"ดี",IF(I9&gt;=2,"ปานกลาง","ส่งเสริม"))</f>
        <v>ดี</v>
      </c>
      <c r="K9" s="27">
        <f>SUM(C9+E9+G9+I9)/4</f>
        <v>2.82</v>
      </c>
      <c r="L9" s="31" t="str">
        <f>IF(K9&gt;=2.5,"ดี",IF(K9&gt;=2,"ปานกลาง","ส่งเสริม"))</f>
        <v>ดี</v>
      </c>
      <c r="M9" s="31" t="str">
        <f>IF(K9&gt;=2,"ผ่าน","ไมผ่าน")</f>
        <v>ผ่าน</v>
      </c>
      <c r="N9" s="32"/>
    </row>
    <row r="10" spans="1:14">
      <c r="A10" s="28">
        <v>2</v>
      </c>
      <c r="B10" s="29" t="s">
        <v>19</v>
      </c>
      <c r="C10" s="30">
        <v>2.68</v>
      </c>
      <c r="D10" s="31" t="str">
        <f t="shared" ref="D10:D31" si="0">IF(C10&gt;=2.5,"ดี",IF(C10&gt;=2,"ปานกลาง","ส่งเสริม"))</f>
        <v>ดี</v>
      </c>
      <c r="E10" s="27">
        <v>2.67</v>
      </c>
      <c r="F10" s="31" t="str">
        <f t="shared" ref="F10:F31" si="1">IF(E10&gt;=2.5,"ดี",IF(E10&gt;=2,"ปานกลาง","ส่งเสริม"))</f>
        <v>ดี</v>
      </c>
      <c r="G10" s="31">
        <v>2.68</v>
      </c>
      <c r="H10" s="31" t="str">
        <f t="shared" ref="H10:H31" si="2">IF(G10&gt;=2.5,"ดี",IF(G10&gt;=2,"ปานกลาง","ส่งเสริม"))</f>
        <v>ดี</v>
      </c>
      <c r="I10" s="31">
        <v>2.59</v>
      </c>
      <c r="J10" s="31" t="str">
        <f t="shared" ref="J10:J31" si="3">IF(I10&gt;=2.5,"ดี",IF(I10&gt;=2,"ปานกลาง","ส่งเสริม"))</f>
        <v>ดี</v>
      </c>
      <c r="K10" s="27">
        <f t="shared" ref="K10:K30" si="4">SUM(C10+E10+G10+I10)/4</f>
        <v>2.6549999999999998</v>
      </c>
      <c r="L10" s="31" t="str">
        <f t="shared" ref="L10:L30" si="5">IF(K10&gt;=2.5,"ดี",IF(K10&gt;=2,"ปานกลาง","ส่งเสริม"))</f>
        <v>ดี</v>
      </c>
      <c r="M10" s="31" t="str">
        <f t="shared" ref="M10:M30" si="6">IF(K10&gt;=2,"ผ่าน","ไมผ่าน")</f>
        <v>ผ่าน</v>
      </c>
      <c r="N10" s="32"/>
    </row>
    <row r="11" spans="1:14">
      <c r="A11" s="28">
        <v>3</v>
      </c>
      <c r="B11" s="29" t="s">
        <v>20</v>
      </c>
      <c r="C11" s="30">
        <v>2.84</v>
      </c>
      <c r="D11" s="31" t="str">
        <f t="shared" si="0"/>
        <v>ดี</v>
      </c>
      <c r="E11" s="27">
        <v>2.76</v>
      </c>
      <c r="F11" s="31" t="str">
        <f t="shared" si="1"/>
        <v>ดี</v>
      </c>
      <c r="G11" s="31">
        <v>2.87</v>
      </c>
      <c r="H11" s="31" t="str">
        <f t="shared" si="2"/>
        <v>ดี</v>
      </c>
      <c r="I11" s="31">
        <v>2.63</v>
      </c>
      <c r="J11" s="31" t="str">
        <f t="shared" si="3"/>
        <v>ดี</v>
      </c>
      <c r="K11" s="27">
        <f t="shared" si="4"/>
        <v>2.7749999999999995</v>
      </c>
      <c r="L11" s="31" t="str">
        <f t="shared" si="5"/>
        <v>ดี</v>
      </c>
      <c r="M11" s="31" t="str">
        <f t="shared" si="6"/>
        <v>ผ่าน</v>
      </c>
      <c r="N11" s="32"/>
    </row>
    <row r="12" spans="1:14">
      <c r="A12" s="28">
        <v>4</v>
      </c>
      <c r="B12" s="29" t="s">
        <v>21</v>
      </c>
      <c r="C12" s="30">
        <v>2.81</v>
      </c>
      <c r="D12" s="31" t="str">
        <f t="shared" si="0"/>
        <v>ดี</v>
      </c>
      <c r="E12" s="27">
        <v>2.78</v>
      </c>
      <c r="F12" s="31" t="str">
        <f t="shared" si="1"/>
        <v>ดี</v>
      </c>
      <c r="G12" s="31">
        <v>2.65</v>
      </c>
      <c r="H12" s="31" t="str">
        <f t="shared" si="2"/>
        <v>ดี</v>
      </c>
      <c r="I12" s="31">
        <v>2.65</v>
      </c>
      <c r="J12" s="31" t="str">
        <f t="shared" si="3"/>
        <v>ดี</v>
      </c>
      <c r="K12" s="27">
        <f t="shared" si="4"/>
        <v>2.7225000000000001</v>
      </c>
      <c r="L12" s="31" t="str">
        <f t="shared" si="5"/>
        <v>ดี</v>
      </c>
      <c r="M12" s="31" t="str">
        <f t="shared" si="6"/>
        <v>ผ่าน</v>
      </c>
      <c r="N12" s="32"/>
    </row>
    <row r="13" spans="1:14">
      <c r="A13" s="28">
        <v>5</v>
      </c>
      <c r="B13" s="29" t="s">
        <v>22</v>
      </c>
      <c r="C13" s="30">
        <v>2.83</v>
      </c>
      <c r="D13" s="31" t="str">
        <f t="shared" si="0"/>
        <v>ดี</v>
      </c>
      <c r="E13" s="27">
        <v>2.74</v>
      </c>
      <c r="F13" s="31" t="str">
        <f t="shared" si="1"/>
        <v>ดี</v>
      </c>
      <c r="G13" s="31">
        <v>2.75</v>
      </c>
      <c r="H13" s="31" t="str">
        <f t="shared" si="2"/>
        <v>ดี</v>
      </c>
      <c r="I13" s="31">
        <v>2.63</v>
      </c>
      <c r="J13" s="31" t="str">
        <f t="shared" si="3"/>
        <v>ดี</v>
      </c>
      <c r="K13" s="27">
        <f t="shared" si="4"/>
        <v>2.7374999999999998</v>
      </c>
      <c r="L13" s="31" t="str">
        <f t="shared" si="5"/>
        <v>ดี</v>
      </c>
      <c r="M13" s="31" t="str">
        <f t="shared" si="6"/>
        <v>ผ่าน</v>
      </c>
      <c r="N13" s="32"/>
    </row>
    <row r="14" spans="1:14">
      <c r="A14" s="28">
        <v>6</v>
      </c>
      <c r="B14" s="29" t="s">
        <v>23</v>
      </c>
      <c r="C14" s="30">
        <v>2.84</v>
      </c>
      <c r="D14" s="31" t="str">
        <f t="shared" si="0"/>
        <v>ดี</v>
      </c>
      <c r="E14" s="27">
        <v>2.75</v>
      </c>
      <c r="F14" s="31" t="str">
        <f t="shared" si="1"/>
        <v>ดี</v>
      </c>
      <c r="G14" s="31">
        <v>2.98</v>
      </c>
      <c r="H14" s="31" t="str">
        <f t="shared" si="2"/>
        <v>ดี</v>
      </c>
      <c r="I14" s="31">
        <v>2.63</v>
      </c>
      <c r="J14" s="31" t="str">
        <f t="shared" si="3"/>
        <v>ดี</v>
      </c>
      <c r="K14" s="27">
        <f t="shared" si="4"/>
        <v>2.8</v>
      </c>
      <c r="L14" s="31" t="str">
        <f t="shared" si="5"/>
        <v>ดี</v>
      </c>
      <c r="M14" s="31" t="str">
        <f t="shared" si="6"/>
        <v>ผ่าน</v>
      </c>
      <c r="N14" s="32"/>
    </row>
    <row r="15" spans="1:14">
      <c r="A15" s="28">
        <v>7</v>
      </c>
      <c r="B15" s="29" t="s">
        <v>24</v>
      </c>
      <c r="C15" s="30">
        <v>2.89</v>
      </c>
      <c r="D15" s="31" t="str">
        <f t="shared" si="0"/>
        <v>ดี</v>
      </c>
      <c r="E15" s="27">
        <v>2.81</v>
      </c>
      <c r="F15" s="31" t="str">
        <f t="shared" si="1"/>
        <v>ดี</v>
      </c>
      <c r="G15" s="31">
        <v>2.98</v>
      </c>
      <c r="H15" s="31" t="str">
        <f t="shared" si="2"/>
        <v>ดี</v>
      </c>
      <c r="I15" s="31">
        <v>2.6</v>
      </c>
      <c r="J15" s="31" t="str">
        <f t="shared" si="3"/>
        <v>ดี</v>
      </c>
      <c r="K15" s="27">
        <f t="shared" si="4"/>
        <v>2.82</v>
      </c>
      <c r="L15" s="31" t="str">
        <f t="shared" si="5"/>
        <v>ดี</v>
      </c>
      <c r="M15" s="31" t="str">
        <f t="shared" si="6"/>
        <v>ผ่าน</v>
      </c>
      <c r="N15" s="32"/>
    </row>
    <row r="16" spans="1:14">
      <c r="A16" s="28">
        <v>8</v>
      </c>
      <c r="B16" s="29" t="s">
        <v>25</v>
      </c>
      <c r="C16" s="30">
        <v>2.88</v>
      </c>
      <c r="D16" s="31" t="str">
        <f t="shared" si="0"/>
        <v>ดี</v>
      </c>
      <c r="E16" s="27">
        <v>2.76</v>
      </c>
      <c r="F16" s="31" t="str">
        <f t="shared" si="1"/>
        <v>ดี</v>
      </c>
      <c r="G16" s="31">
        <v>2.69</v>
      </c>
      <c r="H16" s="31" t="str">
        <f t="shared" si="2"/>
        <v>ดี</v>
      </c>
      <c r="I16" s="31">
        <v>2.74</v>
      </c>
      <c r="J16" s="31" t="str">
        <f t="shared" si="3"/>
        <v>ดี</v>
      </c>
      <c r="K16" s="27">
        <f t="shared" si="4"/>
        <v>2.7675000000000001</v>
      </c>
      <c r="L16" s="31" t="str">
        <f t="shared" si="5"/>
        <v>ดี</v>
      </c>
      <c r="M16" s="31" t="str">
        <f t="shared" si="6"/>
        <v>ผ่าน</v>
      </c>
      <c r="N16" s="32"/>
    </row>
    <row r="17" spans="1:14">
      <c r="A17" s="28">
        <v>9</v>
      </c>
      <c r="B17" s="29" t="s">
        <v>26</v>
      </c>
      <c r="C17" s="30">
        <v>2.87</v>
      </c>
      <c r="D17" s="31" t="str">
        <f t="shared" si="0"/>
        <v>ดี</v>
      </c>
      <c r="E17" s="27">
        <v>2.8</v>
      </c>
      <c r="F17" s="31" t="str">
        <f t="shared" si="1"/>
        <v>ดี</v>
      </c>
      <c r="G17" s="31">
        <v>2.69</v>
      </c>
      <c r="H17" s="31" t="str">
        <f t="shared" si="2"/>
        <v>ดี</v>
      </c>
      <c r="I17" s="31">
        <v>2.85</v>
      </c>
      <c r="J17" s="31" t="str">
        <f t="shared" si="3"/>
        <v>ดี</v>
      </c>
      <c r="K17" s="27">
        <f t="shared" si="4"/>
        <v>2.8024999999999998</v>
      </c>
      <c r="L17" s="31" t="str">
        <f t="shared" si="5"/>
        <v>ดี</v>
      </c>
      <c r="M17" s="31" t="str">
        <f t="shared" si="6"/>
        <v>ผ่าน</v>
      </c>
      <c r="N17" s="32"/>
    </row>
    <row r="18" spans="1:14">
      <c r="A18" s="28">
        <v>10</v>
      </c>
      <c r="B18" s="29" t="s">
        <v>27</v>
      </c>
      <c r="C18" s="30">
        <v>2.84</v>
      </c>
      <c r="D18" s="31" t="str">
        <f t="shared" si="0"/>
        <v>ดี</v>
      </c>
      <c r="E18" s="27">
        <v>2.81</v>
      </c>
      <c r="F18" s="31" t="str">
        <f t="shared" si="1"/>
        <v>ดี</v>
      </c>
      <c r="G18" s="31">
        <v>2.99</v>
      </c>
      <c r="H18" s="31" t="str">
        <f t="shared" si="2"/>
        <v>ดี</v>
      </c>
      <c r="I18" s="31">
        <v>2.89</v>
      </c>
      <c r="J18" s="31" t="str">
        <f t="shared" si="3"/>
        <v>ดี</v>
      </c>
      <c r="K18" s="27">
        <f t="shared" si="4"/>
        <v>2.8825000000000003</v>
      </c>
      <c r="L18" s="31" t="str">
        <f t="shared" si="5"/>
        <v>ดี</v>
      </c>
      <c r="M18" s="31" t="str">
        <f t="shared" si="6"/>
        <v>ผ่าน</v>
      </c>
      <c r="N18" s="32"/>
    </row>
    <row r="19" spans="1:14">
      <c r="A19" s="28">
        <v>11</v>
      </c>
      <c r="B19" s="29" t="s">
        <v>28</v>
      </c>
      <c r="C19" s="30">
        <v>2.85</v>
      </c>
      <c r="D19" s="31" t="str">
        <f t="shared" si="0"/>
        <v>ดี</v>
      </c>
      <c r="E19" s="27">
        <v>2.75</v>
      </c>
      <c r="F19" s="31" t="str">
        <f t="shared" si="1"/>
        <v>ดี</v>
      </c>
      <c r="G19" s="31">
        <v>2.99</v>
      </c>
      <c r="H19" s="31" t="str">
        <f t="shared" si="2"/>
        <v>ดี</v>
      </c>
      <c r="I19" s="31">
        <v>2.89</v>
      </c>
      <c r="J19" s="31" t="str">
        <f t="shared" si="3"/>
        <v>ดี</v>
      </c>
      <c r="K19" s="27">
        <f t="shared" si="4"/>
        <v>2.87</v>
      </c>
      <c r="L19" s="31" t="str">
        <f t="shared" si="5"/>
        <v>ดี</v>
      </c>
      <c r="M19" s="31" t="str">
        <f t="shared" si="6"/>
        <v>ผ่าน</v>
      </c>
      <c r="N19" s="32"/>
    </row>
    <row r="20" spans="1:14">
      <c r="A20" s="28">
        <v>12</v>
      </c>
      <c r="B20" s="29" t="s">
        <v>29</v>
      </c>
      <c r="C20" s="30">
        <v>2.85</v>
      </c>
      <c r="D20" s="31" t="str">
        <f t="shared" si="0"/>
        <v>ดี</v>
      </c>
      <c r="E20" s="27">
        <v>2.76</v>
      </c>
      <c r="F20" s="31" t="str">
        <f t="shared" si="1"/>
        <v>ดี</v>
      </c>
      <c r="G20" s="31">
        <v>2.66</v>
      </c>
      <c r="H20" s="31" t="str">
        <f t="shared" si="2"/>
        <v>ดี</v>
      </c>
      <c r="I20" s="31">
        <v>2.75</v>
      </c>
      <c r="J20" s="31" t="str">
        <f t="shared" si="3"/>
        <v>ดี</v>
      </c>
      <c r="K20" s="27">
        <f t="shared" si="4"/>
        <v>2.7549999999999999</v>
      </c>
      <c r="L20" s="31" t="str">
        <f t="shared" si="5"/>
        <v>ดี</v>
      </c>
      <c r="M20" s="31" t="str">
        <f t="shared" si="6"/>
        <v>ผ่าน</v>
      </c>
      <c r="N20" s="32"/>
    </row>
    <row r="21" spans="1:14">
      <c r="A21" s="28">
        <v>13</v>
      </c>
      <c r="B21" s="29" t="s">
        <v>30</v>
      </c>
      <c r="C21" s="30">
        <v>2.92</v>
      </c>
      <c r="D21" s="31" t="str">
        <f t="shared" si="0"/>
        <v>ดี</v>
      </c>
      <c r="E21" s="27">
        <v>2.74</v>
      </c>
      <c r="F21" s="31" t="str">
        <f t="shared" si="1"/>
        <v>ดี</v>
      </c>
      <c r="G21" s="31">
        <v>2.64</v>
      </c>
      <c r="H21" s="31" t="str">
        <f t="shared" si="2"/>
        <v>ดี</v>
      </c>
      <c r="I21" s="31">
        <v>2.89</v>
      </c>
      <c r="J21" s="31" t="str">
        <f t="shared" si="3"/>
        <v>ดี</v>
      </c>
      <c r="K21" s="27">
        <f t="shared" si="4"/>
        <v>2.7975000000000003</v>
      </c>
      <c r="L21" s="31" t="str">
        <f t="shared" si="5"/>
        <v>ดี</v>
      </c>
      <c r="M21" s="31" t="str">
        <f t="shared" si="6"/>
        <v>ผ่าน</v>
      </c>
      <c r="N21" s="32"/>
    </row>
    <row r="22" spans="1:14" ht="21" customHeight="1">
      <c r="A22" s="28">
        <v>14</v>
      </c>
      <c r="B22" s="29" t="s">
        <v>31</v>
      </c>
      <c r="C22" s="30">
        <v>2.84</v>
      </c>
      <c r="D22" s="31" t="str">
        <f t="shared" si="0"/>
        <v>ดี</v>
      </c>
      <c r="E22" s="27">
        <v>2.73</v>
      </c>
      <c r="F22" s="31" t="str">
        <f t="shared" si="1"/>
        <v>ดี</v>
      </c>
      <c r="G22" s="31">
        <v>2.64</v>
      </c>
      <c r="H22" s="31" t="str">
        <f t="shared" si="2"/>
        <v>ดี</v>
      </c>
      <c r="I22" s="31">
        <v>2.63</v>
      </c>
      <c r="J22" s="31" t="str">
        <f t="shared" si="3"/>
        <v>ดี</v>
      </c>
      <c r="K22" s="27">
        <f t="shared" si="4"/>
        <v>2.71</v>
      </c>
      <c r="L22" s="31" t="str">
        <f t="shared" si="5"/>
        <v>ดี</v>
      </c>
      <c r="M22" s="31" t="str">
        <f t="shared" si="6"/>
        <v>ผ่าน</v>
      </c>
      <c r="N22" s="32"/>
    </row>
    <row r="23" spans="1:14">
      <c r="A23" s="28">
        <v>15</v>
      </c>
      <c r="B23" s="29" t="s">
        <v>32</v>
      </c>
      <c r="C23" s="30">
        <v>2.93</v>
      </c>
      <c r="D23" s="31" t="str">
        <f t="shared" si="0"/>
        <v>ดี</v>
      </c>
      <c r="E23" s="27">
        <v>2.76</v>
      </c>
      <c r="F23" s="31" t="str">
        <f t="shared" si="1"/>
        <v>ดี</v>
      </c>
      <c r="G23" s="31">
        <v>2.98</v>
      </c>
      <c r="H23" s="31" t="str">
        <f t="shared" si="2"/>
        <v>ดี</v>
      </c>
      <c r="I23" s="31">
        <v>2.78</v>
      </c>
      <c r="J23" s="31" t="str">
        <f t="shared" si="3"/>
        <v>ดี</v>
      </c>
      <c r="K23" s="27">
        <f t="shared" si="4"/>
        <v>2.8624999999999998</v>
      </c>
      <c r="L23" s="31" t="str">
        <f t="shared" si="5"/>
        <v>ดี</v>
      </c>
      <c r="M23" s="31" t="str">
        <f t="shared" si="6"/>
        <v>ผ่าน</v>
      </c>
      <c r="N23" s="32"/>
    </row>
    <row r="24" spans="1:14">
      <c r="A24" s="28">
        <v>16</v>
      </c>
      <c r="B24" s="29" t="s">
        <v>33</v>
      </c>
      <c r="C24" s="30">
        <v>2.91</v>
      </c>
      <c r="D24" s="31" t="str">
        <f t="shared" si="0"/>
        <v>ดี</v>
      </c>
      <c r="E24" s="27">
        <v>2.79</v>
      </c>
      <c r="F24" s="31" t="str">
        <f t="shared" si="1"/>
        <v>ดี</v>
      </c>
      <c r="G24" s="31">
        <v>2.86</v>
      </c>
      <c r="H24" s="31" t="str">
        <f t="shared" si="2"/>
        <v>ดี</v>
      </c>
      <c r="I24" s="31">
        <v>2.74</v>
      </c>
      <c r="J24" s="31" t="str">
        <f t="shared" si="3"/>
        <v>ดี</v>
      </c>
      <c r="K24" s="27">
        <f t="shared" si="4"/>
        <v>2.8250000000000002</v>
      </c>
      <c r="L24" s="31" t="str">
        <f t="shared" si="5"/>
        <v>ดี</v>
      </c>
      <c r="M24" s="31" t="str">
        <f t="shared" si="6"/>
        <v>ผ่าน</v>
      </c>
      <c r="N24" s="32"/>
    </row>
    <row r="25" spans="1:14">
      <c r="A25" s="28">
        <v>17</v>
      </c>
      <c r="B25" s="29" t="s">
        <v>34</v>
      </c>
      <c r="C25" s="30">
        <v>2.63</v>
      </c>
      <c r="D25" s="31" t="str">
        <f t="shared" si="0"/>
        <v>ดี</v>
      </c>
      <c r="E25" s="27">
        <v>2.84</v>
      </c>
      <c r="F25" s="31" t="str">
        <f t="shared" si="1"/>
        <v>ดี</v>
      </c>
      <c r="G25" s="31">
        <v>2.86</v>
      </c>
      <c r="H25" s="31" t="str">
        <f t="shared" si="2"/>
        <v>ดี</v>
      </c>
      <c r="I25" s="31">
        <v>2.86</v>
      </c>
      <c r="J25" s="31" t="str">
        <f t="shared" si="3"/>
        <v>ดี</v>
      </c>
      <c r="K25" s="27">
        <f t="shared" si="4"/>
        <v>2.7974999999999999</v>
      </c>
      <c r="L25" s="31" t="str">
        <f t="shared" si="5"/>
        <v>ดี</v>
      </c>
      <c r="M25" s="31" t="str">
        <f t="shared" si="6"/>
        <v>ผ่าน</v>
      </c>
      <c r="N25" s="32"/>
    </row>
    <row r="26" spans="1:14">
      <c r="A26" s="28">
        <v>18</v>
      </c>
      <c r="B26" s="29" t="s">
        <v>35</v>
      </c>
      <c r="C26" s="30">
        <v>2.65</v>
      </c>
      <c r="D26" s="31" t="str">
        <f t="shared" si="0"/>
        <v>ดี</v>
      </c>
      <c r="E26" s="27">
        <v>2.8</v>
      </c>
      <c r="F26" s="31" t="str">
        <f t="shared" si="1"/>
        <v>ดี</v>
      </c>
      <c r="G26" s="31">
        <v>2.69</v>
      </c>
      <c r="H26" s="31" t="str">
        <f t="shared" si="2"/>
        <v>ดี</v>
      </c>
      <c r="I26" s="31">
        <v>2.81</v>
      </c>
      <c r="J26" s="31" t="str">
        <f t="shared" si="3"/>
        <v>ดี</v>
      </c>
      <c r="K26" s="27">
        <f t="shared" si="4"/>
        <v>2.7374999999999998</v>
      </c>
      <c r="L26" s="31" t="str">
        <f t="shared" si="5"/>
        <v>ดี</v>
      </c>
      <c r="M26" s="31" t="str">
        <f t="shared" si="6"/>
        <v>ผ่าน</v>
      </c>
      <c r="N26" s="32"/>
    </row>
    <row r="27" spans="1:14">
      <c r="A27" s="28">
        <v>19</v>
      </c>
      <c r="B27" s="29" t="s">
        <v>36</v>
      </c>
      <c r="C27" s="30">
        <v>2.86</v>
      </c>
      <c r="D27" s="31" t="str">
        <f t="shared" si="0"/>
        <v>ดี</v>
      </c>
      <c r="E27" s="27">
        <v>2.64</v>
      </c>
      <c r="F27" s="31" t="str">
        <f t="shared" si="1"/>
        <v>ดี</v>
      </c>
      <c r="G27" s="31">
        <v>2.68</v>
      </c>
      <c r="H27" s="31" t="str">
        <f t="shared" si="2"/>
        <v>ดี</v>
      </c>
      <c r="I27" s="31">
        <v>2.76</v>
      </c>
      <c r="J27" s="31" t="str">
        <f t="shared" si="3"/>
        <v>ดี</v>
      </c>
      <c r="K27" s="27">
        <f t="shared" si="4"/>
        <v>2.7349999999999999</v>
      </c>
      <c r="L27" s="31" t="str">
        <f t="shared" si="5"/>
        <v>ดี</v>
      </c>
      <c r="M27" s="31" t="str">
        <f t="shared" si="6"/>
        <v>ผ่าน</v>
      </c>
      <c r="N27" s="32"/>
    </row>
    <row r="28" spans="1:14">
      <c r="A28" s="28">
        <v>20</v>
      </c>
      <c r="B28" s="29" t="s">
        <v>37</v>
      </c>
      <c r="C28" s="36">
        <v>2.7829999999999999</v>
      </c>
      <c r="D28" s="31" t="str">
        <f t="shared" si="0"/>
        <v>ดี</v>
      </c>
      <c r="E28" s="27">
        <v>2.73</v>
      </c>
      <c r="F28" s="31" t="str">
        <f t="shared" si="1"/>
        <v>ดี</v>
      </c>
      <c r="G28" s="31">
        <v>2.86</v>
      </c>
      <c r="H28" s="31" t="str">
        <f t="shared" si="2"/>
        <v>ดี</v>
      </c>
      <c r="I28" s="31">
        <v>2.82</v>
      </c>
      <c r="J28" s="31" t="str">
        <f t="shared" si="3"/>
        <v>ดี</v>
      </c>
      <c r="K28" s="27">
        <f t="shared" si="4"/>
        <v>2.7982499999999999</v>
      </c>
      <c r="L28" s="31" t="str">
        <f t="shared" si="5"/>
        <v>ดี</v>
      </c>
      <c r="M28" s="31" t="str">
        <f t="shared" si="6"/>
        <v>ผ่าน</v>
      </c>
      <c r="N28" s="32"/>
    </row>
    <row r="29" spans="1:14">
      <c r="A29" s="28">
        <v>21</v>
      </c>
      <c r="B29" s="29" t="s">
        <v>38</v>
      </c>
      <c r="C29" s="30">
        <v>2.85</v>
      </c>
      <c r="D29" s="31" t="str">
        <f t="shared" si="0"/>
        <v>ดี</v>
      </c>
      <c r="E29" s="27">
        <v>2.7450000000000001</v>
      </c>
      <c r="F29" s="31" t="str">
        <f t="shared" si="1"/>
        <v>ดี</v>
      </c>
      <c r="G29" s="31">
        <v>2.68</v>
      </c>
      <c r="H29" s="31" t="str">
        <f t="shared" si="2"/>
        <v>ดี</v>
      </c>
      <c r="I29" s="31">
        <v>2.95</v>
      </c>
      <c r="J29" s="31" t="str">
        <f t="shared" si="3"/>
        <v>ดี</v>
      </c>
      <c r="K29" s="27">
        <f t="shared" si="4"/>
        <v>2.8062500000000004</v>
      </c>
      <c r="L29" s="31" t="str">
        <f t="shared" si="5"/>
        <v>ดี</v>
      </c>
      <c r="M29" s="31" t="str">
        <f t="shared" si="6"/>
        <v>ผ่าน</v>
      </c>
      <c r="N29" s="32"/>
    </row>
    <row r="30" spans="1:14">
      <c r="A30" s="28">
        <v>22</v>
      </c>
      <c r="B30" s="29" t="s">
        <v>42</v>
      </c>
      <c r="C30" s="30">
        <v>2.86</v>
      </c>
      <c r="D30" s="31" t="str">
        <f t="shared" si="0"/>
        <v>ดี</v>
      </c>
      <c r="E30" s="27">
        <v>2.74</v>
      </c>
      <c r="F30" s="31" t="str">
        <f t="shared" si="1"/>
        <v>ดี</v>
      </c>
      <c r="G30" s="31">
        <v>2.75</v>
      </c>
      <c r="H30" s="31" t="str">
        <f t="shared" si="2"/>
        <v>ดี</v>
      </c>
      <c r="I30" s="31">
        <v>2.95</v>
      </c>
      <c r="J30" s="31" t="str">
        <f t="shared" si="3"/>
        <v>ดี</v>
      </c>
      <c r="K30" s="27">
        <f t="shared" si="4"/>
        <v>2.8250000000000002</v>
      </c>
      <c r="L30" s="31" t="str">
        <f t="shared" si="5"/>
        <v>ดี</v>
      </c>
      <c r="M30" s="31" t="str">
        <f t="shared" si="6"/>
        <v>ผ่าน</v>
      </c>
      <c r="N30" s="32"/>
    </row>
    <row r="31" spans="1:14">
      <c r="A31" s="28"/>
      <c r="B31" s="35"/>
      <c r="C31" s="30">
        <v>2.8</v>
      </c>
      <c r="D31" s="31" t="str">
        <f t="shared" si="0"/>
        <v>ดี</v>
      </c>
      <c r="E31" s="30">
        <v>2.8</v>
      </c>
      <c r="F31" s="31" t="str">
        <f t="shared" si="1"/>
        <v>ดี</v>
      </c>
      <c r="G31" s="30">
        <v>2.84</v>
      </c>
      <c r="H31" s="31" t="str">
        <f t="shared" si="2"/>
        <v>ดี</v>
      </c>
      <c r="I31" s="30">
        <v>2.86</v>
      </c>
      <c r="J31" s="31" t="str">
        <f t="shared" si="3"/>
        <v>ดี</v>
      </c>
      <c r="K31" s="27">
        <f t="shared" ref="K31" si="7">SUM(C31+E31+G31+I31)/4</f>
        <v>2.8249999999999997</v>
      </c>
      <c r="L31" s="31" t="str">
        <f t="shared" ref="L31" si="8">IF(K31&gt;=2.5,"ดี",IF(K31&gt;=2,"ปานกลาง","ส่งเสริม"))</f>
        <v>ดี</v>
      </c>
      <c r="M31" s="31" t="str">
        <f t="shared" ref="M31" si="9">IF(K31&gt;=2,"ผ่าน","ไมผ่าน")</f>
        <v>ผ่าน</v>
      </c>
      <c r="N31" s="32"/>
    </row>
    <row r="32" spans="1:14">
      <c r="A32" s="65" t="s">
        <v>39</v>
      </c>
      <c r="B32" s="66"/>
      <c r="C32" s="32">
        <f>SUM(C9:C31)</f>
        <v>65.013000000000019</v>
      </c>
      <c r="D32" s="32"/>
      <c r="E32" s="33">
        <f>SUM(E9:E31)</f>
        <v>63.484999999999978</v>
      </c>
      <c r="F32" s="32"/>
      <c r="G32" s="32">
        <f>SUM(G9:G31)</f>
        <v>64.27</v>
      </c>
      <c r="H32" s="32"/>
      <c r="I32" s="32">
        <f>SUM(I9:I31)</f>
        <v>63.740000000000016</v>
      </c>
      <c r="J32" s="32"/>
      <c r="K32" s="33">
        <f>SUM(K8:K30)</f>
        <v>64.302000000000007</v>
      </c>
      <c r="L32" s="32"/>
      <c r="M32" s="32"/>
      <c r="N32" s="32"/>
    </row>
    <row r="33" spans="1:14">
      <c r="A33" s="65" t="s">
        <v>40</v>
      </c>
      <c r="B33" s="66"/>
      <c r="C33" s="33">
        <f>(C32/22)</f>
        <v>2.9551363636363646</v>
      </c>
      <c r="D33" s="32"/>
      <c r="E33" s="33">
        <f>(E32/22)</f>
        <v>2.8856818181818173</v>
      </c>
      <c r="F33" s="32"/>
      <c r="G33" s="33">
        <f>(G32/22)</f>
        <v>2.9213636363636364</v>
      </c>
      <c r="H33" s="32"/>
      <c r="I33" s="33">
        <f>(I32/22)</f>
        <v>2.8972727272727279</v>
      </c>
      <c r="J33" s="32"/>
      <c r="K33" s="33">
        <f>(K32/22)</f>
        <v>2.9228181818181822</v>
      </c>
      <c r="L33" s="32"/>
      <c r="M33" s="32"/>
      <c r="N33" s="32"/>
    </row>
    <row r="34" spans="1:14">
      <c r="A34" s="65" t="s">
        <v>41</v>
      </c>
      <c r="B34" s="66"/>
      <c r="C34" s="33">
        <v>94.22</v>
      </c>
      <c r="D34" s="32"/>
      <c r="E34" s="33">
        <v>92</v>
      </c>
      <c r="F34" s="32"/>
      <c r="G34" s="33">
        <v>93.12</v>
      </c>
      <c r="H34" s="32"/>
      <c r="I34" s="32">
        <v>92.39</v>
      </c>
      <c r="J34" s="32"/>
      <c r="K34" s="33">
        <f>K32*100/66</f>
        <v>97.427272727272737</v>
      </c>
      <c r="L34" s="32"/>
      <c r="M34" s="32"/>
      <c r="N34" s="32"/>
    </row>
    <row r="35" spans="1:14" ht="24">
      <c r="C35" s="6">
        <f>(C32*100)/69</f>
        <v>94.221739130434813</v>
      </c>
      <c r="E35" s="6">
        <f>(E32*100)/69</f>
        <v>92.007246376811565</v>
      </c>
      <c r="G35" s="6">
        <f>(G32*100)/69</f>
        <v>93.14492753623189</v>
      </c>
      <c r="I35" s="6">
        <f>(I32*100)/69</f>
        <v>92.37681159420292</v>
      </c>
    </row>
  </sheetData>
  <mergeCells count="22">
    <mergeCell ref="A32:B32"/>
    <mergeCell ref="A33:B33"/>
    <mergeCell ref="A34:B34"/>
    <mergeCell ref="N6:N8"/>
    <mergeCell ref="A5:N5"/>
    <mergeCell ref="D7:D8"/>
    <mergeCell ref="F7:F8"/>
    <mergeCell ref="H7:H8"/>
    <mergeCell ref="J7:J8"/>
    <mergeCell ref="L7:L8"/>
    <mergeCell ref="M7:M8"/>
    <mergeCell ref="A1:N1"/>
    <mergeCell ref="A2:N2"/>
    <mergeCell ref="A3:N3"/>
    <mergeCell ref="A4:N4"/>
    <mergeCell ref="K6:M6"/>
    <mergeCell ref="A6:A8"/>
    <mergeCell ref="B6:B8"/>
    <mergeCell ref="C6:D6"/>
    <mergeCell ref="E6:F6"/>
    <mergeCell ref="G6:H6"/>
    <mergeCell ref="I6:J6"/>
  </mergeCells>
  <printOptions horizontalCentered="1"/>
  <pageMargins left="0.70866141732283472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7C31-8070-4BB5-BC5D-32BAC8DC89DD}">
  <dimension ref="A1:N37"/>
  <sheetViews>
    <sheetView topLeftCell="A31" zoomScale="112" zoomScaleNormal="112" workbookViewId="0">
      <selection activeCell="A31" sqref="A1:XFD1048576"/>
    </sheetView>
  </sheetViews>
  <sheetFormatPr defaultRowHeight="24"/>
  <cols>
    <col min="1" max="1" width="4" style="2" customWidth="1"/>
    <col min="2" max="2" width="23.140625" style="1" customWidth="1"/>
    <col min="3" max="4" width="7.7109375" style="1" customWidth="1"/>
    <col min="5" max="5" width="7.7109375" style="12" customWidth="1"/>
    <col min="6" max="10" width="7.7109375" style="1" customWidth="1"/>
    <col min="11" max="14" width="10.5703125" style="1" customWidth="1"/>
    <col min="15" max="16384" width="9.140625" style="1"/>
  </cols>
  <sheetData>
    <row r="1" spans="1:14" ht="21" customHeight="1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ht="21" customHeight="1">
      <c r="A2" s="69" t="s">
        <v>43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ht="21" customHeight="1">
      <c r="A3" s="69" t="s">
        <v>2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1:14" ht="21" customHeight="1">
      <c r="A4" s="69" t="s">
        <v>3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1:14" ht="21" customHeight="1">
      <c r="A5" s="70" t="s">
        <v>4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 ht="21" customHeight="1">
      <c r="A6" s="71" t="s">
        <v>5</v>
      </c>
      <c r="B6" s="71" t="s">
        <v>6</v>
      </c>
      <c r="C6" s="73" t="s">
        <v>7</v>
      </c>
      <c r="D6" s="73"/>
      <c r="E6" s="73" t="s">
        <v>10</v>
      </c>
      <c r="F6" s="73"/>
      <c r="G6" s="73" t="s">
        <v>11</v>
      </c>
      <c r="H6" s="73"/>
      <c r="I6" s="73" t="s">
        <v>12</v>
      </c>
      <c r="J6" s="73"/>
      <c r="K6" s="73" t="s">
        <v>13</v>
      </c>
      <c r="L6" s="73"/>
      <c r="M6" s="73"/>
      <c r="N6" s="71" t="s">
        <v>14</v>
      </c>
    </row>
    <row r="7" spans="1:14" ht="21" customHeight="1">
      <c r="A7" s="71"/>
      <c r="B7" s="71"/>
      <c r="C7" s="3" t="s">
        <v>8</v>
      </c>
      <c r="D7" s="71" t="s">
        <v>9</v>
      </c>
      <c r="E7" s="13" t="s">
        <v>8</v>
      </c>
      <c r="F7" s="71" t="s">
        <v>9</v>
      </c>
      <c r="G7" s="3" t="s">
        <v>8</v>
      </c>
      <c r="H7" s="71" t="s">
        <v>9</v>
      </c>
      <c r="I7" s="3" t="s">
        <v>8</v>
      </c>
      <c r="J7" s="71" t="s">
        <v>9</v>
      </c>
      <c r="K7" s="4" t="s">
        <v>15</v>
      </c>
      <c r="L7" s="72" t="s">
        <v>16</v>
      </c>
      <c r="M7" s="72" t="s">
        <v>17</v>
      </c>
      <c r="N7" s="71"/>
    </row>
    <row r="8" spans="1:14" ht="21" customHeight="1">
      <c r="A8" s="71"/>
      <c r="B8" s="77"/>
      <c r="C8" s="6">
        <v>3</v>
      </c>
      <c r="D8" s="71"/>
      <c r="E8" s="6">
        <v>3</v>
      </c>
      <c r="F8" s="71"/>
      <c r="G8" s="6">
        <v>3</v>
      </c>
      <c r="H8" s="71"/>
      <c r="I8" s="6">
        <v>3</v>
      </c>
      <c r="J8" s="71"/>
      <c r="K8" s="6">
        <v>3</v>
      </c>
      <c r="L8" s="72"/>
      <c r="M8" s="72"/>
      <c r="N8" s="71"/>
    </row>
    <row r="9" spans="1:14" ht="21" customHeight="1">
      <c r="A9" s="10">
        <v>1</v>
      </c>
      <c r="B9" s="9" t="s">
        <v>44</v>
      </c>
      <c r="C9" s="8">
        <v>2.78</v>
      </c>
      <c r="D9" s="5" t="str">
        <f>IF(C9&gt;=2.5,"ดี",IF(C9&gt;=2,"ปานกลาง","ส่งเสริม"))</f>
        <v>ดี</v>
      </c>
      <c r="E9" s="11">
        <v>2.86</v>
      </c>
      <c r="F9" s="5" t="str">
        <f>IF(E9&gt;=2.5,"ดี",IF(E9&gt;=2,"ปานกลาง","ส่งเสริม"))</f>
        <v>ดี</v>
      </c>
      <c r="G9" s="8">
        <v>2.78</v>
      </c>
      <c r="H9" s="5" t="str">
        <f>IF(G9&gt;=2.5,"ดี",IF(G9&gt;=2,"ปานกลาง","ส่งเสริม"))</f>
        <v>ดี</v>
      </c>
      <c r="I9" s="11">
        <v>2.86</v>
      </c>
      <c r="J9" s="5" t="str">
        <f>IF(I9&gt;=2.5,"ดี",IF(I9&gt;=2,"ปานกลาง","ส่งเสริม"))</f>
        <v>ดี</v>
      </c>
      <c r="K9" s="6">
        <f>SUM(C9+E9+G9+I9)/4</f>
        <v>2.82</v>
      </c>
      <c r="L9" s="5" t="str">
        <f>IF(K9&gt;=2.5,"ดี",IF(K9&gt;=2,"ปานกลาง","ส่งเสริม"))</f>
        <v>ดี</v>
      </c>
      <c r="M9" s="5" t="str">
        <f>IF(K9&gt;=2,"ผ่าน","ไมผ่าน")</f>
        <v>ผ่าน</v>
      </c>
      <c r="N9" s="7"/>
    </row>
    <row r="10" spans="1:14" ht="21" customHeight="1">
      <c r="A10" s="10">
        <v>2</v>
      </c>
      <c r="B10" s="9" t="s">
        <v>45</v>
      </c>
      <c r="C10" s="8">
        <v>2.86</v>
      </c>
      <c r="D10" s="5" t="str">
        <f t="shared" ref="D10:D33" si="0">IF(C10&gt;=2.5,"ดี",IF(C10&gt;=2,"ปานกลาง","ส่งเสริม"))</f>
        <v>ดี</v>
      </c>
      <c r="E10" s="11">
        <v>2.89</v>
      </c>
      <c r="F10" s="5" t="str">
        <f t="shared" ref="F10:F33" si="1">IF(E10&gt;=2.5,"ดี",IF(E10&gt;=2,"ปานกลาง","ส่งเสริม"))</f>
        <v>ดี</v>
      </c>
      <c r="G10" s="8">
        <v>2.86</v>
      </c>
      <c r="H10" s="5" t="str">
        <f t="shared" ref="H10:H33" si="2">IF(G10&gt;=2.5,"ดี",IF(G10&gt;=2,"ปานกลาง","ส่งเสริม"))</f>
        <v>ดี</v>
      </c>
      <c r="I10" s="11">
        <v>2.89</v>
      </c>
      <c r="J10" s="5" t="str">
        <f t="shared" ref="J10:J33" si="3">IF(I10&gt;=2.5,"ดี",IF(I10&gt;=2,"ปานกลาง","ส่งเสริม"))</f>
        <v>ดี</v>
      </c>
      <c r="K10" s="6">
        <f t="shared" ref="K10:K33" si="4">SUM(C10+E10+G10+I10)/4</f>
        <v>2.875</v>
      </c>
      <c r="L10" s="5" t="str">
        <f t="shared" ref="L10:L33" si="5">IF(K10&gt;=2.5,"ดี",IF(K10&gt;=2,"ปานกลาง","ส่งเสริม"))</f>
        <v>ดี</v>
      </c>
      <c r="M10" s="5" t="str">
        <f t="shared" ref="M10:M33" si="6">IF(K10&gt;=2,"ผ่าน","ไมผ่าน")</f>
        <v>ผ่าน</v>
      </c>
      <c r="N10" s="7"/>
    </row>
    <row r="11" spans="1:14" ht="21" customHeight="1">
      <c r="A11" s="10">
        <v>3</v>
      </c>
      <c r="B11" s="9" t="s">
        <v>46</v>
      </c>
      <c r="C11" s="8">
        <v>2.8</v>
      </c>
      <c r="D11" s="5" t="str">
        <f t="shared" si="0"/>
        <v>ดี</v>
      </c>
      <c r="E11" s="11">
        <v>2.69</v>
      </c>
      <c r="F11" s="5" t="str">
        <f t="shared" si="1"/>
        <v>ดี</v>
      </c>
      <c r="G11" s="8">
        <v>2.8</v>
      </c>
      <c r="H11" s="5" t="str">
        <f t="shared" si="2"/>
        <v>ดี</v>
      </c>
      <c r="I11" s="11">
        <v>2.69</v>
      </c>
      <c r="J11" s="5" t="str">
        <f t="shared" si="3"/>
        <v>ดี</v>
      </c>
      <c r="K11" s="6">
        <f t="shared" si="4"/>
        <v>2.7449999999999997</v>
      </c>
      <c r="L11" s="5" t="str">
        <f t="shared" si="5"/>
        <v>ดี</v>
      </c>
      <c r="M11" s="5" t="str">
        <f t="shared" si="6"/>
        <v>ผ่าน</v>
      </c>
      <c r="N11" s="7"/>
    </row>
    <row r="12" spans="1:14" ht="21" customHeight="1">
      <c r="A12" s="10">
        <v>4</v>
      </c>
      <c r="B12" s="9" t="s">
        <v>47</v>
      </c>
      <c r="C12" s="8">
        <v>2.86</v>
      </c>
      <c r="D12" s="5" t="str">
        <f t="shared" si="0"/>
        <v>ดี</v>
      </c>
      <c r="E12" s="11">
        <v>2.68</v>
      </c>
      <c r="F12" s="5" t="str">
        <f t="shared" si="1"/>
        <v>ดี</v>
      </c>
      <c r="G12" s="8">
        <v>2.86</v>
      </c>
      <c r="H12" s="5" t="str">
        <f t="shared" si="2"/>
        <v>ดี</v>
      </c>
      <c r="I12" s="11">
        <v>2.68</v>
      </c>
      <c r="J12" s="5" t="str">
        <f t="shared" si="3"/>
        <v>ดี</v>
      </c>
      <c r="K12" s="6">
        <f t="shared" si="4"/>
        <v>2.77</v>
      </c>
      <c r="L12" s="5" t="str">
        <f t="shared" si="5"/>
        <v>ดี</v>
      </c>
      <c r="M12" s="5" t="str">
        <f t="shared" si="6"/>
        <v>ผ่าน</v>
      </c>
      <c r="N12" s="7"/>
    </row>
    <row r="13" spans="1:14" ht="21" customHeight="1">
      <c r="A13" s="10">
        <v>5</v>
      </c>
      <c r="B13" s="9" t="s">
        <v>48</v>
      </c>
      <c r="C13" s="8">
        <v>2.82</v>
      </c>
      <c r="D13" s="5" t="str">
        <f t="shared" si="0"/>
        <v>ดี</v>
      </c>
      <c r="E13" s="11">
        <v>2.79</v>
      </c>
      <c r="F13" s="5" t="str">
        <f t="shared" si="1"/>
        <v>ดี</v>
      </c>
      <c r="G13" s="8">
        <v>2.82</v>
      </c>
      <c r="H13" s="5" t="str">
        <f t="shared" si="2"/>
        <v>ดี</v>
      </c>
      <c r="I13" s="11">
        <v>2.79</v>
      </c>
      <c r="J13" s="5" t="str">
        <f t="shared" si="3"/>
        <v>ดี</v>
      </c>
      <c r="K13" s="6">
        <f t="shared" si="4"/>
        <v>2.8049999999999997</v>
      </c>
      <c r="L13" s="5" t="str">
        <f t="shared" si="5"/>
        <v>ดี</v>
      </c>
      <c r="M13" s="5" t="str">
        <f t="shared" si="6"/>
        <v>ผ่าน</v>
      </c>
      <c r="N13" s="7"/>
    </row>
    <row r="14" spans="1:14" ht="21" customHeight="1">
      <c r="A14" s="10">
        <v>6</v>
      </c>
      <c r="B14" s="9" t="s">
        <v>49</v>
      </c>
      <c r="C14" s="8">
        <v>2.81</v>
      </c>
      <c r="D14" s="5" t="str">
        <f t="shared" si="0"/>
        <v>ดี</v>
      </c>
      <c r="E14" s="11">
        <v>2.89</v>
      </c>
      <c r="F14" s="5" t="str">
        <f t="shared" si="1"/>
        <v>ดี</v>
      </c>
      <c r="G14" s="8">
        <v>2.81</v>
      </c>
      <c r="H14" s="5" t="str">
        <f t="shared" si="2"/>
        <v>ดี</v>
      </c>
      <c r="I14" s="11">
        <v>2.89</v>
      </c>
      <c r="J14" s="5" t="str">
        <f t="shared" si="3"/>
        <v>ดี</v>
      </c>
      <c r="K14" s="6">
        <f t="shared" si="4"/>
        <v>2.85</v>
      </c>
      <c r="L14" s="5" t="str">
        <f t="shared" si="5"/>
        <v>ดี</v>
      </c>
      <c r="M14" s="5" t="str">
        <f t="shared" si="6"/>
        <v>ผ่าน</v>
      </c>
      <c r="N14" s="7"/>
    </row>
    <row r="15" spans="1:14" ht="21" customHeight="1">
      <c r="A15" s="10">
        <v>7</v>
      </c>
      <c r="B15" s="9" t="s">
        <v>50</v>
      </c>
      <c r="C15" s="8">
        <v>2.86</v>
      </c>
      <c r="D15" s="5" t="str">
        <f t="shared" si="0"/>
        <v>ดี</v>
      </c>
      <c r="E15" s="11">
        <v>2.7839999999999998</v>
      </c>
      <c r="F15" s="5" t="str">
        <f t="shared" si="1"/>
        <v>ดี</v>
      </c>
      <c r="G15" s="8">
        <v>2.86</v>
      </c>
      <c r="H15" s="5" t="str">
        <f t="shared" si="2"/>
        <v>ดี</v>
      </c>
      <c r="I15" s="11">
        <v>2.7839999999999998</v>
      </c>
      <c r="J15" s="5" t="str">
        <f t="shared" si="3"/>
        <v>ดี</v>
      </c>
      <c r="K15" s="6">
        <f t="shared" si="4"/>
        <v>2.8220000000000001</v>
      </c>
      <c r="L15" s="5" t="str">
        <f t="shared" si="5"/>
        <v>ดี</v>
      </c>
      <c r="M15" s="5" t="str">
        <f t="shared" si="6"/>
        <v>ผ่าน</v>
      </c>
      <c r="N15" s="7"/>
    </row>
    <row r="16" spans="1:14" ht="21" customHeight="1">
      <c r="A16" s="10">
        <v>8</v>
      </c>
      <c r="B16" s="9" t="s">
        <v>51</v>
      </c>
      <c r="C16" s="8">
        <v>2.86</v>
      </c>
      <c r="D16" s="5" t="str">
        <f t="shared" si="0"/>
        <v>ดี</v>
      </c>
      <c r="E16" s="11">
        <v>2.77942857142857</v>
      </c>
      <c r="F16" s="5" t="str">
        <f t="shared" si="1"/>
        <v>ดี</v>
      </c>
      <c r="G16" s="8">
        <v>2.86</v>
      </c>
      <c r="H16" s="5" t="str">
        <f t="shared" si="2"/>
        <v>ดี</v>
      </c>
      <c r="I16" s="11">
        <v>2.98</v>
      </c>
      <c r="J16" s="5" t="str">
        <f t="shared" si="3"/>
        <v>ดี</v>
      </c>
      <c r="K16" s="6">
        <f t="shared" si="4"/>
        <v>2.8698571428571427</v>
      </c>
      <c r="L16" s="5" t="str">
        <f t="shared" si="5"/>
        <v>ดี</v>
      </c>
      <c r="M16" s="5" t="str">
        <f t="shared" si="6"/>
        <v>ผ่าน</v>
      </c>
      <c r="N16" s="7"/>
    </row>
    <row r="17" spans="1:14" ht="21" customHeight="1">
      <c r="A17" s="10">
        <v>9</v>
      </c>
      <c r="B17" s="9" t="s">
        <v>52</v>
      </c>
      <c r="C17" s="8">
        <v>2.86</v>
      </c>
      <c r="D17" s="5" t="str">
        <f t="shared" si="0"/>
        <v>ดี</v>
      </c>
      <c r="E17" s="11">
        <v>2.7748571428571398</v>
      </c>
      <c r="F17" s="5" t="str">
        <f t="shared" si="1"/>
        <v>ดี</v>
      </c>
      <c r="G17" s="8">
        <v>2.86</v>
      </c>
      <c r="H17" s="5" t="str">
        <f t="shared" si="2"/>
        <v>ดี</v>
      </c>
      <c r="I17" s="11">
        <v>2.98</v>
      </c>
      <c r="J17" s="5" t="str">
        <f t="shared" si="3"/>
        <v>ดี</v>
      </c>
      <c r="K17" s="6">
        <f t="shared" si="4"/>
        <v>2.8687142857142849</v>
      </c>
      <c r="L17" s="5" t="str">
        <f t="shared" si="5"/>
        <v>ดี</v>
      </c>
      <c r="M17" s="5" t="str">
        <f t="shared" si="6"/>
        <v>ผ่าน</v>
      </c>
      <c r="N17" s="7"/>
    </row>
    <row r="18" spans="1:14" ht="21" customHeight="1">
      <c r="A18" s="10">
        <v>10</v>
      </c>
      <c r="B18" s="9" t="s">
        <v>53</v>
      </c>
      <c r="C18" s="8">
        <v>2.86</v>
      </c>
      <c r="D18" s="5" t="str">
        <f t="shared" si="0"/>
        <v>ดี</v>
      </c>
      <c r="E18" s="11">
        <v>2.77028571428571</v>
      </c>
      <c r="F18" s="5" t="str">
        <f t="shared" si="1"/>
        <v>ดี</v>
      </c>
      <c r="G18" s="8">
        <v>2.86</v>
      </c>
      <c r="H18" s="5" t="str">
        <f t="shared" si="2"/>
        <v>ดี</v>
      </c>
      <c r="I18" s="11">
        <v>2.77028571428571</v>
      </c>
      <c r="J18" s="5" t="str">
        <f t="shared" si="3"/>
        <v>ดี</v>
      </c>
      <c r="K18" s="6">
        <f t="shared" si="4"/>
        <v>2.8151428571428552</v>
      </c>
      <c r="L18" s="5" t="str">
        <f t="shared" si="5"/>
        <v>ดี</v>
      </c>
      <c r="M18" s="5" t="str">
        <f t="shared" si="6"/>
        <v>ผ่าน</v>
      </c>
      <c r="N18" s="7"/>
    </row>
    <row r="19" spans="1:14" ht="21" customHeight="1">
      <c r="A19" s="10">
        <v>11</v>
      </c>
      <c r="B19" s="9" t="s">
        <v>54</v>
      </c>
      <c r="C19" s="8">
        <v>2.77</v>
      </c>
      <c r="D19" s="5" t="str">
        <f t="shared" si="0"/>
        <v>ดี</v>
      </c>
      <c r="E19" s="11">
        <v>2.76571428571429</v>
      </c>
      <c r="F19" s="5" t="str">
        <f t="shared" si="1"/>
        <v>ดี</v>
      </c>
      <c r="G19" s="8">
        <v>2.77</v>
      </c>
      <c r="H19" s="5" t="str">
        <f t="shared" si="2"/>
        <v>ดี</v>
      </c>
      <c r="I19" s="11">
        <v>2.76571428571429</v>
      </c>
      <c r="J19" s="5" t="str">
        <f t="shared" si="3"/>
        <v>ดี</v>
      </c>
      <c r="K19" s="6">
        <f t="shared" si="4"/>
        <v>2.767857142857145</v>
      </c>
      <c r="L19" s="5" t="str">
        <f t="shared" si="5"/>
        <v>ดี</v>
      </c>
      <c r="M19" s="5" t="str">
        <f t="shared" si="6"/>
        <v>ผ่าน</v>
      </c>
      <c r="N19" s="7"/>
    </row>
    <row r="20" spans="1:14" ht="21" customHeight="1">
      <c r="A20" s="10">
        <v>12</v>
      </c>
      <c r="B20" s="9" t="s">
        <v>55</v>
      </c>
      <c r="C20" s="8">
        <v>2.86</v>
      </c>
      <c r="D20" s="5" t="str">
        <f t="shared" si="0"/>
        <v>ดี</v>
      </c>
      <c r="E20" s="11">
        <v>2.7611428571428598</v>
      </c>
      <c r="F20" s="5" t="str">
        <f t="shared" si="1"/>
        <v>ดี</v>
      </c>
      <c r="G20" s="8">
        <v>2.86</v>
      </c>
      <c r="H20" s="5" t="str">
        <f t="shared" si="2"/>
        <v>ดี</v>
      </c>
      <c r="I20" s="11">
        <v>2.7611428571428598</v>
      </c>
      <c r="J20" s="5" t="str">
        <f t="shared" si="3"/>
        <v>ดี</v>
      </c>
      <c r="K20" s="6">
        <f t="shared" si="4"/>
        <v>2.8105714285714298</v>
      </c>
      <c r="L20" s="5" t="str">
        <f t="shared" si="5"/>
        <v>ดี</v>
      </c>
      <c r="M20" s="5" t="str">
        <f t="shared" si="6"/>
        <v>ผ่าน</v>
      </c>
      <c r="N20" s="7"/>
    </row>
    <row r="21" spans="1:14" ht="21" customHeight="1">
      <c r="A21" s="10">
        <v>13</v>
      </c>
      <c r="B21" s="9" t="s">
        <v>56</v>
      </c>
      <c r="C21" s="8">
        <v>2.86</v>
      </c>
      <c r="D21" s="5" t="str">
        <f t="shared" si="0"/>
        <v>ดี</v>
      </c>
      <c r="E21" s="11">
        <v>2.75657142857143</v>
      </c>
      <c r="F21" s="5" t="str">
        <f t="shared" si="1"/>
        <v>ดี</v>
      </c>
      <c r="G21" s="8">
        <v>2.86</v>
      </c>
      <c r="H21" s="5" t="str">
        <f t="shared" si="2"/>
        <v>ดี</v>
      </c>
      <c r="I21" s="11">
        <v>2.63</v>
      </c>
      <c r="J21" s="5" t="str">
        <f t="shared" si="3"/>
        <v>ดี</v>
      </c>
      <c r="K21" s="6">
        <f t="shared" si="4"/>
        <v>2.776642857142857</v>
      </c>
      <c r="L21" s="5" t="str">
        <f t="shared" si="5"/>
        <v>ดี</v>
      </c>
      <c r="M21" s="5" t="str">
        <f t="shared" si="6"/>
        <v>ผ่าน</v>
      </c>
      <c r="N21" s="7"/>
    </row>
    <row r="22" spans="1:14" ht="21" customHeight="1">
      <c r="A22" s="10">
        <v>14</v>
      </c>
      <c r="B22" s="9" t="s">
        <v>57</v>
      </c>
      <c r="C22" s="8">
        <v>2.86</v>
      </c>
      <c r="D22" s="5" t="str">
        <f t="shared" si="0"/>
        <v>ดี</v>
      </c>
      <c r="E22" s="11">
        <v>2.88</v>
      </c>
      <c r="F22" s="5" t="str">
        <f t="shared" si="1"/>
        <v>ดี</v>
      </c>
      <c r="G22" s="8">
        <v>2.86</v>
      </c>
      <c r="H22" s="5" t="str">
        <f t="shared" si="2"/>
        <v>ดี</v>
      </c>
      <c r="I22" s="11">
        <v>2.88</v>
      </c>
      <c r="J22" s="5" t="str">
        <f t="shared" si="3"/>
        <v>ดี</v>
      </c>
      <c r="K22" s="6">
        <f t="shared" si="4"/>
        <v>2.87</v>
      </c>
      <c r="L22" s="5" t="str">
        <f t="shared" si="5"/>
        <v>ดี</v>
      </c>
      <c r="M22" s="5" t="str">
        <f t="shared" si="6"/>
        <v>ผ่าน</v>
      </c>
      <c r="N22" s="7"/>
    </row>
    <row r="23" spans="1:14" ht="21" customHeight="1">
      <c r="A23" s="10">
        <v>15</v>
      </c>
      <c r="B23" s="9" t="s">
        <v>58</v>
      </c>
      <c r="C23" s="8">
        <v>2.86</v>
      </c>
      <c r="D23" s="5" t="str">
        <f t="shared" si="0"/>
        <v>ดี</v>
      </c>
      <c r="E23" s="11">
        <v>2.74742857142857</v>
      </c>
      <c r="F23" s="5" t="str">
        <f t="shared" si="1"/>
        <v>ดี</v>
      </c>
      <c r="G23" s="8">
        <v>2.86</v>
      </c>
      <c r="H23" s="5" t="str">
        <f t="shared" si="2"/>
        <v>ดี</v>
      </c>
      <c r="I23" s="11">
        <v>2.76</v>
      </c>
      <c r="J23" s="5" t="str">
        <f t="shared" si="3"/>
        <v>ดี</v>
      </c>
      <c r="K23" s="6">
        <f t="shared" si="4"/>
        <v>2.8068571428571425</v>
      </c>
      <c r="L23" s="5" t="str">
        <f t="shared" si="5"/>
        <v>ดี</v>
      </c>
      <c r="M23" s="5" t="str">
        <f t="shared" si="6"/>
        <v>ผ่าน</v>
      </c>
      <c r="N23" s="7"/>
    </row>
    <row r="24" spans="1:14" ht="21" customHeight="1">
      <c r="A24" s="10">
        <v>16</v>
      </c>
      <c r="B24" s="9" t="s">
        <v>59</v>
      </c>
      <c r="C24" s="8">
        <v>2.86</v>
      </c>
      <c r="D24" s="5" t="str">
        <f t="shared" si="0"/>
        <v>ดี</v>
      </c>
      <c r="E24" s="11">
        <v>2.7428571428571402</v>
      </c>
      <c r="F24" s="5" t="str">
        <f t="shared" si="1"/>
        <v>ดี</v>
      </c>
      <c r="G24" s="8">
        <v>2.86</v>
      </c>
      <c r="H24" s="5" t="str">
        <f t="shared" si="2"/>
        <v>ดี</v>
      </c>
      <c r="I24" s="11">
        <v>2.64</v>
      </c>
      <c r="J24" s="5" t="str">
        <f t="shared" si="3"/>
        <v>ดี</v>
      </c>
      <c r="K24" s="6">
        <f t="shared" si="4"/>
        <v>2.7757142857142849</v>
      </c>
      <c r="L24" s="5" t="str">
        <f t="shared" si="5"/>
        <v>ดี</v>
      </c>
      <c r="M24" s="5" t="str">
        <f t="shared" si="6"/>
        <v>ผ่าน</v>
      </c>
      <c r="N24" s="7"/>
    </row>
    <row r="25" spans="1:14" ht="21" customHeight="1">
      <c r="A25" s="10">
        <v>17</v>
      </c>
      <c r="B25" s="9" t="s">
        <v>60</v>
      </c>
      <c r="C25" s="8">
        <v>2.86</v>
      </c>
      <c r="D25" s="5" t="str">
        <f t="shared" si="0"/>
        <v>ดี</v>
      </c>
      <c r="E25" s="11">
        <v>2.7382857142857202</v>
      </c>
      <c r="F25" s="5" t="str">
        <f t="shared" si="1"/>
        <v>ดี</v>
      </c>
      <c r="G25" s="8">
        <v>2.86</v>
      </c>
      <c r="H25" s="5" t="str">
        <f t="shared" si="2"/>
        <v>ดี</v>
      </c>
      <c r="I25" s="11">
        <v>2.98</v>
      </c>
      <c r="J25" s="5" t="str">
        <f t="shared" si="3"/>
        <v>ดี</v>
      </c>
      <c r="K25" s="6">
        <f t="shared" si="4"/>
        <v>2.8595714285714302</v>
      </c>
      <c r="L25" s="5" t="str">
        <f t="shared" si="5"/>
        <v>ดี</v>
      </c>
      <c r="M25" s="5" t="str">
        <f t="shared" si="6"/>
        <v>ผ่าน</v>
      </c>
      <c r="N25" s="7"/>
    </row>
    <row r="26" spans="1:14" ht="21" customHeight="1">
      <c r="A26" s="10">
        <v>18</v>
      </c>
      <c r="B26" s="9" t="s">
        <v>61</v>
      </c>
      <c r="C26" s="8">
        <v>2.86</v>
      </c>
      <c r="D26" s="5" t="str">
        <f t="shared" si="0"/>
        <v>ดี</v>
      </c>
      <c r="E26" s="11">
        <v>2.89</v>
      </c>
      <c r="F26" s="5" t="str">
        <f t="shared" si="1"/>
        <v>ดี</v>
      </c>
      <c r="G26" s="8">
        <v>2.86</v>
      </c>
      <c r="H26" s="5" t="str">
        <f t="shared" si="2"/>
        <v>ดี</v>
      </c>
      <c r="I26" s="11">
        <v>2.89</v>
      </c>
      <c r="J26" s="5" t="str">
        <f t="shared" si="3"/>
        <v>ดี</v>
      </c>
      <c r="K26" s="6">
        <f t="shared" si="4"/>
        <v>2.875</v>
      </c>
      <c r="L26" s="5" t="str">
        <f t="shared" si="5"/>
        <v>ดี</v>
      </c>
      <c r="M26" s="5" t="str">
        <f t="shared" si="6"/>
        <v>ผ่าน</v>
      </c>
      <c r="N26" s="7"/>
    </row>
    <row r="27" spans="1:14" ht="21" customHeight="1">
      <c r="A27" s="10">
        <v>19</v>
      </c>
      <c r="B27" s="9" t="s">
        <v>62</v>
      </c>
      <c r="C27" s="8">
        <v>2.86</v>
      </c>
      <c r="D27" s="5" t="str">
        <f t="shared" si="0"/>
        <v>ดี</v>
      </c>
      <c r="E27" s="11">
        <v>2.7291428571428602</v>
      </c>
      <c r="F27" s="5" t="str">
        <f t="shared" si="1"/>
        <v>ดี</v>
      </c>
      <c r="G27" s="8">
        <v>2.86</v>
      </c>
      <c r="H27" s="5" t="str">
        <f t="shared" si="2"/>
        <v>ดี</v>
      </c>
      <c r="I27" s="11">
        <v>2.63</v>
      </c>
      <c r="J27" s="5" t="str">
        <f t="shared" si="3"/>
        <v>ดี</v>
      </c>
      <c r="K27" s="6">
        <f t="shared" si="4"/>
        <v>2.7697857142857147</v>
      </c>
      <c r="L27" s="5" t="str">
        <f t="shared" si="5"/>
        <v>ดี</v>
      </c>
      <c r="M27" s="5" t="str">
        <f t="shared" si="6"/>
        <v>ผ่าน</v>
      </c>
      <c r="N27" s="7"/>
    </row>
    <row r="28" spans="1:14" ht="21" customHeight="1">
      <c r="A28" s="10">
        <v>20</v>
      </c>
      <c r="B28" s="9" t="s">
        <v>63</v>
      </c>
      <c r="C28" s="8">
        <v>2.86</v>
      </c>
      <c r="D28" s="5" t="str">
        <f t="shared" si="0"/>
        <v>ดี</v>
      </c>
      <c r="E28" s="11">
        <v>2.9</v>
      </c>
      <c r="F28" s="5" t="str">
        <f t="shared" si="1"/>
        <v>ดี</v>
      </c>
      <c r="G28" s="8">
        <v>2.86</v>
      </c>
      <c r="H28" s="5" t="str">
        <f t="shared" si="2"/>
        <v>ดี</v>
      </c>
      <c r="I28" s="11">
        <v>2.78</v>
      </c>
      <c r="J28" s="5" t="str">
        <f t="shared" si="3"/>
        <v>ดี</v>
      </c>
      <c r="K28" s="6">
        <f t="shared" si="4"/>
        <v>2.8499999999999996</v>
      </c>
      <c r="L28" s="5" t="str">
        <f t="shared" si="5"/>
        <v>ดี</v>
      </c>
      <c r="M28" s="5" t="str">
        <f t="shared" si="6"/>
        <v>ผ่าน</v>
      </c>
      <c r="N28" s="7"/>
    </row>
    <row r="29" spans="1:14" ht="21" customHeight="1">
      <c r="A29" s="10">
        <v>21</v>
      </c>
      <c r="B29" s="9" t="s">
        <v>64</v>
      </c>
      <c r="C29" s="8">
        <v>2.83</v>
      </c>
      <c r="D29" s="5" t="str">
        <f t="shared" si="0"/>
        <v>ดี</v>
      </c>
      <c r="E29" s="11">
        <v>2.62</v>
      </c>
      <c r="F29" s="5" t="str">
        <f t="shared" si="1"/>
        <v>ดี</v>
      </c>
      <c r="G29" s="8">
        <v>2.83</v>
      </c>
      <c r="H29" s="5" t="str">
        <f t="shared" si="2"/>
        <v>ดี</v>
      </c>
      <c r="I29" s="11">
        <v>2.86</v>
      </c>
      <c r="J29" s="5" t="str">
        <f t="shared" si="3"/>
        <v>ดี</v>
      </c>
      <c r="K29" s="6">
        <f t="shared" si="4"/>
        <v>2.7850000000000001</v>
      </c>
      <c r="L29" s="5" t="str">
        <f t="shared" si="5"/>
        <v>ดี</v>
      </c>
      <c r="M29" s="5" t="str">
        <f t="shared" si="6"/>
        <v>ผ่าน</v>
      </c>
      <c r="N29" s="7"/>
    </row>
    <row r="30" spans="1:14" ht="21" customHeight="1">
      <c r="A30" s="10">
        <v>22</v>
      </c>
      <c r="B30" s="9" t="s">
        <v>65</v>
      </c>
      <c r="C30" s="8">
        <v>2.86</v>
      </c>
      <c r="D30" s="5" t="str">
        <f t="shared" si="0"/>
        <v>ดี</v>
      </c>
      <c r="E30" s="11">
        <v>2.71542857142857</v>
      </c>
      <c r="F30" s="5" t="str">
        <f t="shared" si="1"/>
        <v>ดี</v>
      </c>
      <c r="G30" s="8">
        <v>2.86</v>
      </c>
      <c r="H30" s="5" t="str">
        <f t="shared" si="2"/>
        <v>ดี</v>
      </c>
      <c r="I30" s="11">
        <v>2.71542857142857</v>
      </c>
      <c r="J30" s="5" t="str">
        <f t="shared" si="3"/>
        <v>ดี</v>
      </c>
      <c r="K30" s="6">
        <f t="shared" si="4"/>
        <v>2.7877142857142849</v>
      </c>
      <c r="L30" s="5" t="str">
        <f t="shared" si="5"/>
        <v>ดี</v>
      </c>
      <c r="M30" s="5" t="str">
        <f t="shared" si="6"/>
        <v>ผ่าน</v>
      </c>
      <c r="N30" s="7"/>
    </row>
    <row r="31" spans="1:14" ht="21" customHeight="1">
      <c r="A31" s="10">
        <v>23</v>
      </c>
      <c r="B31" s="9" t="s">
        <v>66</v>
      </c>
      <c r="C31" s="8">
        <v>2.86</v>
      </c>
      <c r="D31" s="5" t="str">
        <f t="shared" si="0"/>
        <v>ดี</v>
      </c>
      <c r="E31" s="11">
        <v>2.79</v>
      </c>
      <c r="F31" s="5" t="str">
        <f t="shared" si="1"/>
        <v>ดี</v>
      </c>
      <c r="G31" s="8">
        <v>2.86</v>
      </c>
      <c r="H31" s="5" t="str">
        <f t="shared" si="2"/>
        <v>ดี</v>
      </c>
      <c r="I31" s="11">
        <v>2.73</v>
      </c>
      <c r="J31" s="5" t="str">
        <f t="shared" si="3"/>
        <v>ดี</v>
      </c>
      <c r="K31" s="6">
        <f t="shared" si="4"/>
        <v>2.81</v>
      </c>
      <c r="L31" s="5" t="str">
        <f t="shared" si="5"/>
        <v>ดี</v>
      </c>
      <c r="M31" s="5" t="str">
        <f t="shared" si="6"/>
        <v>ผ่าน</v>
      </c>
      <c r="N31" s="7"/>
    </row>
    <row r="32" spans="1:14" ht="21" customHeight="1">
      <c r="A32" s="10">
        <v>24</v>
      </c>
      <c r="B32" s="9" t="s">
        <v>67</v>
      </c>
      <c r="C32" s="8">
        <v>2.72</v>
      </c>
      <c r="D32" s="5" t="str">
        <f t="shared" si="0"/>
        <v>ดี</v>
      </c>
      <c r="E32" s="11">
        <v>2.78</v>
      </c>
      <c r="F32" s="5" t="str">
        <f t="shared" si="1"/>
        <v>ดี</v>
      </c>
      <c r="G32" s="8">
        <v>2.86</v>
      </c>
      <c r="H32" s="5" t="str">
        <f t="shared" si="2"/>
        <v>ดี</v>
      </c>
      <c r="I32" s="11">
        <v>2.72</v>
      </c>
      <c r="J32" s="5" t="str">
        <f t="shared" si="3"/>
        <v>ดี</v>
      </c>
      <c r="K32" s="6">
        <f t="shared" si="4"/>
        <v>2.77</v>
      </c>
      <c r="L32" s="5" t="str">
        <f t="shared" si="5"/>
        <v>ดี</v>
      </c>
      <c r="M32" s="5" t="str">
        <f t="shared" si="6"/>
        <v>ผ่าน</v>
      </c>
      <c r="N32" s="7"/>
    </row>
    <row r="33" spans="1:14" ht="21" customHeight="1">
      <c r="A33" s="10">
        <v>25</v>
      </c>
      <c r="B33" s="9" t="s">
        <v>68</v>
      </c>
      <c r="C33" s="8">
        <v>2.86</v>
      </c>
      <c r="D33" s="5" t="str">
        <f t="shared" si="0"/>
        <v>ดี</v>
      </c>
      <c r="E33" s="11">
        <v>2.76</v>
      </c>
      <c r="F33" s="5" t="str">
        <f t="shared" si="1"/>
        <v>ดี</v>
      </c>
      <c r="G33" s="8">
        <v>2.96</v>
      </c>
      <c r="H33" s="5" t="str">
        <f t="shared" si="2"/>
        <v>ดี</v>
      </c>
      <c r="I33" s="11">
        <v>2.70171428571429</v>
      </c>
      <c r="J33" s="5" t="str">
        <f t="shared" si="3"/>
        <v>ดี</v>
      </c>
      <c r="K33" s="6">
        <f t="shared" si="4"/>
        <v>2.8204285714285722</v>
      </c>
      <c r="L33" s="5" t="str">
        <f t="shared" si="5"/>
        <v>ดี</v>
      </c>
      <c r="M33" s="5" t="str">
        <f t="shared" si="6"/>
        <v>ผ่าน</v>
      </c>
      <c r="N33" s="7"/>
    </row>
    <row r="34" spans="1:14" ht="21" customHeight="1">
      <c r="A34" s="74" t="s">
        <v>39</v>
      </c>
      <c r="B34" s="75"/>
      <c r="C34" s="7">
        <f>SUM(C9:C33)</f>
        <v>71.009999999999991</v>
      </c>
      <c r="D34" s="7"/>
      <c r="E34" s="11">
        <f>SUM(E9:E33)</f>
        <v>69.485142857142861</v>
      </c>
      <c r="F34" s="7"/>
      <c r="G34" s="7">
        <f>SUM(G9:G33)</f>
        <v>71.249999999999986</v>
      </c>
      <c r="H34" s="7"/>
      <c r="I34" s="11">
        <f>SUM(I9:I33)</f>
        <v>69.758285714285719</v>
      </c>
      <c r="J34" s="7"/>
      <c r="K34" s="6">
        <f>SUM(K9:K33)</f>
        <v>70.375857142857143</v>
      </c>
      <c r="L34" s="7"/>
      <c r="M34" s="7"/>
      <c r="N34" s="7"/>
    </row>
    <row r="35" spans="1:14" ht="21" customHeight="1">
      <c r="A35" s="74" t="s">
        <v>40</v>
      </c>
      <c r="B35" s="76"/>
      <c r="C35" s="11">
        <f>(C34/25)</f>
        <v>2.8403999999999998</v>
      </c>
      <c r="D35" s="7"/>
      <c r="E35" s="11">
        <f>(E34/25)</f>
        <v>2.7794057142857143</v>
      </c>
      <c r="F35" s="7"/>
      <c r="G35" s="11">
        <f>(G34/25)</f>
        <v>2.8499999999999996</v>
      </c>
      <c r="H35" s="7"/>
      <c r="I35" s="11">
        <f>(I34/25)</f>
        <v>2.7903314285714287</v>
      </c>
      <c r="J35" s="11"/>
      <c r="K35" s="6">
        <f>(K34/25)</f>
        <v>2.8150342857142858</v>
      </c>
      <c r="L35" s="7"/>
      <c r="M35" s="7"/>
      <c r="N35" s="7"/>
    </row>
    <row r="36" spans="1:14" ht="21" customHeight="1">
      <c r="A36" s="74" t="s">
        <v>41</v>
      </c>
      <c r="B36" s="76"/>
      <c r="C36" s="11">
        <v>94.68</v>
      </c>
      <c r="D36" s="7"/>
      <c r="E36" s="11">
        <v>92.64</v>
      </c>
      <c r="F36" s="7"/>
      <c r="G36" s="11">
        <f>(G34*100)/75</f>
        <v>94.999999999999972</v>
      </c>
      <c r="H36" s="7"/>
      <c r="I36" s="11">
        <v>93</v>
      </c>
      <c r="J36" s="7"/>
      <c r="K36" s="6">
        <f>K34*100/75</f>
        <v>93.834476190476181</v>
      </c>
      <c r="L36" s="7"/>
      <c r="M36" s="7"/>
      <c r="N36" s="7"/>
    </row>
    <row r="37" spans="1:14" ht="21" customHeight="1">
      <c r="C37" s="6">
        <f>(C34*100)/75</f>
        <v>94.679999999999993</v>
      </c>
      <c r="E37" s="6">
        <f>(E34*100)/75</f>
        <v>92.646857142857158</v>
      </c>
      <c r="G37" s="6">
        <f>(G34*100)/75</f>
        <v>94.999999999999972</v>
      </c>
      <c r="I37" s="6">
        <f>(I34*100)/75</f>
        <v>93.011047619047631</v>
      </c>
    </row>
  </sheetData>
  <mergeCells count="22">
    <mergeCell ref="A34:B34"/>
    <mergeCell ref="A35:B35"/>
    <mergeCell ref="A36:B36"/>
    <mergeCell ref="I6:J6"/>
    <mergeCell ref="K6:M6"/>
    <mergeCell ref="A6:A8"/>
    <mergeCell ref="B6:B8"/>
    <mergeCell ref="N6:N8"/>
    <mergeCell ref="D7:D8"/>
    <mergeCell ref="F7:F8"/>
    <mergeCell ref="H7:H8"/>
    <mergeCell ref="J7:J8"/>
    <mergeCell ref="L7:L8"/>
    <mergeCell ref="M7:M8"/>
    <mergeCell ref="C6:D6"/>
    <mergeCell ref="E6:F6"/>
    <mergeCell ref="G6:H6"/>
    <mergeCell ref="A1:N1"/>
    <mergeCell ref="A2:N2"/>
    <mergeCell ref="A3:N3"/>
    <mergeCell ref="A4:N4"/>
    <mergeCell ref="A5:N5"/>
  </mergeCells>
  <printOptions horizontalCentered="1"/>
  <pageMargins left="0.51181102362204722" right="0.31496062992125984" top="0.35433070866141736" bottom="0.35433070866141736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15CE6-8A1F-4412-A5A9-DBA5D4D8AF21}">
  <dimension ref="A1:N35"/>
  <sheetViews>
    <sheetView topLeftCell="A22" workbookViewId="0">
      <selection activeCell="C34" sqref="C34"/>
    </sheetView>
  </sheetViews>
  <sheetFormatPr defaultRowHeight="18.75"/>
  <cols>
    <col min="1" max="1" width="3" style="23" customWidth="1"/>
    <col min="2" max="2" width="19" style="14" customWidth="1"/>
    <col min="3" max="7" width="4.7109375" style="23" customWidth="1"/>
    <col min="8" max="8" width="6" style="23" customWidth="1"/>
    <col min="9" max="9" width="4.7109375" style="23" customWidth="1"/>
    <col min="10" max="10" width="6.42578125" style="23" customWidth="1"/>
    <col min="11" max="11" width="7.28515625" style="23" customWidth="1"/>
    <col min="12" max="12" width="7.140625" style="23" customWidth="1"/>
    <col min="13" max="13" width="5.7109375" style="23" customWidth="1"/>
    <col min="14" max="14" width="7.28515625" style="14" customWidth="1"/>
    <col min="15" max="16384" width="9.140625" style="14"/>
  </cols>
  <sheetData>
    <row r="1" spans="1:14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>
      <c r="A2" s="78" t="s">
        <v>43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1:14">
      <c r="A4" s="78" t="s">
        <v>3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4">
      <c r="A5" s="79" t="s">
        <v>4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</row>
    <row r="6" spans="1:14" ht="21.75" customHeight="1">
      <c r="A6" s="80" t="s">
        <v>5</v>
      </c>
      <c r="B6" s="80" t="s">
        <v>6</v>
      </c>
      <c r="C6" s="82" t="s">
        <v>7</v>
      </c>
      <c r="D6" s="82"/>
      <c r="E6" s="82" t="s">
        <v>10</v>
      </c>
      <c r="F6" s="82"/>
      <c r="G6" s="82" t="s">
        <v>11</v>
      </c>
      <c r="H6" s="82"/>
      <c r="I6" s="82" t="s">
        <v>12</v>
      </c>
      <c r="J6" s="82"/>
      <c r="K6" s="82" t="s">
        <v>13</v>
      </c>
      <c r="L6" s="82"/>
      <c r="M6" s="82"/>
      <c r="N6" s="80" t="s">
        <v>14</v>
      </c>
    </row>
    <row r="7" spans="1:14" ht="75.75" customHeight="1">
      <c r="A7" s="80"/>
      <c r="B7" s="80"/>
      <c r="C7" s="15" t="s">
        <v>92</v>
      </c>
      <c r="D7" s="80" t="s">
        <v>9</v>
      </c>
      <c r="E7" s="15" t="s">
        <v>92</v>
      </c>
      <c r="F7" s="80" t="s">
        <v>9</v>
      </c>
      <c r="G7" s="15" t="s">
        <v>92</v>
      </c>
      <c r="H7" s="80" t="s">
        <v>9</v>
      </c>
      <c r="I7" s="15" t="s">
        <v>92</v>
      </c>
      <c r="J7" s="80" t="s">
        <v>9</v>
      </c>
      <c r="K7" s="15" t="s">
        <v>15</v>
      </c>
      <c r="L7" s="81" t="s">
        <v>93</v>
      </c>
      <c r="M7" s="81" t="s">
        <v>17</v>
      </c>
      <c r="N7" s="80"/>
    </row>
    <row r="8" spans="1:14">
      <c r="A8" s="80"/>
      <c r="B8" s="86"/>
      <c r="C8" s="16">
        <v>3</v>
      </c>
      <c r="D8" s="80"/>
      <c r="E8" s="16">
        <v>3</v>
      </c>
      <c r="F8" s="80"/>
      <c r="G8" s="16">
        <v>3</v>
      </c>
      <c r="H8" s="80"/>
      <c r="I8" s="16">
        <v>3</v>
      </c>
      <c r="J8" s="80"/>
      <c r="K8" s="16">
        <v>3</v>
      </c>
      <c r="L8" s="81"/>
      <c r="M8" s="81"/>
      <c r="N8" s="80"/>
    </row>
    <row r="9" spans="1:14">
      <c r="A9" s="17">
        <v>1</v>
      </c>
      <c r="B9" s="18" t="s">
        <v>69</v>
      </c>
      <c r="C9" s="19">
        <v>2.76</v>
      </c>
      <c r="D9" s="20" t="str">
        <f>IF(C9&gt;=2.5,"ดี",IF(C9&gt;=2,"ปานกลาง","ส่งเสริม"))</f>
        <v>ดี</v>
      </c>
      <c r="E9" s="20">
        <v>2.89</v>
      </c>
      <c r="F9" s="20" t="str">
        <f>IF(E9&gt;=2.5,"ดี",IF(E9&gt;=2,"ปานกลาง","ส่งเสริม"))</f>
        <v>ดี</v>
      </c>
      <c r="G9" s="20">
        <v>3</v>
      </c>
      <c r="H9" s="20" t="str">
        <f>IF(G9&gt;=2.5,"ดี",IF(G9&gt;=2,"ปานกลาง","ส่งเสริม"))</f>
        <v>ดี</v>
      </c>
      <c r="I9" s="20">
        <v>2.86</v>
      </c>
      <c r="J9" s="20" t="str">
        <f>IF(I9&gt;=2.5,"ดี",IF(I9&gt;=2,"ปานกลาง","ส่งเสริม"))</f>
        <v>ดี</v>
      </c>
      <c r="K9" s="16">
        <f>SUM(C9+E9+G9+I9)/4</f>
        <v>2.8774999999999999</v>
      </c>
      <c r="L9" s="20" t="str">
        <f>IF(K9&gt;=2.5,"ดี",IF(K9&gt;=2,"ปานกลาง","ส่งเสริม"))</f>
        <v>ดี</v>
      </c>
      <c r="M9" s="20" t="str">
        <f>IF(K9&gt;=2,"ผ่าน","ไมผ่าน")</f>
        <v>ผ่าน</v>
      </c>
      <c r="N9" s="21"/>
    </row>
    <row r="10" spans="1:14">
      <c r="A10" s="17">
        <v>2</v>
      </c>
      <c r="B10" s="18" t="s">
        <v>70</v>
      </c>
      <c r="C10" s="19">
        <v>2.77</v>
      </c>
      <c r="D10" s="20" t="str">
        <f t="shared" ref="D10:D31" si="0">IF(C10&gt;=2.5,"ดี",IF(C10&gt;=2,"ปานกลาง","ส่งเสริม"))</f>
        <v>ดี</v>
      </c>
      <c r="E10" s="20">
        <v>2.88</v>
      </c>
      <c r="F10" s="20" t="str">
        <f t="shared" ref="F10:F31" si="1">IF(E10&gt;=2.5,"ดี",IF(E10&gt;=2,"ปานกลาง","ส่งเสริม"))</f>
        <v>ดี</v>
      </c>
      <c r="G10" s="20">
        <v>2.76</v>
      </c>
      <c r="H10" s="20" t="str">
        <f t="shared" ref="H10:H31" si="2">IF(G10&gt;=2.5,"ดี",IF(G10&gt;=2,"ปานกลาง","ส่งเสริม"))</f>
        <v>ดี</v>
      </c>
      <c r="I10" s="20">
        <v>2.68</v>
      </c>
      <c r="J10" s="20" t="str">
        <f t="shared" ref="J10:J31" si="3">IF(I10&gt;=2.5,"ดี",IF(I10&gt;=2,"ปานกลาง","ส่งเสริม"))</f>
        <v>ดี</v>
      </c>
      <c r="K10" s="16">
        <f t="shared" ref="K10:K31" si="4">SUM(C10+E10+G10+I10)/4</f>
        <v>2.7725</v>
      </c>
      <c r="L10" s="20" t="str">
        <f t="shared" ref="L10:L31" si="5">IF(K10&gt;=2.5,"ดี",IF(K10&gt;=2,"ปานกลาง","ส่งเสริม"))</f>
        <v>ดี</v>
      </c>
      <c r="M10" s="20" t="str">
        <f t="shared" ref="M10:M31" si="6">IF(K10&gt;=2,"ผ่าน","ไมผ่าน")</f>
        <v>ผ่าน</v>
      </c>
      <c r="N10" s="21"/>
    </row>
    <row r="11" spans="1:14">
      <c r="A11" s="17">
        <v>3</v>
      </c>
      <c r="B11" s="18" t="s">
        <v>71</v>
      </c>
      <c r="C11" s="19">
        <v>2.65</v>
      </c>
      <c r="D11" s="20" t="str">
        <f t="shared" si="0"/>
        <v>ดี</v>
      </c>
      <c r="E11" s="20">
        <v>2.8</v>
      </c>
      <c r="F11" s="20" t="str">
        <f t="shared" si="1"/>
        <v>ดี</v>
      </c>
      <c r="G11" s="20">
        <v>2.78</v>
      </c>
      <c r="H11" s="20" t="str">
        <f t="shared" si="2"/>
        <v>ดี</v>
      </c>
      <c r="I11" s="20">
        <v>2.75</v>
      </c>
      <c r="J11" s="20" t="str">
        <f t="shared" si="3"/>
        <v>ดี</v>
      </c>
      <c r="K11" s="16">
        <f t="shared" si="4"/>
        <v>2.7449999999999997</v>
      </c>
      <c r="L11" s="20" t="str">
        <f t="shared" si="5"/>
        <v>ดี</v>
      </c>
      <c r="M11" s="20" t="str">
        <f t="shared" si="6"/>
        <v>ผ่าน</v>
      </c>
      <c r="N11" s="21"/>
    </row>
    <row r="12" spans="1:14">
      <c r="A12" s="17">
        <v>4</v>
      </c>
      <c r="B12" s="18" t="s">
        <v>72</v>
      </c>
      <c r="C12" s="19">
        <v>2.5</v>
      </c>
      <c r="D12" s="20" t="str">
        <f t="shared" si="0"/>
        <v>ดี</v>
      </c>
      <c r="E12" s="20">
        <v>2.8</v>
      </c>
      <c r="F12" s="20" t="str">
        <f t="shared" si="1"/>
        <v>ดี</v>
      </c>
      <c r="G12" s="20">
        <v>2</v>
      </c>
      <c r="H12" s="20" t="str">
        <f t="shared" si="2"/>
        <v>ปานกลาง</v>
      </c>
      <c r="I12" s="20">
        <v>2</v>
      </c>
      <c r="J12" s="20" t="str">
        <f t="shared" si="3"/>
        <v>ปานกลาง</v>
      </c>
      <c r="K12" s="16">
        <f t="shared" si="4"/>
        <v>2.3250000000000002</v>
      </c>
      <c r="L12" s="20" t="str">
        <f t="shared" si="5"/>
        <v>ปานกลาง</v>
      </c>
      <c r="M12" s="20" t="str">
        <f t="shared" si="6"/>
        <v>ผ่าน</v>
      </c>
      <c r="N12" s="21"/>
    </row>
    <row r="13" spans="1:14">
      <c r="A13" s="17">
        <v>5</v>
      </c>
      <c r="B13" s="18" t="s">
        <v>73</v>
      </c>
      <c r="C13" s="19">
        <v>2.6</v>
      </c>
      <c r="D13" s="20" t="str">
        <f t="shared" si="0"/>
        <v>ดี</v>
      </c>
      <c r="E13" s="20">
        <v>2.8</v>
      </c>
      <c r="F13" s="20" t="str">
        <f t="shared" si="1"/>
        <v>ดี</v>
      </c>
      <c r="G13" s="20">
        <v>2.74</v>
      </c>
      <c r="H13" s="20" t="str">
        <f t="shared" si="2"/>
        <v>ดี</v>
      </c>
      <c r="I13" s="20">
        <v>2</v>
      </c>
      <c r="J13" s="20" t="str">
        <f t="shared" si="3"/>
        <v>ปานกลาง</v>
      </c>
      <c r="K13" s="16">
        <f t="shared" si="4"/>
        <v>2.5350000000000001</v>
      </c>
      <c r="L13" s="20" t="str">
        <f t="shared" si="5"/>
        <v>ดี</v>
      </c>
      <c r="M13" s="20" t="str">
        <f t="shared" si="6"/>
        <v>ผ่าน</v>
      </c>
      <c r="N13" s="21"/>
    </row>
    <row r="14" spans="1:14">
      <c r="A14" s="17">
        <v>6</v>
      </c>
      <c r="B14" s="18" t="s">
        <v>74</v>
      </c>
      <c r="C14" s="19">
        <v>2.9</v>
      </c>
      <c r="D14" s="20" t="str">
        <f t="shared" si="0"/>
        <v>ดี</v>
      </c>
      <c r="E14" s="20">
        <v>2.98</v>
      </c>
      <c r="F14" s="20" t="str">
        <f t="shared" si="1"/>
        <v>ดี</v>
      </c>
      <c r="G14" s="20">
        <v>3</v>
      </c>
      <c r="H14" s="20" t="str">
        <f t="shared" si="2"/>
        <v>ดี</v>
      </c>
      <c r="I14" s="20">
        <v>2.98</v>
      </c>
      <c r="J14" s="20" t="str">
        <f t="shared" si="3"/>
        <v>ดี</v>
      </c>
      <c r="K14" s="16">
        <f t="shared" si="4"/>
        <v>2.9649999999999999</v>
      </c>
      <c r="L14" s="20" t="str">
        <f t="shared" si="5"/>
        <v>ดี</v>
      </c>
      <c r="M14" s="20" t="str">
        <f t="shared" si="6"/>
        <v>ผ่าน</v>
      </c>
      <c r="N14" s="21"/>
    </row>
    <row r="15" spans="1:14">
      <c r="A15" s="17">
        <v>7</v>
      </c>
      <c r="B15" s="18" t="s">
        <v>75</v>
      </c>
      <c r="C15" s="19">
        <v>2.7</v>
      </c>
      <c r="D15" s="20" t="str">
        <f t="shared" si="0"/>
        <v>ดี</v>
      </c>
      <c r="E15" s="20">
        <v>2.88</v>
      </c>
      <c r="F15" s="20" t="str">
        <f t="shared" si="1"/>
        <v>ดี</v>
      </c>
      <c r="G15" s="20">
        <v>3</v>
      </c>
      <c r="H15" s="20" t="str">
        <f t="shared" si="2"/>
        <v>ดี</v>
      </c>
      <c r="I15" s="20">
        <v>2.98</v>
      </c>
      <c r="J15" s="20" t="str">
        <f t="shared" si="3"/>
        <v>ดี</v>
      </c>
      <c r="K15" s="16">
        <f t="shared" si="4"/>
        <v>2.89</v>
      </c>
      <c r="L15" s="20" t="str">
        <f t="shared" si="5"/>
        <v>ดี</v>
      </c>
      <c r="M15" s="20" t="str">
        <f t="shared" si="6"/>
        <v>ผ่าน</v>
      </c>
      <c r="N15" s="21"/>
    </row>
    <row r="16" spans="1:14">
      <c r="A16" s="17">
        <v>8</v>
      </c>
      <c r="B16" s="18" t="s">
        <v>76</v>
      </c>
      <c r="C16" s="19">
        <v>2.8</v>
      </c>
      <c r="D16" s="20" t="str">
        <f t="shared" si="0"/>
        <v>ดี</v>
      </c>
      <c r="E16" s="20">
        <v>2.86</v>
      </c>
      <c r="F16" s="20" t="str">
        <f t="shared" si="1"/>
        <v>ดี</v>
      </c>
      <c r="G16" s="20">
        <v>2.8</v>
      </c>
      <c r="H16" s="20" t="str">
        <f t="shared" si="2"/>
        <v>ดี</v>
      </c>
      <c r="I16" s="20">
        <v>2.69</v>
      </c>
      <c r="J16" s="20" t="str">
        <f t="shared" si="3"/>
        <v>ดี</v>
      </c>
      <c r="K16" s="16">
        <f t="shared" si="4"/>
        <v>2.7875000000000001</v>
      </c>
      <c r="L16" s="20" t="str">
        <f t="shared" si="5"/>
        <v>ดี</v>
      </c>
      <c r="M16" s="20" t="str">
        <f t="shared" si="6"/>
        <v>ผ่าน</v>
      </c>
      <c r="N16" s="21"/>
    </row>
    <row r="17" spans="1:14">
      <c r="A17" s="17">
        <v>9</v>
      </c>
      <c r="B17" s="18" t="s">
        <v>77</v>
      </c>
      <c r="C17" s="19">
        <v>2.8</v>
      </c>
      <c r="D17" s="20" t="str">
        <f t="shared" si="0"/>
        <v>ดี</v>
      </c>
      <c r="E17" s="20">
        <v>2.85</v>
      </c>
      <c r="F17" s="20" t="str">
        <f t="shared" si="1"/>
        <v>ดี</v>
      </c>
      <c r="G17" s="20">
        <v>2.8</v>
      </c>
      <c r="H17" s="20" t="str">
        <f t="shared" si="2"/>
        <v>ดี</v>
      </c>
      <c r="I17" s="20">
        <v>2.69</v>
      </c>
      <c r="J17" s="20" t="str">
        <f t="shared" si="3"/>
        <v>ดี</v>
      </c>
      <c r="K17" s="16">
        <f t="shared" si="4"/>
        <v>2.7849999999999997</v>
      </c>
      <c r="L17" s="20" t="str">
        <f t="shared" si="5"/>
        <v>ดี</v>
      </c>
      <c r="M17" s="20" t="str">
        <f t="shared" si="6"/>
        <v>ผ่าน</v>
      </c>
      <c r="N17" s="21"/>
    </row>
    <row r="18" spans="1:14">
      <c r="A18" s="17">
        <v>10</v>
      </c>
      <c r="B18" s="18" t="s">
        <v>78</v>
      </c>
      <c r="C18" s="19">
        <v>2.9</v>
      </c>
      <c r="D18" s="20" t="str">
        <f t="shared" si="0"/>
        <v>ดี</v>
      </c>
      <c r="E18" s="20">
        <v>2.98</v>
      </c>
      <c r="F18" s="20" t="str">
        <f t="shared" si="1"/>
        <v>ดี</v>
      </c>
      <c r="G18" s="20">
        <v>3</v>
      </c>
      <c r="H18" s="20" t="str">
        <f t="shared" si="2"/>
        <v>ดี</v>
      </c>
      <c r="I18" s="20">
        <v>2.98</v>
      </c>
      <c r="J18" s="20" t="str">
        <f t="shared" si="3"/>
        <v>ดี</v>
      </c>
      <c r="K18" s="16">
        <f t="shared" si="4"/>
        <v>2.9649999999999999</v>
      </c>
      <c r="L18" s="20" t="str">
        <f t="shared" si="5"/>
        <v>ดี</v>
      </c>
      <c r="M18" s="20" t="str">
        <f t="shared" si="6"/>
        <v>ผ่าน</v>
      </c>
      <c r="N18" s="21"/>
    </row>
    <row r="19" spans="1:14">
      <c r="A19" s="17">
        <v>11</v>
      </c>
      <c r="B19" s="18" t="s">
        <v>79</v>
      </c>
      <c r="C19" s="19">
        <v>2.7</v>
      </c>
      <c r="D19" s="20" t="str">
        <f t="shared" si="0"/>
        <v>ดี</v>
      </c>
      <c r="E19" s="20">
        <v>2.88</v>
      </c>
      <c r="F19" s="20" t="str">
        <f t="shared" si="1"/>
        <v>ดี</v>
      </c>
      <c r="G19" s="20">
        <v>3</v>
      </c>
      <c r="H19" s="20" t="str">
        <f t="shared" si="2"/>
        <v>ดี</v>
      </c>
      <c r="I19" s="20">
        <v>2.98</v>
      </c>
      <c r="J19" s="20" t="str">
        <f t="shared" si="3"/>
        <v>ดี</v>
      </c>
      <c r="K19" s="16">
        <f t="shared" si="4"/>
        <v>2.89</v>
      </c>
      <c r="L19" s="20" t="str">
        <f t="shared" si="5"/>
        <v>ดี</v>
      </c>
      <c r="M19" s="20" t="str">
        <f t="shared" si="6"/>
        <v>ผ่าน</v>
      </c>
      <c r="N19" s="21"/>
    </row>
    <row r="20" spans="1:14">
      <c r="A20" s="17">
        <v>12</v>
      </c>
      <c r="B20" s="18" t="s">
        <v>80</v>
      </c>
      <c r="C20" s="19">
        <v>2.65</v>
      </c>
      <c r="D20" s="20" t="str">
        <f t="shared" si="0"/>
        <v>ดี</v>
      </c>
      <c r="E20" s="20">
        <v>2.98</v>
      </c>
      <c r="F20" s="20" t="str">
        <f t="shared" si="1"/>
        <v>ดี</v>
      </c>
      <c r="G20" s="20">
        <v>3</v>
      </c>
      <c r="H20" s="20" t="str">
        <f t="shared" si="2"/>
        <v>ดี</v>
      </c>
      <c r="I20" s="20">
        <v>2.98</v>
      </c>
      <c r="J20" s="20" t="str">
        <f t="shared" si="3"/>
        <v>ดี</v>
      </c>
      <c r="K20" s="16">
        <f t="shared" si="4"/>
        <v>2.9024999999999999</v>
      </c>
      <c r="L20" s="20" t="str">
        <f t="shared" si="5"/>
        <v>ดี</v>
      </c>
      <c r="M20" s="20" t="str">
        <f t="shared" si="6"/>
        <v>ผ่าน</v>
      </c>
      <c r="N20" s="21"/>
    </row>
    <row r="21" spans="1:14">
      <c r="A21" s="17">
        <v>13</v>
      </c>
      <c r="B21" s="18" t="s">
        <v>81</v>
      </c>
      <c r="C21" s="19">
        <v>2.87</v>
      </c>
      <c r="D21" s="20" t="str">
        <f t="shared" si="0"/>
        <v>ดี</v>
      </c>
      <c r="E21" s="20">
        <v>2.98</v>
      </c>
      <c r="F21" s="20" t="str">
        <f t="shared" si="1"/>
        <v>ดี</v>
      </c>
      <c r="G21" s="20">
        <v>3</v>
      </c>
      <c r="H21" s="20" t="str">
        <f t="shared" si="2"/>
        <v>ดี</v>
      </c>
      <c r="I21" s="20">
        <v>2.98</v>
      </c>
      <c r="J21" s="20" t="str">
        <f t="shared" si="3"/>
        <v>ดี</v>
      </c>
      <c r="K21" s="16">
        <f t="shared" si="4"/>
        <v>2.9575</v>
      </c>
      <c r="L21" s="20" t="str">
        <f t="shared" si="5"/>
        <v>ดี</v>
      </c>
      <c r="M21" s="20" t="str">
        <f t="shared" si="6"/>
        <v>ผ่าน</v>
      </c>
      <c r="N21" s="21"/>
    </row>
    <row r="22" spans="1:14">
      <c r="A22" s="17">
        <v>14</v>
      </c>
      <c r="B22" s="18" t="s">
        <v>82</v>
      </c>
      <c r="C22" s="19">
        <v>2.62</v>
      </c>
      <c r="D22" s="20" t="str">
        <f t="shared" si="0"/>
        <v>ดี</v>
      </c>
      <c r="E22" s="20">
        <v>2.84</v>
      </c>
      <c r="F22" s="20" t="str">
        <f t="shared" si="1"/>
        <v>ดี</v>
      </c>
      <c r="G22" s="20">
        <v>3</v>
      </c>
      <c r="H22" s="20" t="str">
        <f t="shared" si="2"/>
        <v>ดี</v>
      </c>
      <c r="I22" s="20">
        <v>2.64</v>
      </c>
      <c r="J22" s="20" t="str">
        <f t="shared" si="3"/>
        <v>ดี</v>
      </c>
      <c r="K22" s="16">
        <f t="shared" si="4"/>
        <v>2.7750000000000004</v>
      </c>
      <c r="L22" s="20" t="str">
        <f t="shared" si="5"/>
        <v>ดี</v>
      </c>
      <c r="M22" s="20" t="str">
        <f t="shared" si="6"/>
        <v>ผ่าน</v>
      </c>
      <c r="N22" s="21"/>
    </row>
    <row r="23" spans="1:14">
      <c r="A23" s="17">
        <v>15</v>
      </c>
      <c r="B23" s="18" t="s">
        <v>83</v>
      </c>
      <c r="C23" s="19">
        <v>2.89</v>
      </c>
      <c r="D23" s="20" t="str">
        <f t="shared" si="0"/>
        <v>ดี</v>
      </c>
      <c r="E23" s="20">
        <v>2.87</v>
      </c>
      <c r="F23" s="20" t="str">
        <f t="shared" si="1"/>
        <v>ดี</v>
      </c>
      <c r="G23" s="20">
        <v>3</v>
      </c>
      <c r="H23" s="20" t="str">
        <f t="shared" si="2"/>
        <v>ดี</v>
      </c>
      <c r="I23" s="20">
        <v>2.98</v>
      </c>
      <c r="J23" s="20" t="str">
        <f t="shared" si="3"/>
        <v>ดี</v>
      </c>
      <c r="K23" s="16">
        <f t="shared" si="4"/>
        <v>2.9350000000000001</v>
      </c>
      <c r="L23" s="20" t="str">
        <f t="shared" si="5"/>
        <v>ดี</v>
      </c>
      <c r="M23" s="20" t="str">
        <f t="shared" si="6"/>
        <v>ผ่าน</v>
      </c>
      <c r="N23" s="21"/>
    </row>
    <row r="24" spans="1:14">
      <c r="A24" s="17">
        <v>16</v>
      </c>
      <c r="B24" s="18" t="s">
        <v>84</v>
      </c>
      <c r="C24" s="19">
        <v>2.8</v>
      </c>
      <c r="D24" s="20" t="str">
        <f t="shared" si="0"/>
        <v>ดี</v>
      </c>
      <c r="E24" s="20">
        <v>2.86</v>
      </c>
      <c r="F24" s="20" t="str">
        <f t="shared" si="1"/>
        <v>ดี</v>
      </c>
      <c r="G24" s="20">
        <v>3</v>
      </c>
      <c r="H24" s="20" t="str">
        <f t="shared" si="2"/>
        <v>ดี</v>
      </c>
      <c r="I24" s="20">
        <v>2.98</v>
      </c>
      <c r="J24" s="20" t="str">
        <f t="shared" si="3"/>
        <v>ดี</v>
      </c>
      <c r="K24" s="16">
        <f t="shared" si="4"/>
        <v>2.91</v>
      </c>
      <c r="L24" s="20" t="str">
        <f t="shared" si="5"/>
        <v>ดี</v>
      </c>
      <c r="M24" s="20" t="str">
        <f t="shared" si="6"/>
        <v>ผ่าน</v>
      </c>
      <c r="N24" s="21"/>
    </row>
    <row r="25" spans="1:14">
      <c r="A25" s="17">
        <v>17</v>
      </c>
      <c r="B25" s="18" t="s">
        <v>85</v>
      </c>
      <c r="C25" s="19">
        <v>2.67</v>
      </c>
      <c r="D25" s="20" t="str">
        <f t="shared" si="0"/>
        <v>ดี</v>
      </c>
      <c r="E25" s="20">
        <v>2.98</v>
      </c>
      <c r="F25" s="20" t="str">
        <f t="shared" si="1"/>
        <v>ดี</v>
      </c>
      <c r="G25" s="20">
        <v>3</v>
      </c>
      <c r="H25" s="20" t="str">
        <f t="shared" si="2"/>
        <v>ดี</v>
      </c>
      <c r="I25" s="20">
        <v>2.98</v>
      </c>
      <c r="J25" s="20" t="str">
        <f t="shared" si="3"/>
        <v>ดี</v>
      </c>
      <c r="K25" s="16">
        <f t="shared" si="4"/>
        <v>2.9075000000000002</v>
      </c>
      <c r="L25" s="20" t="str">
        <f t="shared" si="5"/>
        <v>ดี</v>
      </c>
      <c r="M25" s="20" t="str">
        <f t="shared" si="6"/>
        <v>ผ่าน</v>
      </c>
      <c r="N25" s="21"/>
    </row>
    <row r="26" spans="1:14">
      <c r="A26" s="17">
        <v>18</v>
      </c>
      <c r="B26" s="18" t="s">
        <v>86</v>
      </c>
      <c r="C26" s="19">
        <v>2.78</v>
      </c>
      <c r="D26" s="20" t="str">
        <f t="shared" si="0"/>
        <v>ดี</v>
      </c>
      <c r="E26" s="20">
        <v>2.96</v>
      </c>
      <c r="F26" s="20" t="str">
        <f t="shared" si="1"/>
        <v>ดี</v>
      </c>
      <c r="G26" s="20">
        <v>3</v>
      </c>
      <c r="H26" s="20" t="str">
        <f t="shared" si="2"/>
        <v>ดี</v>
      </c>
      <c r="I26" s="20">
        <v>2.98</v>
      </c>
      <c r="J26" s="20" t="str">
        <f t="shared" si="3"/>
        <v>ดี</v>
      </c>
      <c r="K26" s="16">
        <f t="shared" si="4"/>
        <v>2.93</v>
      </c>
      <c r="L26" s="20" t="str">
        <f t="shared" si="5"/>
        <v>ดี</v>
      </c>
      <c r="M26" s="20" t="str">
        <f t="shared" si="6"/>
        <v>ผ่าน</v>
      </c>
      <c r="N26" s="21"/>
    </row>
    <row r="27" spans="1:14">
      <c r="A27" s="17">
        <v>19</v>
      </c>
      <c r="B27" s="18" t="s">
        <v>87</v>
      </c>
      <c r="C27" s="19">
        <v>2.88</v>
      </c>
      <c r="D27" s="20" t="str">
        <f t="shared" si="0"/>
        <v>ดี</v>
      </c>
      <c r="E27" s="20">
        <v>2.83</v>
      </c>
      <c r="F27" s="20" t="str">
        <f t="shared" si="1"/>
        <v>ดี</v>
      </c>
      <c r="G27" s="20">
        <v>2.89</v>
      </c>
      <c r="H27" s="20" t="str">
        <f t="shared" si="2"/>
        <v>ดี</v>
      </c>
      <c r="I27" s="20">
        <v>2.84</v>
      </c>
      <c r="J27" s="20" t="str">
        <f t="shared" si="3"/>
        <v>ดี</v>
      </c>
      <c r="K27" s="16">
        <f t="shared" si="4"/>
        <v>2.86</v>
      </c>
      <c r="L27" s="20" t="str">
        <f t="shared" si="5"/>
        <v>ดี</v>
      </c>
      <c r="M27" s="20" t="str">
        <f t="shared" si="6"/>
        <v>ผ่าน</v>
      </c>
      <c r="N27" s="21"/>
    </row>
    <row r="28" spans="1:14">
      <c r="A28" s="17">
        <v>20</v>
      </c>
      <c r="B28" s="18" t="s">
        <v>88</v>
      </c>
      <c r="C28" s="19">
        <v>2.7</v>
      </c>
      <c r="D28" s="20" t="str">
        <f t="shared" si="0"/>
        <v>ดี</v>
      </c>
      <c r="E28" s="20">
        <v>2.98</v>
      </c>
      <c r="F28" s="20" t="str">
        <f t="shared" si="1"/>
        <v>ดี</v>
      </c>
      <c r="G28" s="20">
        <v>3</v>
      </c>
      <c r="H28" s="20" t="str">
        <f t="shared" si="2"/>
        <v>ดี</v>
      </c>
      <c r="I28" s="20">
        <v>2.86</v>
      </c>
      <c r="J28" s="20" t="str">
        <f t="shared" si="3"/>
        <v>ดี</v>
      </c>
      <c r="K28" s="16">
        <f t="shared" si="4"/>
        <v>2.8849999999999998</v>
      </c>
      <c r="L28" s="20" t="str">
        <f t="shared" si="5"/>
        <v>ดี</v>
      </c>
      <c r="M28" s="20" t="str">
        <f t="shared" si="6"/>
        <v>ผ่าน</v>
      </c>
      <c r="N28" s="21"/>
    </row>
    <row r="29" spans="1:14">
      <c r="A29" s="17">
        <v>21</v>
      </c>
      <c r="B29" s="18" t="s">
        <v>89</v>
      </c>
      <c r="C29" s="19">
        <v>2.67</v>
      </c>
      <c r="D29" s="20" t="str">
        <f t="shared" si="0"/>
        <v>ดี</v>
      </c>
      <c r="E29" s="20">
        <v>2.88</v>
      </c>
      <c r="F29" s="20" t="str">
        <f t="shared" si="1"/>
        <v>ดี</v>
      </c>
      <c r="G29" s="20">
        <v>2.84</v>
      </c>
      <c r="H29" s="20" t="str">
        <f t="shared" si="2"/>
        <v>ดี</v>
      </c>
      <c r="I29" s="20">
        <v>2.78</v>
      </c>
      <c r="J29" s="20" t="str">
        <f t="shared" si="3"/>
        <v>ดี</v>
      </c>
      <c r="K29" s="16">
        <f t="shared" si="4"/>
        <v>2.7925</v>
      </c>
      <c r="L29" s="20" t="str">
        <f t="shared" si="5"/>
        <v>ดี</v>
      </c>
      <c r="M29" s="20" t="str">
        <f t="shared" si="6"/>
        <v>ผ่าน</v>
      </c>
      <c r="N29" s="21"/>
    </row>
    <row r="30" spans="1:14">
      <c r="A30" s="17">
        <v>22</v>
      </c>
      <c r="B30" s="22" t="s">
        <v>90</v>
      </c>
      <c r="C30" s="19">
        <v>2.74</v>
      </c>
      <c r="D30" s="20" t="str">
        <f t="shared" si="0"/>
        <v>ดี</v>
      </c>
      <c r="E30" s="20">
        <v>2.84</v>
      </c>
      <c r="F30" s="20" t="str">
        <f t="shared" si="1"/>
        <v>ดี</v>
      </c>
      <c r="G30" s="20">
        <v>3</v>
      </c>
      <c r="H30" s="20" t="str">
        <f t="shared" si="2"/>
        <v>ดี</v>
      </c>
      <c r="I30" s="20">
        <v>2.76</v>
      </c>
      <c r="J30" s="20" t="str">
        <f t="shared" si="3"/>
        <v>ดี</v>
      </c>
      <c r="K30" s="16">
        <f t="shared" si="4"/>
        <v>2.835</v>
      </c>
      <c r="L30" s="20" t="str">
        <f t="shared" si="5"/>
        <v>ดี</v>
      </c>
      <c r="M30" s="20" t="str">
        <f t="shared" si="6"/>
        <v>ผ่าน</v>
      </c>
      <c r="N30" s="21"/>
    </row>
    <row r="31" spans="1:14">
      <c r="A31" s="17">
        <v>23</v>
      </c>
      <c r="B31" s="18" t="s">
        <v>91</v>
      </c>
      <c r="C31" s="19">
        <v>2.65</v>
      </c>
      <c r="D31" s="20" t="str">
        <f t="shared" si="0"/>
        <v>ดี</v>
      </c>
      <c r="E31" s="20">
        <v>2.85</v>
      </c>
      <c r="F31" s="20" t="str">
        <f t="shared" si="1"/>
        <v>ดี</v>
      </c>
      <c r="G31" s="20">
        <v>2.86</v>
      </c>
      <c r="H31" s="20" t="str">
        <f t="shared" si="2"/>
        <v>ดี</v>
      </c>
      <c r="I31" s="20">
        <v>2.78</v>
      </c>
      <c r="J31" s="20" t="str">
        <f t="shared" si="3"/>
        <v>ดี</v>
      </c>
      <c r="K31" s="16">
        <f t="shared" si="4"/>
        <v>2.7849999999999997</v>
      </c>
      <c r="L31" s="20" t="str">
        <f t="shared" si="5"/>
        <v>ดี</v>
      </c>
      <c r="M31" s="20" t="str">
        <f t="shared" si="6"/>
        <v>ผ่าน</v>
      </c>
      <c r="N31" s="21"/>
    </row>
    <row r="32" spans="1:14">
      <c r="A32" s="83" t="s">
        <v>39</v>
      </c>
      <c r="B32" s="84"/>
      <c r="C32" s="20">
        <f>SUM(C9:C31)</f>
        <v>63</v>
      </c>
      <c r="D32" s="20"/>
      <c r="E32" s="20">
        <f>SUM(E9:E31)</f>
        <v>66.449999999999974</v>
      </c>
      <c r="F32" s="20"/>
      <c r="G32" s="20">
        <f>SUM(G9:G31)</f>
        <v>66.47</v>
      </c>
      <c r="H32" s="20"/>
      <c r="I32" s="20">
        <f>SUM(I9:I31)</f>
        <v>64.129999999999981</v>
      </c>
      <c r="J32" s="20"/>
      <c r="K32" s="16">
        <f>SUM(K9:K31)</f>
        <v>65.012499999999989</v>
      </c>
      <c r="L32" s="20"/>
      <c r="M32" s="20"/>
      <c r="N32" s="21"/>
    </row>
    <row r="33" spans="1:14">
      <c r="A33" s="83" t="s">
        <v>40</v>
      </c>
      <c r="B33" s="85"/>
      <c r="C33" s="16">
        <f>(C32/23)</f>
        <v>2.7391304347826089</v>
      </c>
      <c r="D33" s="20"/>
      <c r="E33" s="16">
        <f>(E32/23)</f>
        <v>2.8891304347826074</v>
      </c>
      <c r="F33" s="20"/>
      <c r="G33" s="16">
        <f>(G32/23)</f>
        <v>2.89</v>
      </c>
      <c r="H33" s="20"/>
      <c r="I33" s="16">
        <f>(I32/23)</f>
        <v>2.7882608695652165</v>
      </c>
      <c r="J33" s="20"/>
      <c r="K33" s="16">
        <f>(K32/23)</f>
        <v>2.8266304347826083</v>
      </c>
      <c r="L33" s="20"/>
      <c r="M33" s="20"/>
      <c r="N33" s="21"/>
    </row>
    <row r="34" spans="1:14">
      <c r="A34" s="83" t="s">
        <v>41</v>
      </c>
      <c r="B34" s="85"/>
      <c r="C34" s="16">
        <f>(C32*100)/69</f>
        <v>91.304347826086953</v>
      </c>
      <c r="D34" s="20"/>
      <c r="E34" s="16">
        <v>96.33</v>
      </c>
      <c r="F34" s="20"/>
      <c r="G34" s="16">
        <v>96.19</v>
      </c>
      <c r="H34" s="20"/>
      <c r="I34" s="16">
        <v>92.93</v>
      </c>
      <c r="J34" s="20"/>
      <c r="K34" s="16">
        <f>(K32*100)/69</f>
        <v>94.221014492753611</v>
      </c>
      <c r="L34" s="20"/>
      <c r="M34" s="20"/>
      <c r="N34" s="21"/>
    </row>
    <row r="35" spans="1:14">
      <c r="C35" s="24"/>
      <c r="E35" s="16">
        <f>(E32*100)/69</f>
        <v>96.304347826086911</v>
      </c>
      <c r="G35" s="16">
        <f>(G32*100)/69</f>
        <v>96.333333333333329</v>
      </c>
      <c r="I35" s="16">
        <f>(I32*100)/69</f>
        <v>92.942028985507221</v>
      </c>
    </row>
  </sheetData>
  <mergeCells count="22">
    <mergeCell ref="A32:B32"/>
    <mergeCell ref="A33:B33"/>
    <mergeCell ref="A34:B34"/>
    <mergeCell ref="I6:J6"/>
    <mergeCell ref="K6:M6"/>
    <mergeCell ref="A6:A8"/>
    <mergeCell ref="B6:B8"/>
    <mergeCell ref="N6:N8"/>
    <mergeCell ref="D7:D8"/>
    <mergeCell ref="F7:F8"/>
    <mergeCell ref="H7:H8"/>
    <mergeCell ref="J7:J8"/>
    <mergeCell ref="L7:L8"/>
    <mergeCell ref="M7:M8"/>
    <mergeCell ref="C6:D6"/>
    <mergeCell ref="E6:F6"/>
    <mergeCell ref="G6:H6"/>
    <mergeCell ref="A1:N1"/>
    <mergeCell ref="A2:N2"/>
    <mergeCell ref="A3:N3"/>
    <mergeCell ref="A4:N4"/>
    <mergeCell ref="A5:N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2D4F-8260-48F5-9E0E-D742DF0F69A3}">
  <dimension ref="A1:M41"/>
  <sheetViews>
    <sheetView tabSelected="1" topLeftCell="A28" zoomScale="80" zoomScaleNormal="80" workbookViewId="0">
      <selection activeCell="Q38" sqref="Q38"/>
    </sheetView>
  </sheetViews>
  <sheetFormatPr defaultRowHeight="21"/>
  <cols>
    <col min="1" max="1" width="5.42578125" style="41" customWidth="1"/>
    <col min="2" max="2" width="26.5703125" style="37" customWidth="1"/>
    <col min="3" max="4" width="8.42578125" style="41" customWidth="1"/>
    <col min="5" max="5" width="8.42578125" style="43" customWidth="1"/>
    <col min="6" max="10" width="8.42578125" style="41" customWidth="1"/>
    <col min="11" max="13" width="10.42578125" style="41" customWidth="1"/>
    <col min="14" max="16384" width="9.140625" style="37"/>
  </cols>
  <sheetData>
    <row r="1" spans="1:13" ht="21" customHeigh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ht="21" customHeight="1">
      <c r="A2" s="94" t="s">
        <v>95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ht="21" customHeight="1">
      <c r="A3" s="94" t="s">
        <v>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ht="21" customHeight="1">
      <c r="A4" s="94" t="s">
        <v>3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</row>
    <row r="5" spans="1:13" ht="21" customHeight="1">
      <c r="A5" s="95" t="s">
        <v>4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</row>
    <row r="6" spans="1:13" s="42" customFormat="1" ht="21" customHeight="1">
      <c r="A6" s="92" t="s">
        <v>5</v>
      </c>
      <c r="B6" s="92" t="s">
        <v>6</v>
      </c>
      <c r="C6" s="91" t="s">
        <v>7</v>
      </c>
      <c r="D6" s="91"/>
      <c r="E6" s="91" t="s">
        <v>10</v>
      </c>
      <c r="F6" s="91"/>
      <c r="G6" s="91" t="s">
        <v>11</v>
      </c>
      <c r="H6" s="91"/>
      <c r="I6" s="91" t="s">
        <v>12</v>
      </c>
      <c r="J6" s="91"/>
      <c r="K6" s="91" t="s">
        <v>13</v>
      </c>
      <c r="L6" s="91"/>
      <c r="M6" s="91"/>
    </row>
    <row r="7" spans="1:13" s="42" customFormat="1" ht="43.5" customHeight="1">
      <c r="A7" s="92"/>
      <c r="B7" s="92"/>
      <c r="C7" s="54" t="s">
        <v>8</v>
      </c>
      <c r="D7" s="92" t="s">
        <v>9</v>
      </c>
      <c r="E7" s="55" t="s">
        <v>8</v>
      </c>
      <c r="F7" s="92" t="s">
        <v>9</v>
      </c>
      <c r="G7" s="54" t="s">
        <v>8</v>
      </c>
      <c r="H7" s="92" t="s">
        <v>9</v>
      </c>
      <c r="I7" s="54" t="s">
        <v>8</v>
      </c>
      <c r="J7" s="92" t="s">
        <v>9</v>
      </c>
      <c r="K7" s="56" t="s">
        <v>15</v>
      </c>
      <c r="L7" s="96" t="s">
        <v>16</v>
      </c>
      <c r="M7" s="96" t="s">
        <v>17</v>
      </c>
    </row>
    <row r="8" spans="1:13" s="42" customFormat="1" ht="21" customHeight="1">
      <c r="A8" s="92"/>
      <c r="B8" s="93"/>
      <c r="C8" s="58">
        <v>3</v>
      </c>
      <c r="D8" s="92"/>
      <c r="E8" s="58">
        <v>3</v>
      </c>
      <c r="F8" s="92"/>
      <c r="G8" s="58">
        <v>3</v>
      </c>
      <c r="H8" s="92"/>
      <c r="I8" s="58">
        <v>3</v>
      </c>
      <c r="J8" s="92"/>
      <c r="K8" s="58">
        <v>3</v>
      </c>
      <c r="L8" s="96"/>
      <c r="M8" s="96"/>
    </row>
    <row r="9" spans="1:13" ht="21" customHeight="1">
      <c r="A9" s="39">
        <v>1</v>
      </c>
      <c r="B9" s="59" t="s">
        <v>96</v>
      </c>
      <c r="C9" s="44">
        <f>([1]ผลประเมินพัฒนาการฯ!C6+[1]ผลประเมินพัฒนาการฯ!D6)/2</f>
        <v>2.95</v>
      </c>
      <c r="D9" s="40" t="str">
        <f>IF(C9&gt;=2.5,"ดี",IF(C9&gt;=2,"ปานกลาง","ส่งเสริม"))</f>
        <v>ดี</v>
      </c>
      <c r="E9" s="38">
        <f>([1]ผลประเมินพัฒนาการฯ!E6+[1]ผลประเมินพัฒนาการฯ!F6+[1]ผลประเมินพัฒนาการฯ!G6)/3</f>
        <v>2.8355555555555552</v>
      </c>
      <c r="F9" s="40" t="str">
        <f>IF(E9&gt;=2.5,"ดี",IF(E9&gt;=2,"ปานกลาง","ส่งเสริม"))</f>
        <v>ดี</v>
      </c>
      <c r="G9" s="44">
        <f>([1]ผลประเมินพัฒนาการฯ!H6+[1]ผลประเมินพัฒนาการฯ!I6+[1]ผลประเมินพัฒนาการฯ!J6)/3</f>
        <v>2.83</v>
      </c>
      <c r="H9" s="40" t="str">
        <f>IF(G9&gt;=2.5,"ดี",IF(G9&gt;=2,"ปานกลาง","ส่งเสริม"))</f>
        <v>ดี</v>
      </c>
      <c r="I9" s="38">
        <f>([1]ผลประเมินพัฒนาการฯ!K6+[1]ผลประเมินพัฒนาการฯ!L6+[1]ผลประเมินพัฒนาการฯ!M6+[1]ผลประเมินพัฒนาการฯ!N6)/4</f>
        <v>2.7906250000000004</v>
      </c>
      <c r="J9" s="40" t="str">
        <f>IF(I9&gt;=2.5,"ดี",IF(I9&gt;=2,"ปานกลาง","ส่งเสริม"))</f>
        <v>ดี</v>
      </c>
      <c r="K9" s="38">
        <f>[1]ผลประเมินพัฒนาการฯ!P6</f>
        <v>2.8382638888888891</v>
      </c>
      <c r="L9" s="40" t="str">
        <f>IF(K9&gt;=2.5,"ดี",IF(K9&gt;=2,"ปานกลาง","ส่งเสริม"))</f>
        <v>ดี</v>
      </c>
      <c r="M9" s="40" t="str">
        <f>IF(K9&gt;=2,"ผ่าน","ไมผ่าน")</f>
        <v>ผ่าน</v>
      </c>
    </row>
    <row r="10" spans="1:13" ht="21" customHeight="1">
      <c r="A10" s="39">
        <v>2</v>
      </c>
      <c r="B10" s="59" t="s">
        <v>97</v>
      </c>
      <c r="C10" s="44">
        <f>([1]ผลประเมินพัฒนาการฯ!C7+[1]ผลประเมินพัฒนาการฯ!D7)/2</f>
        <v>2.8809523809523809</v>
      </c>
      <c r="D10" s="40" t="str">
        <f t="shared" ref="D10:D38" si="0">IF(C10&gt;=2.5,"ดี",IF(C10&gt;=2,"ปานกลาง","ส่งเสริม"))</f>
        <v>ดี</v>
      </c>
      <c r="E10" s="38">
        <f>([1]ผลประเมินพัฒนาการฯ!E7+[1]ผลประเมินพัฒนาการฯ!F7+[1]ผลประเมินพัฒนาการฯ!G7)/3</f>
        <v>2.8466666666666662</v>
      </c>
      <c r="F10" s="40" t="str">
        <f t="shared" ref="F10:F38" si="1">IF(E10&gt;=2.5,"ดี",IF(E10&gt;=2,"ปานกลาง","ส่งเสริม"))</f>
        <v>ดี</v>
      </c>
      <c r="G10" s="44">
        <f>([1]ผลประเมินพัฒนาการฯ!H7+[1]ผลประเมินพัฒนาการฯ!I7+[1]ผลประเมินพัฒนาการฯ!J7)/3</f>
        <v>2.83</v>
      </c>
      <c r="H10" s="40" t="str">
        <f t="shared" ref="H10:H38" si="2">IF(G10&gt;=2.5,"ดี",IF(G10&gt;=2,"ปานกลาง","ส่งเสริม"))</f>
        <v>ดี</v>
      </c>
      <c r="I10" s="38">
        <f>([1]ผลประเมินพัฒนาการฯ!K7+[1]ผลประเมินพัฒนาการฯ!L7+[1]ผลประเมินพัฒนาการฯ!M7+[1]ผลประเมินพัฒนาการฯ!N7)/4</f>
        <v>2.8031250000000001</v>
      </c>
      <c r="J10" s="40" t="str">
        <f t="shared" ref="J10:J38" si="3">IF(I10&gt;=2.5,"ดี",IF(I10&gt;=2,"ปานกลาง","ส่งเสริม"))</f>
        <v>ดี</v>
      </c>
      <c r="K10" s="38">
        <f>[1]ผลประเมินพัฒนาการฯ!P7</f>
        <v>2.8337003968253964</v>
      </c>
      <c r="L10" s="40" t="str">
        <f t="shared" ref="L10:L38" si="4">IF(K10&gt;=2.5,"ดี",IF(K10&gt;=2,"ปานกลาง","ส่งเสริม"))</f>
        <v>ดี</v>
      </c>
      <c r="M10" s="40" t="str">
        <f t="shared" ref="M10:M38" si="5">IF(K10&gt;=2,"ผ่าน","ไมผ่าน")</f>
        <v>ผ่าน</v>
      </c>
    </row>
    <row r="11" spans="1:13" ht="21" customHeight="1">
      <c r="A11" s="39">
        <v>3</v>
      </c>
      <c r="B11" s="59" t="s">
        <v>98</v>
      </c>
      <c r="C11" s="44">
        <f>([1]ผลประเมินพัฒนาการฯ!C8+[1]ผลประเมินพัฒนาการฯ!D8)/2</f>
        <v>2.95</v>
      </c>
      <c r="D11" s="40" t="str">
        <f t="shared" si="0"/>
        <v>ดี</v>
      </c>
      <c r="E11" s="38">
        <f>([1]ผลประเมินพัฒนาการฯ!E8+[1]ผลประเมินพัฒนาการฯ!F8+[1]ผลประเมินพัฒนาการฯ!G8)/3</f>
        <v>2.7911111111111109</v>
      </c>
      <c r="F11" s="40" t="str">
        <f t="shared" si="1"/>
        <v>ดี</v>
      </c>
      <c r="G11" s="44">
        <f>([1]ผลประเมินพัฒนาการฯ!H8+[1]ผลประเมินพัฒนาการฯ!I8+[1]ผลประเมินพัฒนาการฯ!J8)/3</f>
        <v>2.83</v>
      </c>
      <c r="H11" s="40" t="str">
        <f t="shared" si="2"/>
        <v>ดี</v>
      </c>
      <c r="I11" s="38">
        <f>([1]ผลประเมินพัฒนาการฯ!K8+[1]ผลประเมินพัฒนาการฯ!L8+[1]ผลประเมินพัฒนาการฯ!M8+[1]ผลประเมินพัฒนาการฯ!N8)/4</f>
        <v>2.7906250000000004</v>
      </c>
      <c r="J11" s="40" t="str">
        <f t="shared" si="3"/>
        <v>ดี</v>
      </c>
      <c r="K11" s="38">
        <f>[1]ผลประเมินพัฒนาการฯ!P8</f>
        <v>2.8271527777777781</v>
      </c>
      <c r="L11" s="40" t="str">
        <f t="shared" si="4"/>
        <v>ดี</v>
      </c>
      <c r="M11" s="40" t="str">
        <f t="shared" si="5"/>
        <v>ผ่าน</v>
      </c>
    </row>
    <row r="12" spans="1:13" ht="21" customHeight="1">
      <c r="A12" s="39">
        <v>4</v>
      </c>
      <c r="B12" s="59" t="s">
        <v>99</v>
      </c>
      <c r="C12" s="44">
        <f>([1]ผลประเมินพัฒนาการฯ!C9+[1]ผลประเมินพัฒนาการฯ!D9)/2</f>
        <v>2.8666666666666667</v>
      </c>
      <c r="D12" s="40" t="str">
        <f t="shared" si="0"/>
        <v>ดี</v>
      </c>
      <c r="E12" s="38">
        <f>([1]ผลประเมินพัฒนาการฯ!E9+[1]ผลประเมินพัฒนาการฯ!F9+[1]ผลประเมินพัฒนาการฯ!G9)/3</f>
        <v>2.7688888888888887</v>
      </c>
      <c r="F12" s="40" t="str">
        <f t="shared" si="1"/>
        <v>ดี</v>
      </c>
      <c r="G12" s="44">
        <f>([1]ผลประเมินพัฒนาการฯ!H9+[1]ผลประเมินพัฒนาการฯ!I9+[1]ผลประเมินพัฒนาการฯ!J9)/3</f>
        <v>2.83</v>
      </c>
      <c r="H12" s="40" t="str">
        <f t="shared" si="2"/>
        <v>ดี</v>
      </c>
      <c r="I12" s="38">
        <f>([1]ผลประเมินพัฒนาการฯ!K9+[1]ผลประเมินพัฒนาการฯ!L9+[1]ผลประเมินพัฒนาการฯ!M9+[1]ผลประเมินพัฒนาการฯ!N9)/4</f>
        <v>2.7906250000000004</v>
      </c>
      <c r="J12" s="40" t="str">
        <f t="shared" si="3"/>
        <v>ดี</v>
      </c>
      <c r="K12" s="38">
        <f>[1]ผลประเมินพัฒนาการฯ!P9</f>
        <v>2.8077083333333337</v>
      </c>
      <c r="L12" s="40" t="str">
        <f t="shared" si="4"/>
        <v>ดี</v>
      </c>
      <c r="M12" s="40" t="str">
        <f t="shared" si="5"/>
        <v>ผ่าน</v>
      </c>
    </row>
    <row r="13" spans="1:13" ht="21" customHeight="1">
      <c r="A13" s="39">
        <v>5</v>
      </c>
      <c r="B13" s="59" t="s">
        <v>100</v>
      </c>
      <c r="C13" s="44">
        <f>([1]ผลประเมินพัฒนาการฯ!C10+[1]ผลประเมินพัฒนาการฯ!D10)/2</f>
        <v>2.7023809523809526</v>
      </c>
      <c r="D13" s="40" t="str">
        <f t="shared" si="0"/>
        <v>ดี</v>
      </c>
      <c r="E13" s="38">
        <f>([1]ผลประเมินพัฒนาการฯ!E10+[1]ผลประเมินพัฒนาการฯ!F10+[1]ผลประเมินพัฒนาการฯ!G10)/3</f>
        <v>2.5355555555555558</v>
      </c>
      <c r="F13" s="40" t="str">
        <f t="shared" si="1"/>
        <v>ดี</v>
      </c>
      <c r="G13" s="44">
        <f>([1]ผลประเมินพัฒนาการฯ!H10+[1]ผลประเมินพัฒนาการฯ!I10+[1]ผลประเมินพัฒนาการฯ!J10)/3</f>
        <v>2.5188888888888887</v>
      </c>
      <c r="H13" s="40" t="str">
        <f t="shared" si="2"/>
        <v>ดี</v>
      </c>
      <c r="I13" s="38">
        <f>([1]ผลประเมินพัฒนาการฯ!K10+[1]ผลประเมินพัฒนาการฯ!L10+[1]ผลประเมินพัฒนาการฯ!M10+[1]ผลประเมินพัฒนาการฯ!N10)/4</f>
        <v>2.3312499999999998</v>
      </c>
      <c r="J13" s="40" t="str">
        <f t="shared" si="3"/>
        <v>ปานกลาง</v>
      </c>
      <c r="K13" s="38">
        <f>[1]ผลประเมินพัฒนาการฯ!P10</f>
        <v>2.4910912698412702</v>
      </c>
      <c r="L13" s="40" t="str">
        <f t="shared" si="4"/>
        <v>ปานกลาง</v>
      </c>
      <c r="M13" s="40" t="str">
        <f t="shared" si="5"/>
        <v>ผ่าน</v>
      </c>
    </row>
    <row r="14" spans="1:13" ht="21" customHeight="1">
      <c r="A14" s="39">
        <v>6</v>
      </c>
      <c r="B14" s="59" t="s">
        <v>101</v>
      </c>
      <c r="C14" s="44">
        <f>([1]ผลประเมินพัฒนาการฯ!C11+[1]ผลประเมินพัฒนาการฯ!D11)/2</f>
        <v>4.621428571428571</v>
      </c>
      <c r="D14" s="40" t="str">
        <f t="shared" si="0"/>
        <v>ดี</v>
      </c>
      <c r="E14" s="38">
        <f>([1]ผลประเมินพัฒนาการฯ!E11+[1]ผลประเมินพัฒนาการฯ!F11+[1]ผลประเมินพัฒนาการฯ!G11)/3</f>
        <v>2.7466666666666666</v>
      </c>
      <c r="F14" s="40" t="str">
        <f t="shared" si="1"/>
        <v>ดี</v>
      </c>
      <c r="G14" s="44">
        <f>([1]ผลประเมินพัฒนาการฯ!H11+[1]ผลประเมินพัฒนาการฯ!I11+[1]ผลประเมินพัฒนาการฯ!J11)/3</f>
        <v>2.8244444444444441</v>
      </c>
      <c r="H14" s="40" t="str">
        <f t="shared" si="2"/>
        <v>ดี</v>
      </c>
      <c r="I14" s="38">
        <f>([1]ผลประเมินพัฒนาการฯ!K11+[1]ผลประเมินพัฒนาการฯ!L11+[1]ผลประเมินพัฒนาการฯ!M11+[1]ผลประเมินพัฒนาการฯ!N11)/4</f>
        <v>2.75</v>
      </c>
      <c r="J14" s="40" t="str">
        <f t="shared" si="3"/>
        <v>ดี</v>
      </c>
      <c r="K14" s="38">
        <f>[1]ผลประเมินพัฒนาการฯ!P11</f>
        <v>3.07968253968254</v>
      </c>
      <c r="L14" s="40" t="str">
        <f t="shared" si="4"/>
        <v>ดี</v>
      </c>
      <c r="M14" s="40" t="str">
        <f t="shared" si="5"/>
        <v>ผ่าน</v>
      </c>
    </row>
    <row r="15" spans="1:13" ht="21" customHeight="1">
      <c r="A15" s="39">
        <v>7</v>
      </c>
      <c r="B15" s="59" t="s">
        <v>102</v>
      </c>
      <c r="C15" s="44">
        <f>([1]ผลประเมินพัฒนาการฯ!C12+[1]ผลประเมินพัฒนาการฯ!D12)/2</f>
        <v>2.8214285714285712</v>
      </c>
      <c r="D15" s="40" t="str">
        <f t="shared" si="0"/>
        <v>ดี</v>
      </c>
      <c r="E15" s="38">
        <f>([1]ผลประเมินพัฒนาการฯ!E12+[1]ผลประเมินพัฒนาการฯ!F12+[1]ผลประเมินพัฒนาการฯ!G12)/3</f>
        <v>2.6799999999999997</v>
      </c>
      <c r="F15" s="40" t="str">
        <f t="shared" si="1"/>
        <v>ดี</v>
      </c>
      <c r="G15" s="44">
        <f>([1]ผลประเมินพัฒนาการฯ!H12+[1]ผลประเมินพัฒนาการฯ!I12+[1]ผลประเมินพัฒนาการฯ!J12)/3</f>
        <v>2.4288888888888889</v>
      </c>
      <c r="H15" s="40" t="str">
        <f t="shared" si="2"/>
        <v>ปานกลาง</v>
      </c>
      <c r="I15" s="38">
        <f>([1]ผลประเมินพัฒนาการฯ!K12+[1]ผลประเมินพัฒนาการฯ!L12+[1]ผลประเมินพัฒนาการฯ!M12+[1]ผลประเมินพัฒนาการฯ!N12)/4</f>
        <v>2.4093750000000003</v>
      </c>
      <c r="J15" s="40" t="str">
        <f t="shared" si="3"/>
        <v>ปานกลาง</v>
      </c>
      <c r="K15" s="38">
        <f>[1]ผลประเมินพัฒนาการฯ!P12</f>
        <v>2.550585317460317</v>
      </c>
      <c r="L15" s="40" t="str">
        <f t="shared" si="4"/>
        <v>ดี</v>
      </c>
      <c r="M15" s="40" t="str">
        <f t="shared" si="5"/>
        <v>ผ่าน</v>
      </c>
    </row>
    <row r="16" spans="1:13" ht="21" customHeight="1">
      <c r="A16" s="39">
        <v>8</v>
      </c>
      <c r="B16" s="59" t="s">
        <v>103</v>
      </c>
      <c r="C16" s="44">
        <f>([1]ผลประเมินพัฒนาการฯ!C13+[1]ผลประเมินพัฒนาการฯ!D13)/2</f>
        <v>2.9142857142857146</v>
      </c>
      <c r="D16" s="40" t="str">
        <f t="shared" si="0"/>
        <v>ดี</v>
      </c>
      <c r="E16" s="38">
        <f>([1]ผลประเมินพัฒนาการฯ!E13+[1]ผลประเมินพัฒนาการฯ!F13+[1]ผลประเมินพัฒนาการฯ!G13)/3</f>
        <v>2.8022222222222219</v>
      </c>
      <c r="F16" s="40" t="str">
        <f t="shared" si="1"/>
        <v>ดี</v>
      </c>
      <c r="G16" s="44">
        <f>([1]ผลประเมินพัฒนาการฯ!H13+[1]ผลประเมินพัฒนาการฯ!I13+[1]ผลประเมินพัฒนาการฯ!J13)/3</f>
        <v>2.83</v>
      </c>
      <c r="H16" s="40" t="str">
        <f t="shared" si="2"/>
        <v>ดี</v>
      </c>
      <c r="I16" s="38">
        <f>([1]ผลประเมินพัฒนาการฯ!K13+[1]ผลประเมินพัฒนาการฯ!L13+[1]ผลประเมินพัฒนาการฯ!M13+[1]ผลประเมินพัฒนาการฯ!N13)/4</f>
        <v>2.828125</v>
      </c>
      <c r="J16" s="40" t="str">
        <f t="shared" si="3"/>
        <v>ดี</v>
      </c>
      <c r="K16" s="38">
        <f>[1]ผลประเมินพัฒนาการฯ!P13</f>
        <v>2.8364781746031746</v>
      </c>
      <c r="L16" s="40" t="str">
        <f t="shared" si="4"/>
        <v>ดี</v>
      </c>
      <c r="M16" s="40" t="str">
        <f t="shared" si="5"/>
        <v>ผ่าน</v>
      </c>
    </row>
    <row r="17" spans="1:13" ht="21" customHeight="1">
      <c r="A17" s="39">
        <v>9</v>
      </c>
      <c r="B17" s="59" t="s">
        <v>104</v>
      </c>
      <c r="C17" s="44">
        <f>([1]ผลประเมินพัฒนาการฯ!C14+[1]ผลประเมินพัฒนาการฯ!D14)/2</f>
        <v>2.9571428571428573</v>
      </c>
      <c r="D17" s="40" t="str">
        <f t="shared" si="0"/>
        <v>ดี</v>
      </c>
      <c r="E17" s="38">
        <f>([1]ผลประเมินพัฒนาการฯ!E14+[1]ผลประเมินพัฒนาการฯ!F14+[1]ผลประเมินพัฒนาการฯ!G14)/3</f>
        <v>2.8466666666666662</v>
      </c>
      <c r="F17" s="40" t="str">
        <f t="shared" si="1"/>
        <v>ดี</v>
      </c>
      <c r="G17" s="44">
        <f>([1]ผลประเมินพัฒนาการฯ!H14+[1]ผลประเมินพัฒนาการฯ!I14+[1]ผลประเมินพัฒนาการฯ!J14)/3</f>
        <v>2.8411111111111111</v>
      </c>
      <c r="H17" s="40" t="str">
        <f t="shared" si="2"/>
        <v>ดี</v>
      </c>
      <c r="I17" s="38">
        <f>([1]ผลประเมินพัฒนาการฯ!K14+[1]ผลประเมินพัฒนาการฯ!L14+[1]ผลประเมินพัฒนาการฯ!M14+[1]ผลประเมินพัฒนาการฯ!N14)/4</f>
        <v>2.8375000000000004</v>
      </c>
      <c r="J17" s="40" t="str">
        <f t="shared" si="3"/>
        <v>ดี</v>
      </c>
      <c r="K17" s="38">
        <f>[1]ผลประเมินพัฒนาการฯ!P14</f>
        <v>2.8606349206349204</v>
      </c>
      <c r="L17" s="40" t="str">
        <f t="shared" si="4"/>
        <v>ดี</v>
      </c>
      <c r="M17" s="40" t="str">
        <f t="shared" si="5"/>
        <v>ผ่าน</v>
      </c>
    </row>
    <row r="18" spans="1:13" ht="21" customHeight="1">
      <c r="A18" s="39">
        <v>10</v>
      </c>
      <c r="B18" s="59" t="s">
        <v>105</v>
      </c>
      <c r="C18" s="44">
        <f>([1]ผลประเมินพัฒนาการฯ!C15+[1]ผลประเมินพัฒนาการฯ!D15)/2</f>
        <v>2.9642857142857144</v>
      </c>
      <c r="D18" s="40" t="str">
        <f t="shared" si="0"/>
        <v>ดี</v>
      </c>
      <c r="E18" s="38">
        <f>([1]ผลประเมินพัฒนาการฯ!E15+[1]ผลประเมินพัฒนาการฯ!F15+[1]ผลประเมินพัฒนาการฯ!G15)/3</f>
        <v>2.8933333333333331</v>
      </c>
      <c r="F18" s="40" t="str">
        <f t="shared" si="1"/>
        <v>ดี</v>
      </c>
      <c r="G18" s="44">
        <f>([1]ผลประเมินพัฒนาการฯ!H15+[1]ผลประเมินพัฒนาการฯ!I15+[1]ผลประเมินพัฒนาการฯ!J15)/3</f>
        <v>2.8522222222222222</v>
      </c>
      <c r="H18" s="40" t="str">
        <f t="shared" si="2"/>
        <v>ดี</v>
      </c>
      <c r="I18" s="38">
        <f>([1]ผลประเมินพัฒนาการฯ!K15+[1]ผลประเมินพัฒนาการฯ!L15+[1]ผลประเมินพัฒนาการฯ!M15+[1]ผลประเมินพัฒนาการฯ!N15)/4</f>
        <v>2.8562500000000002</v>
      </c>
      <c r="J18" s="40" t="str">
        <f t="shared" si="3"/>
        <v>ดี</v>
      </c>
      <c r="K18" s="38">
        <f>[1]ผลประเมินพัฒนาการฯ!P15</f>
        <v>2.8825198412698412</v>
      </c>
      <c r="L18" s="40" t="str">
        <f t="shared" si="4"/>
        <v>ดี</v>
      </c>
      <c r="M18" s="40" t="str">
        <f t="shared" si="5"/>
        <v>ผ่าน</v>
      </c>
    </row>
    <row r="19" spans="1:13" ht="21" customHeight="1">
      <c r="A19" s="39">
        <v>11</v>
      </c>
      <c r="B19" s="59" t="s">
        <v>106</v>
      </c>
      <c r="C19" s="44">
        <f>([1]ผลประเมินพัฒนาการฯ!C16+[1]ผลประเมินพัฒนาการฯ!D16)/2</f>
        <v>2.8523809523809525</v>
      </c>
      <c r="D19" s="40" t="str">
        <f t="shared" si="0"/>
        <v>ดี</v>
      </c>
      <c r="E19" s="38">
        <f>([1]ผลประเมินพัฒนาการฯ!E16+[1]ผลประเมินพัฒนาการฯ!F16+[1]ผลประเมินพัฒนาการฯ!G16)/3</f>
        <v>2.8466666666666662</v>
      </c>
      <c r="F19" s="40" t="str">
        <f t="shared" si="1"/>
        <v>ดี</v>
      </c>
      <c r="G19" s="44">
        <f>([1]ผลประเมินพัฒนาการฯ!H16+[1]ผลประเมินพัฒนาการฯ!I16+[1]ผลประเมินพัฒนาการฯ!J16)/3</f>
        <v>2.8522222222222222</v>
      </c>
      <c r="H19" s="40" t="str">
        <f t="shared" si="2"/>
        <v>ดี</v>
      </c>
      <c r="I19" s="38">
        <f>([1]ผลประเมินพัฒนาการฯ!K16+[1]ผลประเมินพัฒนาการฯ!L16+[1]ผลประเมินพัฒนาการฯ!M16+[1]ผลประเมินพัฒนาการฯ!N16)/4</f>
        <v>2.8250000000000002</v>
      </c>
      <c r="J19" s="40" t="str">
        <f t="shared" si="3"/>
        <v>ดี</v>
      </c>
      <c r="K19" s="38">
        <f>[1]ผลประเมินพัฒนาการฯ!P16</f>
        <v>2.8417857142857144</v>
      </c>
      <c r="L19" s="40" t="str">
        <f t="shared" si="4"/>
        <v>ดี</v>
      </c>
      <c r="M19" s="40" t="str">
        <f t="shared" si="5"/>
        <v>ผ่าน</v>
      </c>
    </row>
    <row r="20" spans="1:13" ht="21" customHeight="1">
      <c r="A20" s="39">
        <v>12</v>
      </c>
      <c r="B20" s="59" t="s">
        <v>107</v>
      </c>
      <c r="C20" s="44">
        <f>([1]ผลประเมินพัฒนาการฯ!C17+[1]ผลประเมินพัฒนาการฯ!D17)/2</f>
        <v>2.7595238095238095</v>
      </c>
      <c r="D20" s="40" t="str">
        <f t="shared" si="0"/>
        <v>ดี</v>
      </c>
      <c r="E20" s="38">
        <f>([1]ผลประเมินพัฒนาการฯ!E17+[1]ผลประเมินพัฒนาการฯ!F17+[1]ผลประเมินพัฒนาการฯ!G17)/3</f>
        <v>2.8266666666666667</v>
      </c>
      <c r="F20" s="40" t="str">
        <f t="shared" si="1"/>
        <v>ดี</v>
      </c>
      <c r="G20" s="44">
        <f>([1]ผลประเมินพัฒนาการฯ!H17+[1]ผลประเมินพัฒนาการฯ!I17+[1]ผลประเมินพัฒนาการฯ!J17)/3</f>
        <v>2.8244444444444441</v>
      </c>
      <c r="H20" s="40" t="str">
        <f t="shared" si="2"/>
        <v>ดี</v>
      </c>
      <c r="I20" s="38">
        <f>([1]ผลประเมินพัฒนาการฯ!K17+[1]ผลประเมินพัฒนาการฯ!L17+[1]ผลประเมินพัฒนาการฯ!M17+[1]ผลประเมินพัฒนาการฯ!N17)/4</f>
        <v>2.7906249999999999</v>
      </c>
      <c r="J20" s="40" t="str">
        <f t="shared" si="3"/>
        <v>ดี</v>
      </c>
      <c r="K20" s="38">
        <f>[1]ผลประเมินพัฒนาการฯ!P17</f>
        <v>2.8029067460317463</v>
      </c>
      <c r="L20" s="40" t="str">
        <f t="shared" si="4"/>
        <v>ดี</v>
      </c>
      <c r="M20" s="40" t="str">
        <f t="shared" si="5"/>
        <v>ผ่าน</v>
      </c>
    </row>
    <row r="21" spans="1:13" ht="21" customHeight="1">
      <c r="A21" s="39">
        <v>13</v>
      </c>
      <c r="B21" s="59" t="s">
        <v>108</v>
      </c>
      <c r="C21" s="44">
        <f>([1]ผลประเมินพัฒนาการฯ!C18+[1]ผลประเมินพัฒนาการฯ!D18)/2</f>
        <v>2.7595238095238095</v>
      </c>
      <c r="D21" s="40" t="str">
        <f t="shared" si="0"/>
        <v>ดี</v>
      </c>
      <c r="E21" s="38">
        <f>([1]ผลประเมินพัฒนาการฯ!E18+[1]ผลประเมินพัฒนาการฯ!F18+[1]ผลประเมินพัฒนาการฯ!G18)/3</f>
        <v>2.8266666666666667</v>
      </c>
      <c r="F21" s="40" t="str">
        <f t="shared" si="1"/>
        <v>ดี</v>
      </c>
      <c r="G21" s="44">
        <f>([1]ผลประเมินพัฒนาการฯ!H18+[1]ผลประเมินพัฒนาการฯ!I18+[1]ผลประเมินพัฒนาการฯ!J18)/3</f>
        <v>2.8244444444444441</v>
      </c>
      <c r="H21" s="40" t="str">
        <f t="shared" si="2"/>
        <v>ดี</v>
      </c>
      <c r="I21" s="38">
        <f>([1]ผลประเมินพัฒนาการฯ!K18+[1]ผลประเมินพัฒนาการฯ!L18+[1]ผลประเมินพัฒนาการฯ!M18+[1]ผลประเมินพัฒนาการฯ!N18)/4</f>
        <v>2.7937499999999997</v>
      </c>
      <c r="J21" s="40" t="str">
        <f t="shared" si="3"/>
        <v>ดี</v>
      </c>
      <c r="K21" s="38">
        <f>[1]ผลประเมินพัฒนาการฯ!P18</f>
        <v>2.8039484126984124</v>
      </c>
      <c r="L21" s="40" t="str">
        <f t="shared" si="4"/>
        <v>ดี</v>
      </c>
      <c r="M21" s="40" t="str">
        <f t="shared" si="5"/>
        <v>ผ่าน</v>
      </c>
    </row>
    <row r="22" spans="1:13" ht="21" customHeight="1">
      <c r="A22" s="39">
        <v>14</v>
      </c>
      <c r="B22" s="59" t="s">
        <v>109</v>
      </c>
      <c r="C22" s="44">
        <f>([1]ผลประเมินพัฒนาการฯ!C19+[1]ผลประเมินพัฒนาการฯ!D19)/2</f>
        <v>2.9285714285714288</v>
      </c>
      <c r="D22" s="40" t="str">
        <f t="shared" si="0"/>
        <v>ดี</v>
      </c>
      <c r="E22" s="38">
        <f>([1]ผลประเมินพัฒนาการฯ!E19+[1]ผลประเมินพัฒนาการฯ!F19+[1]ผลประเมินพัฒนาการฯ!G19)/3</f>
        <v>2.8466666666666662</v>
      </c>
      <c r="F22" s="40" t="str">
        <f t="shared" si="1"/>
        <v>ดี</v>
      </c>
      <c r="G22" s="44">
        <f>([1]ผลประเมินพัฒนาการฯ!H19+[1]ผลประเมินพัฒนาการฯ!I19+[1]ผลประเมินพัฒนาการฯ!J19)/3</f>
        <v>2.83</v>
      </c>
      <c r="H22" s="40" t="str">
        <f t="shared" si="2"/>
        <v>ดี</v>
      </c>
      <c r="I22" s="38">
        <f>([1]ผลประเมินพัฒนาการฯ!K19+[1]ผลประเมินพัฒนาการฯ!L19+[1]ผลประเมินพัฒนาการฯ!M19+[1]ผลประเมินพัฒนาการฯ!N19)/4</f>
        <v>2.8218749999999999</v>
      </c>
      <c r="J22" s="40" t="str">
        <f t="shared" si="3"/>
        <v>ดี</v>
      </c>
      <c r="K22" s="38">
        <f>[1]ผลประเมินพัฒนาการฯ!P19</f>
        <v>2.8478869047619049</v>
      </c>
      <c r="L22" s="40" t="str">
        <f t="shared" si="4"/>
        <v>ดี</v>
      </c>
      <c r="M22" s="40" t="str">
        <f t="shared" si="5"/>
        <v>ผ่าน</v>
      </c>
    </row>
    <row r="23" spans="1:13" ht="21" customHeight="1">
      <c r="A23" s="39">
        <v>15</v>
      </c>
      <c r="B23" s="59" t="s">
        <v>110</v>
      </c>
      <c r="C23" s="44">
        <f>([1]ผลประเมินพัฒนาการฯ!C20+[1]ผลประเมินพัฒนาการฯ!D20)/2</f>
        <v>2.9285714285714288</v>
      </c>
      <c r="D23" s="40" t="str">
        <f t="shared" ref="D23:D34" si="6">IF(C23&gt;=2.5,"ดี",IF(C23&gt;=2,"ปานกลาง","ส่งเสริม"))</f>
        <v>ดี</v>
      </c>
      <c r="E23" s="38">
        <f>([1]ผลประเมินพัฒนาการฯ!E20+[1]ผลประเมินพัฒนาการฯ!F20+[1]ผลประเมินพัฒนาการฯ!G20)/3</f>
        <v>2.8466666666666662</v>
      </c>
      <c r="F23" s="40" t="str">
        <f t="shared" ref="F23:F34" si="7">IF(E23&gt;=2.5,"ดี",IF(E23&gt;=2,"ปานกลาง","ส่งเสริม"))</f>
        <v>ดี</v>
      </c>
      <c r="G23" s="44">
        <f>([1]ผลประเมินพัฒนาการฯ!H20+[1]ผลประเมินพัฒนาการฯ!I20+[1]ผลประเมินพัฒนาการฯ!J20)/3</f>
        <v>2.8355555555555561</v>
      </c>
      <c r="H23" s="40" t="str">
        <f t="shared" ref="H23:H34" si="8">IF(G23&gt;=2.5,"ดี",IF(G23&gt;=2,"ปานกลาง","ส่งเสริม"))</f>
        <v>ดี</v>
      </c>
      <c r="I23" s="38">
        <f>([1]ผลประเมินพัฒนาการฯ!K20+[1]ผลประเมินพัฒนาการฯ!L20+[1]ผลประเมินพัฒนาการฯ!M20+[1]ผลประเมินพัฒนาการฯ!N20)/4</f>
        <v>2.8093750000000002</v>
      </c>
      <c r="J23" s="40" t="str">
        <f t="shared" ref="J23:J34" si="9">IF(I23&gt;=2.5,"ดี",IF(I23&gt;=2,"ปานกลาง","ส่งเสริม"))</f>
        <v>ดี</v>
      </c>
      <c r="K23" s="38">
        <f>[1]ผลประเมินพัฒนาการฯ!P20</f>
        <v>2.8451091269841271</v>
      </c>
      <c r="L23" s="40" t="str">
        <f t="shared" ref="L23:L34" si="10">IF(K23&gt;=2.5,"ดี",IF(K23&gt;=2,"ปานกลาง","ส่งเสริม"))</f>
        <v>ดี</v>
      </c>
      <c r="M23" s="40" t="str">
        <f t="shared" ref="M23:M34" si="11">IF(K23&gt;=2,"ผ่าน","ไมผ่าน")</f>
        <v>ผ่าน</v>
      </c>
    </row>
    <row r="24" spans="1:13" ht="21" customHeight="1">
      <c r="A24" s="39">
        <v>16</v>
      </c>
      <c r="B24" s="59" t="s">
        <v>111</v>
      </c>
      <c r="C24" s="44">
        <f>([1]ผลประเมินพัฒนาการฯ!C21+[1]ผลประเมินพัฒนาการฯ!D21)/2</f>
        <v>2.9428571428571431</v>
      </c>
      <c r="D24" s="40" t="str">
        <f t="shared" si="6"/>
        <v>ดี</v>
      </c>
      <c r="E24" s="38">
        <f>([1]ผลประเมินพัฒนาการฯ!E21+[1]ผลประเมินพัฒนาการฯ!F21+[1]ผลประเมินพัฒนาการฯ!G21)/3</f>
        <v>2.8844444444444446</v>
      </c>
      <c r="F24" s="40" t="str">
        <f t="shared" si="7"/>
        <v>ดี</v>
      </c>
      <c r="G24" s="44">
        <f>([1]ผลประเมินพัฒนาการฯ!H21+[1]ผลประเมินพัฒนาการฯ!I21+[1]ผลประเมินพัฒนาการฯ!J21)/3</f>
        <v>2.83</v>
      </c>
      <c r="H24" s="40" t="str">
        <f t="shared" si="8"/>
        <v>ดี</v>
      </c>
      <c r="I24" s="38">
        <f>([1]ผลประเมินพัฒนาการฯ!K21+[1]ผลประเมินพัฒนาการฯ!L21+[1]ผลประเมินพัฒนาการฯ!M21+[1]ผลประเมินพัฒนาการฯ!N21)/4</f>
        <v>2.8250000000000002</v>
      </c>
      <c r="J24" s="40" t="str">
        <f t="shared" si="9"/>
        <v>ดี</v>
      </c>
      <c r="K24" s="38">
        <f>[1]ผลประเมินพัฒนาการฯ!P21</f>
        <v>2.860753968253968</v>
      </c>
      <c r="L24" s="40" t="str">
        <f t="shared" si="10"/>
        <v>ดี</v>
      </c>
      <c r="M24" s="40" t="str">
        <f t="shared" si="11"/>
        <v>ผ่าน</v>
      </c>
    </row>
    <row r="25" spans="1:13" ht="21" customHeight="1">
      <c r="A25" s="39">
        <v>17</v>
      </c>
      <c r="B25" s="59" t="s">
        <v>112</v>
      </c>
      <c r="C25" s="44">
        <f>([1]ผลประเมินพัฒนาการฯ!C22+[1]ผลประเมินพัฒนาการฯ!D22)/2</f>
        <v>2.95</v>
      </c>
      <c r="D25" s="40" t="str">
        <f t="shared" si="6"/>
        <v>ดี</v>
      </c>
      <c r="E25" s="38">
        <f>([1]ผลประเมินพัฒนาการฯ!E22+[1]ผลประเมินพัฒนาการฯ!F22+[1]ผลประเมินพัฒนาการฯ!G22)/3</f>
        <v>2.8733333333333335</v>
      </c>
      <c r="F25" s="40" t="str">
        <f t="shared" si="7"/>
        <v>ดี</v>
      </c>
      <c r="G25" s="44">
        <f>([1]ผลประเมินพัฒนาการฯ!H22+[1]ผลประเมินพัฒนาการฯ!I22+[1]ผลประเมินพัฒนาการฯ!J22)/3</f>
        <v>2.83</v>
      </c>
      <c r="H25" s="40" t="str">
        <f t="shared" si="8"/>
        <v>ดี</v>
      </c>
      <c r="I25" s="38">
        <f>([1]ผลประเมินพัฒนาการฯ!K22+[1]ผลประเมินพัฒนาการฯ!L22+[1]ผลประเมินพัฒนาการฯ!M22+[1]ผลประเมินพัฒนาการฯ!N22)/4</f>
        <v>2.8093750000000002</v>
      </c>
      <c r="J25" s="40" t="str">
        <f t="shared" si="9"/>
        <v>ดี</v>
      </c>
      <c r="K25" s="38">
        <f>[1]ผลประเมินพัฒนาการฯ!P22</f>
        <v>2.8539583333333329</v>
      </c>
      <c r="L25" s="40" t="str">
        <f t="shared" si="10"/>
        <v>ดี</v>
      </c>
      <c r="M25" s="40" t="str">
        <f t="shared" si="11"/>
        <v>ผ่าน</v>
      </c>
    </row>
    <row r="26" spans="1:13" ht="21" customHeight="1">
      <c r="A26" s="94" t="s">
        <v>0</v>
      </c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</row>
    <row r="27" spans="1:13" ht="21" customHeight="1">
      <c r="A27" s="94" t="s">
        <v>95</v>
      </c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</row>
    <row r="28" spans="1:13" ht="21" customHeight="1">
      <c r="A28" s="94" t="s">
        <v>2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</row>
    <row r="29" spans="1:13" ht="21" customHeight="1">
      <c r="A29" s="94" t="s">
        <v>3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</row>
    <row r="30" spans="1:13" ht="21" customHeight="1">
      <c r="A30" s="95" t="s">
        <v>4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</row>
    <row r="31" spans="1:13" s="42" customFormat="1" ht="21" customHeight="1">
      <c r="A31" s="92" t="s">
        <v>5</v>
      </c>
      <c r="B31" s="92" t="s">
        <v>6</v>
      </c>
      <c r="C31" s="91" t="s">
        <v>7</v>
      </c>
      <c r="D31" s="91"/>
      <c r="E31" s="91" t="s">
        <v>10</v>
      </c>
      <c r="F31" s="91"/>
      <c r="G31" s="91" t="s">
        <v>11</v>
      </c>
      <c r="H31" s="91"/>
      <c r="I31" s="91" t="s">
        <v>12</v>
      </c>
      <c r="J31" s="91"/>
      <c r="K31" s="91" t="s">
        <v>13</v>
      </c>
      <c r="L31" s="91"/>
      <c r="M31" s="91"/>
    </row>
    <row r="32" spans="1:13" s="42" customFormat="1" ht="43.5" customHeight="1">
      <c r="A32" s="92"/>
      <c r="B32" s="92"/>
      <c r="C32" s="54" t="s">
        <v>8</v>
      </c>
      <c r="D32" s="92" t="s">
        <v>9</v>
      </c>
      <c r="E32" s="55" t="s">
        <v>8</v>
      </c>
      <c r="F32" s="92" t="s">
        <v>9</v>
      </c>
      <c r="G32" s="54" t="s">
        <v>8</v>
      </c>
      <c r="H32" s="92" t="s">
        <v>9</v>
      </c>
      <c r="I32" s="54" t="s">
        <v>8</v>
      </c>
      <c r="J32" s="92" t="s">
        <v>9</v>
      </c>
      <c r="K32" s="57" t="s">
        <v>15</v>
      </c>
      <c r="L32" s="96" t="s">
        <v>16</v>
      </c>
      <c r="M32" s="96" t="s">
        <v>17</v>
      </c>
    </row>
    <row r="33" spans="1:13" s="42" customFormat="1" ht="21" customHeight="1">
      <c r="A33" s="92"/>
      <c r="B33" s="93"/>
      <c r="C33" s="58">
        <v>3</v>
      </c>
      <c r="D33" s="92"/>
      <c r="E33" s="58">
        <v>3</v>
      </c>
      <c r="F33" s="92"/>
      <c r="G33" s="58">
        <v>3</v>
      </c>
      <c r="H33" s="92"/>
      <c r="I33" s="58">
        <v>3</v>
      </c>
      <c r="J33" s="92"/>
      <c r="K33" s="58">
        <v>3</v>
      </c>
      <c r="L33" s="96"/>
      <c r="M33" s="96"/>
    </row>
    <row r="34" spans="1:13" ht="21" customHeight="1">
      <c r="A34" s="39">
        <v>18</v>
      </c>
      <c r="B34" s="59" t="s">
        <v>113</v>
      </c>
      <c r="C34" s="44">
        <f>([1]ผลประเมินพัฒนาการฯ!C23+[1]ผลประเมินพัฒนาการฯ!D23)/2</f>
        <v>2.9071428571428575</v>
      </c>
      <c r="D34" s="40" t="str">
        <f t="shared" si="6"/>
        <v>ดี</v>
      </c>
      <c r="E34" s="38">
        <f>([1]ผลประเมินพัฒนาการฯ!E23+[1]ผลประเมินพัฒนาการฯ!F23+[1]ผลประเมินพัฒนาการฯ!G23)/3</f>
        <v>2.86</v>
      </c>
      <c r="F34" s="40" t="str">
        <f t="shared" si="7"/>
        <v>ดี</v>
      </c>
      <c r="G34" s="44">
        <f>([1]ผลประเมินพัฒนาการฯ!H23+[1]ผลประเมินพัฒนาการฯ!I23+[1]ผลประเมินพัฒนาการฯ!J23)/3</f>
        <v>2.83</v>
      </c>
      <c r="H34" s="40" t="str">
        <f t="shared" si="8"/>
        <v>ดี</v>
      </c>
      <c r="I34" s="38">
        <f>([1]ผลประเมินพัฒนาการฯ!K23+[1]ผลประเมินพัฒนาการฯ!L23+[1]ผลประเมินพัฒนาการฯ!M23+[1]ผลประเมินพัฒนาการฯ!N23)/4</f>
        <v>2.8031250000000001</v>
      </c>
      <c r="J34" s="40" t="str">
        <f t="shared" si="9"/>
        <v>ดี</v>
      </c>
      <c r="K34" s="38">
        <f>[1]ผลประเมินพัฒนาการฯ!P23</f>
        <v>2.8413988095238096</v>
      </c>
      <c r="L34" s="40" t="str">
        <f t="shared" si="10"/>
        <v>ดี</v>
      </c>
      <c r="M34" s="40" t="str">
        <f t="shared" si="11"/>
        <v>ผ่าน</v>
      </c>
    </row>
    <row r="35" spans="1:13" ht="21" customHeight="1">
      <c r="A35" s="39">
        <v>19</v>
      </c>
      <c r="B35" s="59" t="s">
        <v>114</v>
      </c>
      <c r="C35" s="44">
        <f>([1]ผลประเมินพัฒนาการฯ!C24+[1]ผลประเมินพัฒนาการฯ!D24)/2</f>
        <v>2.9571428571428573</v>
      </c>
      <c r="D35" s="40" t="str">
        <f t="shared" si="0"/>
        <v>ดี</v>
      </c>
      <c r="E35" s="38">
        <f>([1]ผลประเมินพัฒนาการฯ!E24+[1]ผลประเมินพัฒนาการฯ!F24+[1]ผลประเมินพัฒนาการฯ!G24)/3</f>
        <v>2.9000000000000004</v>
      </c>
      <c r="F35" s="40" t="str">
        <f t="shared" si="1"/>
        <v>ดี</v>
      </c>
      <c r="G35" s="44">
        <f>([1]ผลประเมินพัฒนาการฯ!H24+[1]ผลประเมินพัฒนาการฯ!I24+[1]ผลประเมินพัฒนาการฯ!J24)/3</f>
        <v>2.8522222222222222</v>
      </c>
      <c r="H35" s="40" t="str">
        <f t="shared" si="2"/>
        <v>ดี</v>
      </c>
      <c r="I35" s="38">
        <f>([1]ผลประเมินพัฒนาการฯ!K24+[1]ผลประเมินพัฒนาการฯ!L24+[1]ผลประเมินพัฒนาการฯ!M24+[1]ผลประเมินพัฒนาการฯ!N24)/4</f>
        <v>2.8406250000000002</v>
      </c>
      <c r="J35" s="40" t="str">
        <f t="shared" si="3"/>
        <v>ดี</v>
      </c>
      <c r="K35" s="38">
        <f>[1]ผลประเมินพัฒนาการฯ!P24</f>
        <v>2.877787698412698</v>
      </c>
      <c r="L35" s="40" t="str">
        <f t="shared" si="4"/>
        <v>ดี</v>
      </c>
      <c r="M35" s="40" t="str">
        <f t="shared" si="5"/>
        <v>ผ่าน</v>
      </c>
    </row>
    <row r="36" spans="1:13" ht="21" customHeight="1">
      <c r="A36" s="39">
        <v>20</v>
      </c>
      <c r="B36" s="59" t="s">
        <v>115</v>
      </c>
      <c r="C36" s="44">
        <f>([1]ผลประเมินพัฒนาการฯ!C25+[1]ผลประเมินพัฒนาการฯ!D25)/2</f>
        <v>2.8380952380952382</v>
      </c>
      <c r="D36" s="40" t="str">
        <f t="shared" si="0"/>
        <v>ดี</v>
      </c>
      <c r="E36" s="38">
        <f>([1]ผลประเมินพัฒนาการฯ!E25+[1]ผลประเมินพัฒนาการฯ!F25+[1]ผลประเมินพัฒนาการฯ!G25)/3</f>
        <v>2.8733333333333335</v>
      </c>
      <c r="F36" s="40" t="str">
        <f t="shared" si="1"/>
        <v>ดี</v>
      </c>
      <c r="G36" s="44">
        <f>([1]ผลประเมินพัฒนาการฯ!H25+[1]ผลประเมินพัฒนาการฯ!I25+[1]ผลประเมินพัฒนาการฯ!J25)/3</f>
        <v>2.83</v>
      </c>
      <c r="H36" s="40" t="str">
        <f t="shared" si="2"/>
        <v>ดี</v>
      </c>
      <c r="I36" s="38">
        <f>([1]ผลประเมินพัฒนาการฯ!K25+[1]ผลประเมินพัฒนาการฯ!L25+[1]ผลประเมินพัฒนาการฯ!M25+[1]ผลประเมินพัฒนาการฯ!N25)/4</f>
        <v>2.8312500000000003</v>
      </c>
      <c r="J36" s="40" t="str">
        <f t="shared" si="3"/>
        <v>ดี</v>
      </c>
      <c r="K36" s="38">
        <f>[1]ผลประเมินพัฒนาการฯ!P25</f>
        <v>2.842599206349206</v>
      </c>
      <c r="L36" s="40" t="str">
        <f t="shared" si="4"/>
        <v>ดี</v>
      </c>
      <c r="M36" s="40" t="str">
        <f t="shared" si="5"/>
        <v>ผ่าน</v>
      </c>
    </row>
    <row r="37" spans="1:13" ht="21" customHeight="1">
      <c r="A37" s="39">
        <v>21</v>
      </c>
      <c r="B37" s="59" t="s">
        <v>116</v>
      </c>
      <c r="C37" s="44">
        <f>([1]ผลประเมินพัฒนาการฯ!C26+[1]ผลประเมินพัฒนาการฯ!D26)/2</f>
        <v>2.8380952380952382</v>
      </c>
      <c r="D37" s="40" t="str">
        <f t="shared" si="0"/>
        <v>ดี</v>
      </c>
      <c r="E37" s="38">
        <f>([1]ผลประเมินพัฒนาการฯ!E26+[1]ผลประเมินพัฒนาการฯ!F26+[1]ผลประเมินพัฒนาการฯ!G26)/3</f>
        <v>2.8466666666666662</v>
      </c>
      <c r="F37" s="40" t="str">
        <f t="shared" si="1"/>
        <v>ดี</v>
      </c>
      <c r="G37" s="44">
        <f>([1]ผลประเมินพัฒนาการฯ!H26+[1]ผลประเมินพัฒนาการฯ!I26+[1]ผลประเมินพัฒนาการฯ!J26)/3</f>
        <v>2.83</v>
      </c>
      <c r="H37" s="40" t="str">
        <f t="shared" si="2"/>
        <v>ดี</v>
      </c>
      <c r="I37" s="38">
        <f>([1]ผลประเมินพัฒนาการฯ!K26+[1]ผลประเมินพัฒนาการฯ!L26+[1]ผลประเมินพัฒนาการฯ!M26+[1]ผลประเมินพัฒนาการฯ!N26)/4</f>
        <v>2.8375000000000004</v>
      </c>
      <c r="J37" s="40" t="str">
        <f t="shared" si="3"/>
        <v>ดี</v>
      </c>
      <c r="K37" s="38">
        <f>[1]ผลประเมินพัฒนาการฯ!P26</f>
        <v>2.8380158730158729</v>
      </c>
      <c r="L37" s="40" t="str">
        <f t="shared" si="4"/>
        <v>ดี</v>
      </c>
      <c r="M37" s="40" t="str">
        <f t="shared" si="5"/>
        <v>ผ่าน</v>
      </c>
    </row>
    <row r="38" spans="1:13" ht="21" customHeight="1">
      <c r="A38" s="39">
        <v>22</v>
      </c>
      <c r="B38" s="60" t="s">
        <v>117</v>
      </c>
      <c r="C38" s="44">
        <f>([1]ผลประเมินพัฒนาการฯ!C27+[1]ผลประเมินพัฒนาการฯ!D27)/2</f>
        <v>2.907142857142857</v>
      </c>
      <c r="D38" s="40" t="str">
        <f t="shared" si="0"/>
        <v>ดี</v>
      </c>
      <c r="E38" s="38">
        <f>([1]ผลประเมินพัฒนาการฯ!E27+[1]ผลประเมินพัฒนาการฯ!F27+[1]ผลประเมินพัฒนาการฯ!G27)/3</f>
        <v>2.8466666666666662</v>
      </c>
      <c r="F38" s="40" t="str">
        <f t="shared" si="1"/>
        <v>ดี</v>
      </c>
      <c r="G38" s="44">
        <f>([1]ผลประเมินพัฒนาการฯ!H27+[1]ผลประเมินพัฒนาการฯ!I27+[1]ผลประเมินพัฒนาการฯ!J27)/3</f>
        <v>2.83</v>
      </c>
      <c r="H38" s="40" t="str">
        <f t="shared" si="2"/>
        <v>ดี</v>
      </c>
      <c r="I38" s="38">
        <f>([1]ผลประเมินพัฒนาการฯ!K27+[1]ผลประเมินพัฒนาการฯ!L27+[1]ผลประเมินพัฒนาการฯ!M27+[1]ผลประเมินพัฒนาการฯ!N27)/4</f>
        <v>2.8156249999999998</v>
      </c>
      <c r="J38" s="40" t="str">
        <f t="shared" si="3"/>
        <v>ดี</v>
      </c>
      <c r="K38" s="38">
        <f>[1]ผลประเมินพัฒนาการฯ!P27</f>
        <v>2.8422321428571427</v>
      </c>
      <c r="L38" s="40" t="str">
        <f t="shared" si="4"/>
        <v>ดี</v>
      </c>
      <c r="M38" s="40" t="str">
        <f t="shared" si="5"/>
        <v>ผ่าน</v>
      </c>
    </row>
    <row r="39" spans="1:13" ht="21" customHeight="1">
      <c r="A39" s="97" t="s">
        <v>39</v>
      </c>
      <c r="B39" s="98"/>
      <c r="C39" s="48">
        <f>SUM(C9:C38)</f>
        <v>68.197619047619071</v>
      </c>
      <c r="D39" s="48"/>
      <c r="E39" s="49">
        <f>SUM(E9:E38)</f>
        <v>65.024444444444441</v>
      </c>
      <c r="F39" s="48"/>
      <c r="G39" s="49">
        <f>SUM(G9:G38)</f>
        <v>64.614444444444445</v>
      </c>
      <c r="H39" s="48"/>
      <c r="I39" s="49">
        <f>SUM(I9:I38)</f>
        <v>63.990625000000009</v>
      </c>
      <c r="J39" s="48"/>
      <c r="K39" s="49">
        <f>SUM(K9:K38)</f>
        <v>65.106200396825386</v>
      </c>
      <c r="L39" s="50"/>
      <c r="M39" s="50"/>
    </row>
    <row r="40" spans="1:13" ht="21" customHeight="1">
      <c r="A40" s="87" t="s">
        <v>40</v>
      </c>
      <c r="B40" s="88"/>
      <c r="C40" s="45">
        <f>(C39/22)</f>
        <v>3.099891774891776</v>
      </c>
      <c r="D40" s="46"/>
      <c r="E40" s="45">
        <f>(E39/22)</f>
        <v>2.9556565656565654</v>
      </c>
      <c r="F40" s="46"/>
      <c r="G40" s="45">
        <f>(G39/22)</f>
        <v>2.9370202020202019</v>
      </c>
      <c r="H40" s="46"/>
      <c r="I40" s="45">
        <f>(I39/22)</f>
        <v>2.9086647727272732</v>
      </c>
      <c r="J40" s="45"/>
      <c r="K40" s="45">
        <f>(K39/22)</f>
        <v>2.9593727453102447</v>
      </c>
      <c r="L40" s="47"/>
      <c r="M40" s="47"/>
    </row>
    <row r="41" spans="1:13" ht="21" customHeight="1">
      <c r="A41" s="89" t="s">
        <v>41</v>
      </c>
      <c r="B41" s="90"/>
      <c r="C41" s="51">
        <f>(C39*100)/66</f>
        <v>103.32972582972587</v>
      </c>
      <c r="D41" s="52"/>
      <c r="E41" s="51">
        <f>(E39*100)/66</f>
        <v>98.521885521885523</v>
      </c>
      <c r="F41" s="52"/>
      <c r="G41" s="51">
        <f>(G39*100)/66</f>
        <v>97.900673400673398</v>
      </c>
      <c r="H41" s="52"/>
      <c r="I41" s="51">
        <f>(I39*100)/66</f>
        <v>96.955492424242436</v>
      </c>
      <c r="J41" s="52"/>
      <c r="K41" s="51">
        <f>(K39*100)/66</f>
        <v>98.645758177008162</v>
      </c>
      <c r="L41" s="53"/>
      <c r="M41" s="53"/>
    </row>
  </sheetData>
  <mergeCells count="39">
    <mergeCell ref="J7:J8"/>
    <mergeCell ref="L7:L8"/>
    <mergeCell ref="A1:M1"/>
    <mergeCell ref="A2:M2"/>
    <mergeCell ref="A3:M3"/>
    <mergeCell ref="A4:M4"/>
    <mergeCell ref="A5:M5"/>
    <mergeCell ref="M7:M8"/>
    <mergeCell ref="C6:D6"/>
    <mergeCell ref="E6:F6"/>
    <mergeCell ref="G6:H6"/>
    <mergeCell ref="A39:B39"/>
    <mergeCell ref="I31:J31"/>
    <mergeCell ref="K31:M31"/>
    <mergeCell ref="D32:D33"/>
    <mergeCell ref="F32:F33"/>
    <mergeCell ref="H32:H33"/>
    <mergeCell ref="J32:J33"/>
    <mergeCell ref="L32:L33"/>
    <mergeCell ref="M32:M33"/>
    <mergeCell ref="D7:D8"/>
    <mergeCell ref="F7:F8"/>
    <mergeCell ref="H7:H8"/>
    <mergeCell ref="A40:B40"/>
    <mergeCell ref="A41:B41"/>
    <mergeCell ref="I6:J6"/>
    <mergeCell ref="K6:M6"/>
    <mergeCell ref="A6:A8"/>
    <mergeCell ref="B6:B8"/>
    <mergeCell ref="A26:M26"/>
    <mergeCell ref="A27:M27"/>
    <mergeCell ref="A28:M28"/>
    <mergeCell ref="A29:M29"/>
    <mergeCell ref="A30:M30"/>
    <mergeCell ref="A31:A33"/>
    <mergeCell ref="B31:B33"/>
    <mergeCell ref="C31:D31"/>
    <mergeCell ref="E31:F31"/>
    <mergeCell ref="G31:H31"/>
  </mergeCells>
  <printOptions horizontalCentered="1"/>
  <pageMargins left="0.51181102362204722" right="0.31496062992125984" top="0.55118110236220474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4D08-60BA-4014-80AA-4D46D1BB01C4}">
  <dimension ref="A1:O33"/>
  <sheetViews>
    <sheetView topLeftCell="A19" zoomScale="87" zoomScaleNormal="87" workbookViewId="0">
      <selection activeCell="R30" sqref="R30"/>
    </sheetView>
  </sheetViews>
  <sheetFormatPr defaultRowHeight="21"/>
  <cols>
    <col min="1" max="1" width="6.85546875" style="41" customWidth="1"/>
    <col min="2" max="2" width="27.28515625" style="37" customWidth="1"/>
    <col min="3" max="3" width="8.85546875" style="41" customWidth="1"/>
    <col min="4" max="4" width="8" style="41" customWidth="1"/>
    <col min="5" max="5" width="8.85546875" style="43" customWidth="1"/>
    <col min="6" max="6" width="8.42578125" style="41" customWidth="1"/>
    <col min="7" max="7" width="8.85546875" style="41" customWidth="1"/>
    <col min="8" max="8" width="9.28515625" style="41" customWidth="1"/>
    <col min="9" max="9" width="6.28515625" style="41" customWidth="1"/>
    <col min="10" max="10" width="26.5703125" style="37" customWidth="1"/>
    <col min="11" max="12" width="9.85546875" style="41" customWidth="1"/>
    <col min="13" max="15" width="10.42578125" style="41" customWidth="1"/>
    <col min="16" max="16384" width="9.140625" style="37"/>
  </cols>
  <sheetData>
    <row r="1" spans="1:15" ht="21" customHeight="1">
      <c r="A1" s="94" t="s">
        <v>0</v>
      </c>
      <c r="B1" s="94"/>
      <c r="C1" s="94"/>
      <c r="D1" s="94"/>
      <c r="E1" s="94"/>
      <c r="F1" s="94"/>
      <c r="G1" s="94"/>
      <c r="H1" s="94"/>
      <c r="I1" s="94" t="s">
        <v>0</v>
      </c>
      <c r="J1" s="94"/>
      <c r="K1" s="94"/>
      <c r="L1" s="94"/>
      <c r="M1" s="94"/>
      <c r="N1" s="94"/>
      <c r="O1" s="94"/>
    </row>
    <row r="2" spans="1:15" ht="21" customHeight="1">
      <c r="A2" s="94" t="s">
        <v>95</v>
      </c>
      <c r="B2" s="94"/>
      <c r="C2" s="94"/>
      <c r="D2" s="94"/>
      <c r="E2" s="94"/>
      <c r="F2" s="94"/>
      <c r="G2" s="94"/>
      <c r="H2" s="94"/>
      <c r="I2" s="94" t="s">
        <v>95</v>
      </c>
      <c r="J2" s="94"/>
      <c r="K2" s="94"/>
      <c r="L2" s="94"/>
      <c r="M2" s="94"/>
      <c r="N2" s="94"/>
      <c r="O2" s="94"/>
    </row>
    <row r="3" spans="1:15" ht="21" customHeight="1">
      <c r="A3" s="94" t="s">
        <v>2</v>
      </c>
      <c r="B3" s="94"/>
      <c r="C3" s="94"/>
      <c r="D3" s="94"/>
      <c r="E3" s="94"/>
      <c r="F3" s="94"/>
      <c r="G3" s="94"/>
      <c r="H3" s="94"/>
      <c r="I3" s="94" t="s">
        <v>2</v>
      </c>
      <c r="J3" s="94"/>
      <c r="K3" s="94"/>
      <c r="L3" s="94"/>
      <c r="M3" s="94"/>
      <c r="N3" s="94"/>
      <c r="O3" s="94"/>
    </row>
    <row r="4" spans="1:15" ht="21" customHeight="1">
      <c r="A4" s="94" t="s">
        <v>3</v>
      </c>
      <c r="B4" s="94"/>
      <c r="C4" s="94"/>
      <c r="D4" s="94"/>
      <c r="E4" s="94"/>
      <c r="F4" s="94"/>
      <c r="G4" s="94"/>
      <c r="H4" s="94"/>
      <c r="I4" s="94" t="s">
        <v>3</v>
      </c>
      <c r="J4" s="94"/>
      <c r="K4" s="94"/>
      <c r="L4" s="94"/>
      <c r="M4" s="94"/>
      <c r="N4" s="94"/>
      <c r="O4" s="94"/>
    </row>
    <row r="5" spans="1:15" ht="21" customHeight="1">
      <c r="A5" s="95" t="s">
        <v>4</v>
      </c>
      <c r="B5" s="95"/>
      <c r="C5" s="95"/>
      <c r="D5" s="95"/>
      <c r="E5" s="95"/>
      <c r="F5" s="95"/>
      <c r="G5" s="95"/>
      <c r="H5" s="95"/>
      <c r="I5" s="95" t="s">
        <v>4</v>
      </c>
      <c r="J5" s="95"/>
      <c r="K5" s="95"/>
      <c r="L5" s="95"/>
      <c r="M5" s="95"/>
      <c r="N5" s="95"/>
      <c r="O5" s="95"/>
    </row>
    <row r="6" spans="1:15" s="42" customFormat="1" ht="21" customHeight="1">
      <c r="A6" s="92" t="s">
        <v>5</v>
      </c>
      <c r="B6" s="92" t="s">
        <v>6</v>
      </c>
      <c r="C6" s="91" t="s">
        <v>7</v>
      </c>
      <c r="D6" s="91"/>
      <c r="E6" s="91" t="s">
        <v>10</v>
      </c>
      <c r="F6" s="91"/>
      <c r="G6" s="91" t="s">
        <v>11</v>
      </c>
      <c r="H6" s="91"/>
      <c r="I6" s="92" t="s">
        <v>5</v>
      </c>
      <c r="J6" s="92" t="s">
        <v>6</v>
      </c>
      <c r="K6" s="91" t="s">
        <v>12</v>
      </c>
      <c r="L6" s="91"/>
      <c r="M6" s="91" t="s">
        <v>13</v>
      </c>
      <c r="N6" s="91"/>
      <c r="O6" s="91"/>
    </row>
    <row r="7" spans="1:15" s="42" customFormat="1" ht="43.5" customHeight="1">
      <c r="A7" s="92"/>
      <c r="B7" s="92"/>
      <c r="C7" s="54" t="s">
        <v>8</v>
      </c>
      <c r="D7" s="92" t="s">
        <v>9</v>
      </c>
      <c r="E7" s="55" t="s">
        <v>8</v>
      </c>
      <c r="F7" s="92" t="s">
        <v>9</v>
      </c>
      <c r="G7" s="54" t="s">
        <v>8</v>
      </c>
      <c r="H7" s="92" t="s">
        <v>9</v>
      </c>
      <c r="I7" s="92"/>
      <c r="J7" s="92"/>
      <c r="K7" s="54" t="s">
        <v>8</v>
      </c>
      <c r="L7" s="92" t="s">
        <v>9</v>
      </c>
      <c r="M7" s="57" t="s">
        <v>15</v>
      </c>
      <c r="N7" s="96" t="s">
        <v>16</v>
      </c>
      <c r="O7" s="96" t="s">
        <v>17</v>
      </c>
    </row>
    <row r="8" spans="1:15" s="42" customFormat="1" ht="21" customHeight="1">
      <c r="A8" s="92"/>
      <c r="B8" s="93"/>
      <c r="C8" s="58">
        <v>3</v>
      </c>
      <c r="D8" s="92"/>
      <c r="E8" s="58">
        <v>3</v>
      </c>
      <c r="F8" s="92"/>
      <c r="G8" s="58">
        <v>3</v>
      </c>
      <c r="H8" s="92"/>
      <c r="I8" s="92"/>
      <c r="J8" s="93"/>
      <c r="K8" s="58">
        <v>3</v>
      </c>
      <c r="L8" s="92"/>
      <c r="M8" s="58">
        <v>3</v>
      </c>
      <c r="N8" s="96"/>
      <c r="O8" s="96"/>
    </row>
    <row r="9" spans="1:15" ht="21" customHeight="1">
      <c r="A9" s="39">
        <v>1</v>
      </c>
      <c r="B9" s="59" t="s">
        <v>96</v>
      </c>
      <c r="C9" s="44">
        <f>([1]ผลประเมินพัฒนาการฯ!C6+[1]ผลประเมินพัฒนาการฯ!D6)/2</f>
        <v>2.95</v>
      </c>
      <c r="D9" s="40" t="str">
        <f>IF(C9&gt;=2.5,"ดี",IF(C9&gt;=2,"ปานกลาง","ส่งเสริม"))</f>
        <v>ดี</v>
      </c>
      <c r="E9" s="38">
        <f>([1]ผลประเมินพัฒนาการฯ!E6+[1]ผลประเมินพัฒนาการฯ!F6+[1]ผลประเมินพัฒนาการฯ!G6)/3</f>
        <v>2.8355555555555552</v>
      </c>
      <c r="F9" s="40" t="str">
        <f>IF(E9&gt;=2.5,"ดี",IF(E9&gt;=2,"ปานกลาง","ส่งเสริม"))</f>
        <v>ดี</v>
      </c>
      <c r="G9" s="44">
        <f>([1]ผลประเมินพัฒนาการฯ!H6+[1]ผลประเมินพัฒนาการฯ!I6+[1]ผลประเมินพัฒนาการฯ!J6)/3</f>
        <v>2.83</v>
      </c>
      <c r="H9" s="40" t="str">
        <f>IF(G9&gt;=2.5,"ดี",IF(G9&gt;=2,"ปานกลาง","ส่งเสริม"))</f>
        <v>ดี</v>
      </c>
      <c r="I9" s="39">
        <v>1</v>
      </c>
      <c r="J9" s="59" t="s">
        <v>96</v>
      </c>
      <c r="K9" s="38">
        <f>([1]ผลประเมินพัฒนาการฯ!K6+[1]ผลประเมินพัฒนาการฯ!L6+[1]ผลประเมินพัฒนาการฯ!M6+[1]ผลประเมินพัฒนาการฯ!N6)/4</f>
        <v>2.7906250000000004</v>
      </c>
      <c r="L9" s="40" t="str">
        <f>IF(K9&gt;=2.5,"ดี",IF(K9&gt;=2,"ปานกลาง","ส่งเสริม"))</f>
        <v>ดี</v>
      </c>
      <c r="M9" s="38">
        <f>[1]ผลประเมินพัฒนาการฯ!P6</f>
        <v>2.8382638888888891</v>
      </c>
      <c r="N9" s="40" t="str">
        <f>IF(M9&gt;=2.5,"ดี",IF(M9&gt;=2,"ปานกลาง","ส่งเสริม"))</f>
        <v>ดี</v>
      </c>
      <c r="O9" s="40" t="str">
        <f>IF(M9&gt;=2,"ผ่าน","ไมผ่าน")</f>
        <v>ผ่าน</v>
      </c>
    </row>
    <row r="10" spans="1:15" ht="21" customHeight="1">
      <c r="A10" s="39">
        <v>2</v>
      </c>
      <c r="B10" s="59" t="s">
        <v>97</v>
      </c>
      <c r="C10" s="44">
        <f>([1]ผลประเมินพัฒนาการฯ!C7+[1]ผลประเมินพัฒนาการฯ!D7)/2</f>
        <v>2.8809523809523809</v>
      </c>
      <c r="D10" s="40" t="str">
        <f t="shared" ref="D10:D30" si="0">IF(C10&gt;=2.5,"ดี",IF(C10&gt;=2,"ปานกลาง","ส่งเสริม"))</f>
        <v>ดี</v>
      </c>
      <c r="E10" s="38">
        <f>([1]ผลประเมินพัฒนาการฯ!E7+[1]ผลประเมินพัฒนาการฯ!F7+[1]ผลประเมินพัฒนาการฯ!G7)/3</f>
        <v>2.8466666666666662</v>
      </c>
      <c r="F10" s="40" t="str">
        <f t="shared" ref="F10:F30" si="1">IF(E10&gt;=2.5,"ดี",IF(E10&gt;=2,"ปานกลาง","ส่งเสริม"))</f>
        <v>ดี</v>
      </c>
      <c r="G10" s="44">
        <f>([1]ผลประเมินพัฒนาการฯ!H7+[1]ผลประเมินพัฒนาการฯ!I7+[1]ผลประเมินพัฒนาการฯ!J7)/3</f>
        <v>2.83</v>
      </c>
      <c r="H10" s="40" t="str">
        <f t="shared" ref="H10:H30" si="2">IF(G10&gt;=2.5,"ดี",IF(G10&gt;=2,"ปานกลาง","ส่งเสริม"))</f>
        <v>ดี</v>
      </c>
      <c r="I10" s="39">
        <v>2</v>
      </c>
      <c r="J10" s="59" t="s">
        <v>97</v>
      </c>
      <c r="K10" s="38">
        <f>([1]ผลประเมินพัฒนาการฯ!K7+[1]ผลประเมินพัฒนาการฯ!L7+[1]ผลประเมินพัฒนาการฯ!M7+[1]ผลประเมินพัฒนาการฯ!N7)/4</f>
        <v>2.8031250000000001</v>
      </c>
      <c r="L10" s="40" t="str">
        <f t="shared" ref="L10:L30" si="3">IF(K10&gt;=2.5,"ดี",IF(K10&gt;=2,"ปานกลาง","ส่งเสริม"))</f>
        <v>ดี</v>
      </c>
      <c r="M10" s="38">
        <f>[1]ผลประเมินพัฒนาการฯ!P7</f>
        <v>2.8337003968253964</v>
      </c>
      <c r="N10" s="40" t="str">
        <f t="shared" ref="N10:N30" si="4">IF(M10&gt;=2.5,"ดี",IF(M10&gt;=2,"ปานกลาง","ส่งเสริม"))</f>
        <v>ดี</v>
      </c>
      <c r="O10" s="40" t="str">
        <f t="shared" ref="O10:O30" si="5">IF(M10&gt;=2,"ผ่าน","ไมผ่าน")</f>
        <v>ผ่าน</v>
      </c>
    </row>
    <row r="11" spans="1:15" ht="21" customHeight="1">
      <c r="A11" s="39">
        <v>3</v>
      </c>
      <c r="B11" s="59" t="s">
        <v>98</v>
      </c>
      <c r="C11" s="44">
        <f>([1]ผลประเมินพัฒนาการฯ!C8+[1]ผลประเมินพัฒนาการฯ!D8)/2</f>
        <v>2.95</v>
      </c>
      <c r="D11" s="40" t="str">
        <f t="shared" si="0"/>
        <v>ดี</v>
      </c>
      <c r="E11" s="38">
        <f>([1]ผลประเมินพัฒนาการฯ!E8+[1]ผลประเมินพัฒนาการฯ!F8+[1]ผลประเมินพัฒนาการฯ!G8)/3</f>
        <v>2.7911111111111109</v>
      </c>
      <c r="F11" s="40" t="str">
        <f t="shared" si="1"/>
        <v>ดี</v>
      </c>
      <c r="G11" s="44">
        <f>([1]ผลประเมินพัฒนาการฯ!H8+[1]ผลประเมินพัฒนาการฯ!I8+[1]ผลประเมินพัฒนาการฯ!J8)/3</f>
        <v>2.83</v>
      </c>
      <c r="H11" s="40" t="str">
        <f t="shared" si="2"/>
        <v>ดี</v>
      </c>
      <c r="I11" s="39">
        <v>3</v>
      </c>
      <c r="J11" s="59" t="s">
        <v>98</v>
      </c>
      <c r="K11" s="38">
        <f>([1]ผลประเมินพัฒนาการฯ!K8+[1]ผลประเมินพัฒนาการฯ!L8+[1]ผลประเมินพัฒนาการฯ!M8+[1]ผลประเมินพัฒนาการฯ!N8)/4</f>
        <v>2.7906250000000004</v>
      </c>
      <c r="L11" s="40" t="str">
        <f t="shared" si="3"/>
        <v>ดี</v>
      </c>
      <c r="M11" s="38">
        <f>[1]ผลประเมินพัฒนาการฯ!P8</f>
        <v>2.8271527777777781</v>
      </c>
      <c r="N11" s="40" t="str">
        <f t="shared" si="4"/>
        <v>ดี</v>
      </c>
      <c r="O11" s="40" t="str">
        <f t="shared" si="5"/>
        <v>ผ่าน</v>
      </c>
    </row>
    <row r="12" spans="1:15" ht="21" customHeight="1">
      <c r="A12" s="39">
        <v>4</v>
      </c>
      <c r="B12" s="59" t="s">
        <v>99</v>
      </c>
      <c r="C12" s="44">
        <f>([1]ผลประเมินพัฒนาการฯ!C9+[1]ผลประเมินพัฒนาการฯ!D9)/2</f>
        <v>2.8666666666666667</v>
      </c>
      <c r="D12" s="40" t="str">
        <f t="shared" si="0"/>
        <v>ดี</v>
      </c>
      <c r="E12" s="38">
        <f>([1]ผลประเมินพัฒนาการฯ!E9+[1]ผลประเมินพัฒนาการฯ!F9+[1]ผลประเมินพัฒนาการฯ!G9)/3</f>
        <v>2.7688888888888887</v>
      </c>
      <c r="F12" s="40" t="str">
        <f t="shared" si="1"/>
        <v>ดี</v>
      </c>
      <c r="G12" s="44">
        <f>([1]ผลประเมินพัฒนาการฯ!H9+[1]ผลประเมินพัฒนาการฯ!I9+[1]ผลประเมินพัฒนาการฯ!J9)/3</f>
        <v>2.83</v>
      </c>
      <c r="H12" s="40" t="str">
        <f t="shared" si="2"/>
        <v>ดี</v>
      </c>
      <c r="I12" s="39">
        <v>4</v>
      </c>
      <c r="J12" s="59" t="s">
        <v>99</v>
      </c>
      <c r="K12" s="38">
        <f>([1]ผลประเมินพัฒนาการฯ!K9+[1]ผลประเมินพัฒนาการฯ!L9+[1]ผลประเมินพัฒนาการฯ!M9+[1]ผลประเมินพัฒนาการฯ!N9)/4</f>
        <v>2.7906250000000004</v>
      </c>
      <c r="L12" s="40" t="str">
        <f t="shared" si="3"/>
        <v>ดี</v>
      </c>
      <c r="M12" s="38">
        <f>[1]ผลประเมินพัฒนาการฯ!P9</f>
        <v>2.8077083333333337</v>
      </c>
      <c r="N12" s="40" t="str">
        <f t="shared" si="4"/>
        <v>ดี</v>
      </c>
      <c r="O12" s="40" t="str">
        <f t="shared" si="5"/>
        <v>ผ่าน</v>
      </c>
    </row>
    <row r="13" spans="1:15" ht="21" customHeight="1">
      <c r="A13" s="39">
        <v>5</v>
      </c>
      <c r="B13" s="59" t="s">
        <v>100</v>
      </c>
      <c r="C13" s="44">
        <f>([1]ผลประเมินพัฒนาการฯ!C10+[1]ผลประเมินพัฒนาการฯ!D10)/2</f>
        <v>2.7023809523809526</v>
      </c>
      <c r="D13" s="40" t="str">
        <f t="shared" si="0"/>
        <v>ดี</v>
      </c>
      <c r="E13" s="38">
        <f>([1]ผลประเมินพัฒนาการฯ!E10+[1]ผลประเมินพัฒนาการฯ!F10+[1]ผลประเมินพัฒนาการฯ!G10)/3</f>
        <v>2.5355555555555558</v>
      </c>
      <c r="F13" s="40" t="str">
        <f t="shared" si="1"/>
        <v>ดี</v>
      </c>
      <c r="G13" s="44">
        <f>([1]ผลประเมินพัฒนาการฯ!H10+[1]ผลประเมินพัฒนาการฯ!I10+[1]ผลประเมินพัฒนาการฯ!J10)/3</f>
        <v>2.5188888888888887</v>
      </c>
      <c r="H13" s="40" t="str">
        <f t="shared" si="2"/>
        <v>ดี</v>
      </c>
      <c r="I13" s="39">
        <v>5</v>
      </c>
      <c r="J13" s="59" t="s">
        <v>100</v>
      </c>
      <c r="K13" s="38">
        <f>([1]ผลประเมินพัฒนาการฯ!K10+[1]ผลประเมินพัฒนาการฯ!L10+[1]ผลประเมินพัฒนาการฯ!M10+[1]ผลประเมินพัฒนาการฯ!N10)/4</f>
        <v>2.3312499999999998</v>
      </c>
      <c r="L13" s="40" t="str">
        <f t="shared" si="3"/>
        <v>ปานกลาง</v>
      </c>
      <c r="M13" s="38">
        <f>[1]ผลประเมินพัฒนาการฯ!P10</f>
        <v>2.4910912698412702</v>
      </c>
      <c r="N13" s="40" t="str">
        <f t="shared" si="4"/>
        <v>ปานกลาง</v>
      </c>
      <c r="O13" s="40" t="str">
        <f t="shared" si="5"/>
        <v>ผ่าน</v>
      </c>
    </row>
    <row r="14" spans="1:15" ht="21" customHeight="1">
      <c r="A14" s="39">
        <v>6</v>
      </c>
      <c r="B14" s="59" t="s">
        <v>101</v>
      </c>
      <c r="C14" s="44">
        <f>([1]ผลประเมินพัฒนาการฯ!C11+[1]ผลประเมินพัฒนาการฯ!D11)/2</f>
        <v>4.621428571428571</v>
      </c>
      <c r="D14" s="40" t="str">
        <f t="shared" si="0"/>
        <v>ดี</v>
      </c>
      <c r="E14" s="38">
        <f>([1]ผลประเมินพัฒนาการฯ!E11+[1]ผลประเมินพัฒนาการฯ!F11+[1]ผลประเมินพัฒนาการฯ!G11)/3</f>
        <v>2.7466666666666666</v>
      </c>
      <c r="F14" s="40" t="str">
        <f t="shared" si="1"/>
        <v>ดี</v>
      </c>
      <c r="G14" s="44">
        <f>([1]ผลประเมินพัฒนาการฯ!H11+[1]ผลประเมินพัฒนาการฯ!I11+[1]ผลประเมินพัฒนาการฯ!J11)/3</f>
        <v>2.8244444444444441</v>
      </c>
      <c r="H14" s="40" t="str">
        <f t="shared" si="2"/>
        <v>ดี</v>
      </c>
      <c r="I14" s="39">
        <v>6</v>
      </c>
      <c r="J14" s="59" t="s">
        <v>101</v>
      </c>
      <c r="K14" s="38">
        <f>([1]ผลประเมินพัฒนาการฯ!K11+[1]ผลประเมินพัฒนาการฯ!L11+[1]ผลประเมินพัฒนาการฯ!M11+[1]ผลประเมินพัฒนาการฯ!N11)/4</f>
        <v>2.75</v>
      </c>
      <c r="L14" s="40" t="str">
        <f t="shared" si="3"/>
        <v>ดี</v>
      </c>
      <c r="M14" s="38">
        <f>[1]ผลประเมินพัฒนาการฯ!P11</f>
        <v>3.07968253968254</v>
      </c>
      <c r="N14" s="40" t="str">
        <f t="shared" si="4"/>
        <v>ดี</v>
      </c>
      <c r="O14" s="40" t="str">
        <f t="shared" si="5"/>
        <v>ผ่าน</v>
      </c>
    </row>
    <row r="15" spans="1:15" ht="21" customHeight="1">
      <c r="A15" s="39">
        <v>7</v>
      </c>
      <c r="B15" s="59" t="s">
        <v>102</v>
      </c>
      <c r="C15" s="44">
        <f>([1]ผลประเมินพัฒนาการฯ!C12+[1]ผลประเมินพัฒนาการฯ!D12)/2</f>
        <v>2.8214285714285712</v>
      </c>
      <c r="D15" s="40" t="str">
        <f t="shared" si="0"/>
        <v>ดี</v>
      </c>
      <c r="E15" s="38">
        <f>([1]ผลประเมินพัฒนาการฯ!E12+[1]ผลประเมินพัฒนาการฯ!F12+[1]ผลประเมินพัฒนาการฯ!G12)/3</f>
        <v>2.6799999999999997</v>
      </c>
      <c r="F15" s="40" t="str">
        <f t="shared" si="1"/>
        <v>ดี</v>
      </c>
      <c r="G15" s="44">
        <f>([1]ผลประเมินพัฒนาการฯ!H12+[1]ผลประเมินพัฒนาการฯ!I12+[1]ผลประเมินพัฒนาการฯ!J12)/3</f>
        <v>2.4288888888888889</v>
      </c>
      <c r="H15" s="40" t="str">
        <f t="shared" si="2"/>
        <v>ปานกลาง</v>
      </c>
      <c r="I15" s="39">
        <v>7</v>
      </c>
      <c r="J15" s="59" t="s">
        <v>102</v>
      </c>
      <c r="K15" s="38">
        <f>([1]ผลประเมินพัฒนาการฯ!K12+[1]ผลประเมินพัฒนาการฯ!L12+[1]ผลประเมินพัฒนาการฯ!M12+[1]ผลประเมินพัฒนาการฯ!N12)/4</f>
        <v>2.4093750000000003</v>
      </c>
      <c r="L15" s="40" t="str">
        <f t="shared" si="3"/>
        <v>ปานกลาง</v>
      </c>
      <c r="M15" s="38">
        <f>[1]ผลประเมินพัฒนาการฯ!P12</f>
        <v>2.550585317460317</v>
      </c>
      <c r="N15" s="40" t="str">
        <f t="shared" si="4"/>
        <v>ดี</v>
      </c>
      <c r="O15" s="40" t="str">
        <f t="shared" si="5"/>
        <v>ผ่าน</v>
      </c>
    </row>
    <row r="16" spans="1:15" ht="21" customHeight="1">
      <c r="A16" s="39">
        <v>8</v>
      </c>
      <c r="B16" s="59" t="s">
        <v>103</v>
      </c>
      <c r="C16" s="44">
        <f>([1]ผลประเมินพัฒนาการฯ!C13+[1]ผลประเมินพัฒนาการฯ!D13)/2</f>
        <v>2.9142857142857146</v>
      </c>
      <c r="D16" s="40" t="str">
        <f t="shared" si="0"/>
        <v>ดี</v>
      </c>
      <c r="E16" s="38">
        <f>([1]ผลประเมินพัฒนาการฯ!E13+[1]ผลประเมินพัฒนาการฯ!F13+[1]ผลประเมินพัฒนาการฯ!G13)/3</f>
        <v>2.8022222222222219</v>
      </c>
      <c r="F16" s="40" t="str">
        <f t="shared" si="1"/>
        <v>ดี</v>
      </c>
      <c r="G16" s="44">
        <f>([1]ผลประเมินพัฒนาการฯ!H13+[1]ผลประเมินพัฒนาการฯ!I13+[1]ผลประเมินพัฒนาการฯ!J13)/3</f>
        <v>2.83</v>
      </c>
      <c r="H16" s="40" t="str">
        <f t="shared" si="2"/>
        <v>ดี</v>
      </c>
      <c r="I16" s="39">
        <v>8</v>
      </c>
      <c r="J16" s="59" t="s">
        <v>103</v>
      </c>
      <c r="K16" s="38">
        <f>([1]ผลประเมินพัฒนาการฯ!K13+[1]ผลประเมินพัฒนาการฯ!L13+[1]ผลประเมินพัฒนาการฯ!M13+[1]ผลประเมินพัฒนาการฯ!N13)/4</f>
        <v>2.828125</v>
      </c>
      <c r="L16" s="40" t="str">
        <f t="shared" si="3"/>
        <v>ดี</v>
      </c>
      <c r="M16" s="38">
        <f>[1]ผลประเมินพัฒนาการฯ!P13</f>
        <v>2.8364781746031746</v>
      </c>
      <c r="N16" s="40" t="str">
        <f t="shared" si="4"/>
        <v>ดี</v>
      </c>
      <c r="O16" s="40" t="str">
        <f t="shared" si="5"/>
        <v>ผ่าน</v>
      </c>
    </row>
    <row r="17" spans="1:15" ht="21" customHeight="1">
      <c r="A17" s="39">
        <v>9</v>
      </c>
      <c r="B17" s="59" t="s">
        <v>104</v>
      </c>
      <c r="C17" s="44">
        <f>([1]ผลประเมินพัฒนาการฯ!C14+[1]ผลประเมินพัฒนาการฯ!D14)/2</f>
        <v>2.9571428571428573</v>
      </c>
      <c r="D17" s="40" t="str">
        <f t="shared" si="0"/>
        <v>ดี</v>
      </c>
      <c r="E17" s="38">
        <f>([1]ผลประเมินพัฒนาการฯ!E14+[1]ผลประเมินพัฒนาการฯ!F14+[1]ผลประเมินพัฒนาการฯ!G14)/3</f>
        <v>2.8466666666666662</v>
      </c>
      <c r="F17" s="40" t="str">
        <f t="shared" si="1"/>
        <v>ดี</v>
      </c>
      <c r="G17" s="44">
        <f>([1]ผลประเมินพัฒนาการฯ!H14+[1]ผลประเมินพัฒนาการฯ!I14+[1]ผลประเมินพัฒนาการฯ!J14)/3</f>
        <v>2.8411111111111111</v>
      </c>
      <c r="H17" s="40" t="str">
        <f t="shared" si="2"/>
        <v>ดี</v>
      </c>
      <c r="I17" s="39">
        <v>9</v>
      </c>
      <c r="J17" s="59" t="s">
        <v>104</v>
      </c>
      <c r="K17" s="38">
        <f>([1]ผลประเมินพัฒนาการฯ!K14+[1]ผลประเมินพัฒนาการฯ!L14+[1]ผลประเมินพัฒนาการฯ!M14+[1]ผลประเมินพัฒนาการฯ!N14)/4</f>
        <v>2.8375000000000004</v>
      </c>
      <c r="L17" s="40" t="str">
        <f t="shared" si="3"/>
        <v>ดี</v>
      </c>
      <c r="M17" s="38">
        <f>[1]ผลประเมินพัฒนาการฯ!P14</f>
        <v>2.8606349206349204</v>
      </c>
      <c r="N17" s="40" t="str">
        <f t="shared" si="4"/>
        <v>ดี</v>
      </c>
      <c r="O17" s="40" t="str">
        <f t="shared" si="5"/>
        <v>ผ่าน</v>
      </c>
    </row>
    <row r="18" spans="1:15" ht="21" customHeight="1">
      <c r="A18" s="39">
        <v>10</v>
      </c>
      <c r="B18" s="59" t="s">
        <v>105</v>
      </c>
      <c r="C18" s="44">
        <f>([1]ผลประเมินพัฒนาการฯ!C15+[1]ผลประเมินพัฒนาการฯ!D15)/2</f>
        <v>2.9642857142857144</v>
      </c>
      <c r="D18" s="40" t="str">
        <f t="shared" si="0"/>
        <v>ดี</v>
      </c>
      <c r="E18" s="38">
        <f>([1]ผลประเมินพัฒนาการฯ!E15+[1]ผลประเมินพัฒนาการฯ!F15+[1]ผลประเมินพัฒนาการฯ!G15)/3</f>
        <v>2.8933333333333331</v>
      </c>
      <c r="F18" s="40" t="str">
        <f t="shared" si="1"/>
        <v>ดี</v>
      </c>
      <c r="G18" s="44">
        <f>([1]ผลประเมินพัฒนาการฯ!H15+[1]ผลประเมินพัฒนาการฯ!I15+[1]ผลประเมินพัฒนาการฯ!J15)/3</f>
        <v>2.8522222222222222</v>
      </c>
      <c r="H18" s="40" t="str">
        <f t="shared" si="2"/>
        <v>ดี</v>
      </c>
      <c r="I18" s="39">
        <v>10</v>
      </c>
      <c r="J18" s="59" t="s">
        <v>105</v>
      </c>
      <c r="K18" s="38">
        <f>([1]ผลประเมินพัฒนาการฯ!K15+[1]ผลประเมินพัฒนาการฯ!L15+[1]ผลประเมินพัฒนาการฯ!M15+[1]ผลประเมินพัฒนาการฯ!N15)/4</f>
        <v>2.8562500000000002</v>
      </c>
      <c r="L18" s="40" t="str">
        <f t="shared" si="3"/>
        <v>ดี</v>
      </c>
      <c r="M18" s="38">
        <f>[1]ผลประเมินพัฒนาการฯ!P15</f>
        <v>2.8825198412698412</v>
      </c>
      <c r="N18" s="40" t="str">
        <f t="shared" si="4"/>
        <v>ดี</v>
      </c>
      <c r="O18" s="40" t="str">
        <f t="shared" si="5"/>
        <v>ผ่าน</v>
      </c>
    </row>
    <row r="19" spans="1:15" ht="21" customHeight="1">
      <c r="A19" s="39">
        <v>11</v>
      </c>
      <c r="B19" s="59" t="s">
        <v>106</v>
      </c>
      <c r="C19" s="44">
        <f>([1]ผลประเมินพัฒนาการฯ!C16+[1]ผลประเมินพัฒนาการฯ!D16)/2</f>
        <v>2.8523809523809525</v>
      </c>
      <c r="D19" s="40" t="str">
        <f t="shared" si="0"/>
        <v>ดี</v>
      </c>
      <c r="E19" s="38">
        <f>([1]ผลประเมินพัฒนาการฯ!E16+[1]ผลประเมินพัฒนาการฯ!F16+[1]ผลประเมินพัฒนาการฯ!G16)/3</f>
        <v>2.8466666666666662</v>
      </c>
      <c r="F19" s="40" t="str">
        <f t="shared" si="1"/>
        <v>ดี</v>
      </c>
      <c r="G19" s="44">
        <f>([1]ผลประเมินพัฒนาการฯ!H16+[1]ผลประเมินพัฒนาการฯ!I16+[1]ผลประเมินพัฒนาการฯ!J16)/3</f>
        <v>2.8522222222222222</v>
      </c>
      <c r="H19" s="40" t="str">
        <f t="shared" si="2"/>
        <v>ดี</v>
      </c>
      <c r="I19" s="39">
        <v>11</v>
      </c>
      <c r="J19" s="59" t="s">
        <v>106</v>
      </c>
      <c r="K19" s="38">
        <f>([1]ผลประเมินพัฒนาการฯ!K16+[1]ผลประเมินพัฒนาการฯ!L16+[1]ผลประเมินพัฒนาการฯ!M16+[1]ผลประเมินพัฒนาการฯ!N16)/4</f>
        <v>2.8250000000000002</v>
      </c>
      <c r="L19" s="40" t="str">
        <f t="shared" si="3"/>
        <v>ดี</v>
      </c>
      <c r="M19" s="38">
        <f>[1]ผลประเมินพัฒนาการฯ!P16</f>
        <v>2.8417857142857144</v>
      </c>
      <c r="N19" s="40" t="str">
        <f t="shared" si="4"/>
        <v>ดี</v>
      </c>
      <c r="O19" s="40" t="str">
        <f t="shared" si="5"/>
        <v>ผ่าน</v>
      </c>
    </row>
    <row r="20" spans="1:15" ht="21" customHeight="1">
      <c r="A20" s="39">
        <v>12</v>
      </c>
      <c r="B20" s="59" t="s">
        <v>107</v>
      </c>
      <c r="C20" s="44">
        <f>([1]ผลประเมินพัฒนาการฯ!C17+[1]ผลประเมินพัฒนาการฯ!D17)/2</f>
        <v>2.7595238095238095</v>
      </c>
      <c r="D20" s="40" t="str">
        <f t="shared" si="0"/>
        <v>ดี</v>
      </c>
      <c r="E20" s="38">
        <f>([1]ผลประเมินพัฒนาการฯ!E17+[1]ผลประเมินพัฒนาการฯ!F17+[1]ผลประเมินพัฒนาการฯ!G17)/3</f>
        <v>2.8266666666666667</v>
      </c>
      <c r="F20" s="40" t="str">
        <f t="shared" si="1"/>
        <v>ดี</v>
      </c>
      <c r="G20" s="44">
        <f>([1]ผลประเมินพัฒนาการฯ!H17+[1]ผลประเมินพัฒนาการฯ!I17+[1]ผลประเมินพัฒนาการฯ!J17)/3</f>
        <v>2.8244444444444441</v>
      </c>
      <c r="H20" s="40" t="str">
        <f t="shared" si="2"/>
        <v>ดี</v>
      </c>
      <c r="I20" s="39">
        <v>12</v>
      </c>
      <c r="J20" s="59" t="s">
        <v>107</v>
      </c>
      <c r="K20" s="38">
        <f>([1]ผลประเมินพัฒนาการฯ!K17+[1]ผลประเมินพัฒนาการฯ!L17+[1]ผลประเมินพัฒนาการฯ!M17+[1]ผลประเมินพัฒนาการฯ!N17)/4</f>
        <v>2.7906249999999999</v>
      </c>
      <c r="L20" s="40" t="str">
        <f t="shared" si="3"/>
        <v>ดี</v>
      </c>
      <c r="M20" s="38">
        <f>[1]ผลประเมินพัฒนาการฯ!P17</f>
        <v>2.8029067460317463</v>
      </c>
      <c r="N20" s="40" t="str">
        <f t="shared" si="4"/>
        <v>ดี</v>
      </c>
      <c r="O20" s="40" t="str">
        <f t="shared" si="5"/>
        <v>ผ่าน</v>
      </c>
    </row>
    <row r="21" spans="1:15" ht="21" customHeight="1">
      <c r="A21" s="39">
        <v>13</v>
      </c>
      <c r="B21" s="59" t="s">
        <v>108</v>
      </c>
      <c r="C21" s="44">
        <f>([1]ผลประเมินพัฒนาการฯ!C18+[1]ผลประเมินพัฒนาการฯ!D18)/2</f>
        <v>2.7595238095238095</v>
      </c>
      <c r="D21" s="40" t="str">
        <f t="shared" si="0"/>
        <v>ดี</v>
      </c>
      <c r="E21" s="38">
        <f>([1]ผลประเมินพัฒนาการฯ!E18+[1]ผลประเมินพัฒนาการฯ!F18+[1]ผลประเมินพัฒนาการฯ!G18)/3</f>
        <v>2.8266666666666667</v>
      </c>
      <c r="F21" s="40" t="str">
        <f t="shared" si="1"/>
        <v>ดี</v>
      </c>
      <c r="G21" s="44">
        <f>([1]ผลประเมินพัฒนาการฯ!H18+[1]ผลประเมินพัฒนาการฯ!I18+[1]ผลประเมินพัฒนาการฯ!J18)/3</f>
        <v>2.8244444444444441</v>
      </c>
      <c r="H21" s="40" t="str">
        <f t="shared" si="2"/>
        <v>ดี</v>
      </c>
      <c r="I21" s="39">
        <v>13</v>
      </c>
      <c r="J21" s="59" t="s">
        <v>108</v>
      </c>
      <c r="K21" s="38">
        <f>([1]ผลประเมินพัฒนาการฯ!K18+[1]ผลประเมินพัฒนาการฯ!L18+[1]ผลประเมินพัฒนาการฯ!M18+[1]ผลประเมินพัฒนาการฯ!N18)/4</f>
        <v>2.7937499999999997</v>
      </c>
      <c r="L21" s="40" t="str">
        <f t="shared" si="3"/>
        <v>ดี</v>
      </c>
      <c r="M21" s="38">
        <f>[1]ผลประเมินพัฒนาการฯ!P18</f>
        <v>2.8039484126984124</v>
      </c>
      <c r="N21" s="40" t="str">
        <f t="shared" si="4"/>
        <v>ดี</v>
      </c>
      <c r="O21" s="40" t="str">
        <f t="shared" si="5"/>
        <v>ผ่าน</v>
      </c>
    </row>
    <row r="22" spans="1:15" ht="21" customHeight="1">
      <c r="A22" s="39">
        <v>14</v>
      </c>
      <c r="B22" s="59" t="s">
        <v>109</v>
      </c>
      <c r="C22" s="44">
        <f>([1]ผลประเมินพัฒนาการฯ!C19+[1]ผลประเมินพัฒนาการฯ!D19)/2</f>
        <v>2.9285714285714288</v>
      </c>
      <c r="D22" s="40" t="str">
        <f t="shared" si="0"/>
        <v>ดี</v>
      </c>
      <c r="E22" s="38">
        <f>([1]ผลประเมินพัฒนาการฯ!E19+[1]ผลประเมินพัฒนาการฯ!F19+[1]ผลประเมินพัฒนาการฯ!G19)/3</f>
        <v>2.8466666666666662</v>
      </c>
      <c r="F22" s="40" t="str">
        <f t="shared" si="1"/>
        <v>ดี</v>
      </c>
      <c r="G22" s="44">
        <f>([1]ผลประเมินพัฒนาการฯ!H19+[1]ผลประเมินพัฒนาการฯ!I19+[1]ผลประเมินพัฒนาการฯ!J19)/3</f>
        <v>2.83</v>
      </c>
      <c r="H22" s="40" t="str">
        <f t="shared" si="2"/>
        <v>ดี</v>
      </c>
      <c r="I22" s="39">
        <v>14</v>
      </c>
      <c r="J22" s="59" t="s">
        <v>109</v>
      </c>
      <c r="K22" s="38">
        <f>([1]ผลประเมินพัฒนาการฯ!K19+[1]ผลประเมินพัฒนาการฯ!L19+[1]ผลประเมินพัฒนาการฯ!M19+[1]ผลประเมินพัฒนาการฯ!N19)/4</f>
        <v>2.8218749999999999</v>
      </c>
      <c r="L22" s="40" t="str">
        <f t="shared" si="3"/>
        <v>ดี</v>
      </c>
      <c r="M22" s="38">
        <f>[1]ผลประเมินพัฒนาการฯ!P19</f>
        <v>2.8478869047619049</v>
      </c>
      <c r="N22" s="40" t="str">
        <f t="shared" si="4"/>
        <v>ดี</v>
      </c>
      <c r="O22" s="40" t="str">
        <f t="shared" si="5"/>
        <v>ผ่าน</v>
      </c>
    </row>
    <row r="23" spans="1:15" ht="21" customHeight="1">
      <c r="A23" s="39">
        <v>15</v>
      </c>
      <c r="B23" s="59" t="s">
        <v>110</v>
      </c>
      <c r="C23" s="44">
        <f>([1]ผลประเมินพัฒนาการฯ!C20+[1]ผลประเมินพัฒนาการฯ!D20)/2</f>
        <v>2.9285714285714288</v>
      </c>
      <c r="D23" s="40" t="str">
        <f t="shared" si="0"/>
        <v>ดี</v>
      </c>
      <c r="E23" s="38">
        <f>([1]ผลประเมินพัฒนาการฯ!E20+[1]ผลประเมินพัฒนาการฯ!F20+[1]ผลประเมินพัฒนาการฯ!G20)/3</f>
        <v>2.8466666666666662</v>
      </c>
      <c r="F23" s="40" t="str">
        <f t="shared" si="1"/>
        <v>ดี</v>
      </c>
      <c r="G23" s="44">
        <f>([1]ผลประเมินพัฒนาการฯ!H20+[1]ผลประเมินพัฒนาการฯ!I20+[1]ผลประเมินพัฒนาการฯ!J20)/3</f>
        <v>2.8355555555555561</v>
      </c>
      <c r="H23" s="40" t="str">
        <f t="shared" si="2"/>
        <v>ดี</v>
      </c>
      <c r="I23" s="39">
        <v>15</v>
      </c>
      <c r="J23" s="59" t="s">
        <v>110</v>
      </c>
      <c r="K23" s="38">
        <f>([1]ผลประเมินพัฒนาการฯ!K20+[1]ผลประเมินพัฒนาการฯ!L20+[1]ผลประเมินพัฒนาการฯ!M20+[1]ผลประเมินพัฒนาการฯ!N20)/4</f>
        <v>2.8093750000000002</v>
      </c>
      <c r="L23" s="40" t="str">
        <f t="shared" si="3"/>
        <v>ดี</v>
      </c>
      <c r="M23" s="38">
        <f>[1]ผลประเมินพัฒนาการฯ!P20</f>
        <v>2.8451091269841271</v>
      </c>
      <c r="N23" s="40" t="str">
        <f t="shared" si="4"/>
        <v>ดี</v>
      </c>
      <c r="O23" s="40" t="str">
        <f t="shared" si="5"/>
        <v>ผ่าน</v>
      </c>
    </row>
    <row r="24" spans="1:15" ht="21" customHeight="1">
      <c r="A24" s="39">
        <v>16</v>
      </c>
      <c r="B24" s="59" t="s">
        <v>111</v>
      </c>
      <c r="C24" s="44">
        <f>([1]ผลประเมินพัฒนาการฯ!C21+[1]ผลประเมินพัฒนาการฯ!D21)/2</f>
        <v>2.9428571428571431</v>
      </c>
      <c r="D24" s="40" t="str">
        <f t="shared" si="0"/>
        <v>ดี</v>
      </c>
      <c r="E24" s="38">
        <f>([1]ผลประเมินพัฒนาการฯ!E21+[1]ผลประเมินพัฒนาการฯ!F21+[1]ผลประเมินพัฒนาการฯ!G21)/3</f>
        <v>2.8844444444444446</v>
      </c>
      <c r="F24" s="40" t="str">
        <f t="shared" si="1"/>
        <v>ดี</v>
      </c>
      <c r="G24" s="44">
        <f>([1]ผลประเมินพัฒนาการฯ!H21+[1]ผลประเมินพัฒนาการฯ!I21+[1]ผลประเมินพัฒนาการฯ!J21)/3</f>
        <v>2.83</v>
      </c>
      <c r="H24" s="40" t="str">
        <f t="shared" si="2"/>
        <v>ดี</v>
      </c>
      <c r="I24" s="39">
        <v>16</v>
      </c>
      <c r="J24" s="59" t="s">
        <v>111</v>
      </c>
      <c r="K24" s="38">
        <f>([1]ผลประเมินพัฒนาการฯ!K21+[1]ผลประเมินพัฒนาการฯ!L21+[1]ผลประเมินพัฒนาการฯ!M21+[1]ผลประเมินพัฒนาการฯ!N21)/4</f>
        <v>2.8250000000000002</v>
      </c>
      <c r="L24" s="40" t="str">
        <f t="shared" si="3"/>
        <v>ดี</v>
      </c>
      <c r="M24" s="38">
        <f>[1]ผลประเมินพัฒนาการฯ!P21</f>
        <v>2.860753968253968</v>
      </c>
      <c r="N24" s="40" t="str">
        <f t="shared" si="4"/>
        <v>ดี</v>
      </c>
      <c r="O24" s="40" t="str">
        <f t="shared" si="5"/>
        <v>ผ่าน</v>
      </c>
    </row>
    <row r="25" spans="1:15" ht="21" customHeight="1">
      <c r="A25" s="39">
        <v>17</v>
      </c>
      <c r="B25" s="59" t="s">
        <v>112</v>
      </c>
      <c r="C25" s="44">
        <f>([1]ผลประเมินพัฒนาการฯ!C22+[1]ผลประเมินพัฒนาการฯ!D22)/2</f>
        <v>2.95</v>
      </c>
      <c r="D25" s="40" t="str">
        <f t="shared" si="0"/>
        <v>ดี</v>
      </c>
      <c r="E25" s="38">
        <f>([1]ผลประเมินพัฒนาการฯ!E22+[1]ผลประเมินพัฒนาการฯ!F22+[1]ผลประเมินพัฒนาการฯ!G22)/3</f>
        <v>2.8733333333333335</v>
      </c>
      <c r="F25" s="40" t="str">
        <f t="shared" si="1"/>
        <v>ดี</v>
      </c>
      <c r="G25" s="44">
        <f>([1]ผลประเมินพัฒนาการฯ!H22+[1]ผลประเมินพัฒนาการฯ!I22+[1]ผลประเมินพัฒนาการฯ!J22)/3</f>
        <v>2.83</v>
      </c>
      <c r="H25" s="40" t="str">
        <f t="shared" si="2"/>
        <v>ดี</v>
      </c>
      <c r="I25" s="39">
        <v>17</v>
      </c>
      <c r="J25" s="59" t="s">
        <v>112</v>
      </c>
      <c r="K25" s="38">
        <f>([1]ผลประเมินพัฒนาการฯ!K22+[1]ผลประเมินพัฒนาการฯ!L22+[1]ผลประเมินพัฒนาการฯ!M22+[1]ผลประเมินพัฒนาการฯ!N22)/4</f>
        <v>2.8093750000000002</v>
      </c>
      <c r="L25" s="40" t="str">
        <f t="shared" si="3"/>
        <v>ดี</v>
      </c>
      <c r="M25" s="38">
        <f>[1]ผลประเมินพัฒนาการฯ!P22</f>
        <v>2.8539583333333329</v>
      </c>
      <c r="N25" s="40" t="str">
        <f t="shared" si="4"/>
        <v>ดี</v>
      </c>
      <c r="O25" s="40" t="str">
        <f t="shared" si="5"/>
        <v>ผ่าน</v>
      </c>
    </row>
    <row r="26" spans="1:15" ht="21" customHeight="1">
      <c r="A26" s="39">
        <v>18</v>
      </c>
      <c r="B26" s="59" t="s">
        <v>113</v>
      </c>
      <c r="C26" s="44">
        <f>([1]ผลประเมินพัฒนาการฯ!C23+[1]ผลประเมินพัฒนาการฯ!D23)/2</f>
        <v>2.9071428571428575</v>
      </c>
      <c r="D26" s="40" t="str">
        <f t="shared" si="0"/>
        <v>ดี</v>
      </c>
      <c r="E26" s="38">
        <f>([1]ผลประเมินพัฒนาการฯ!E23+[1]ผลประเมินพัฒนาการฯ!F23+[1]ผลประเมินพัฒนาการฯ!G23)/3</f>
        <v>2.86</v>
      </c>
      <c r="F26" s="40" t="str">
        <f t="shared" si="1"/>
        <v>ดี</v>
      </c>
      <c r="G26" s="44">
        <f>([1]ผลประเมินพัฒนาการฯ!H23+[1]ผลประเมินพัฒนาการฯ!I23+[1]ผลประเมินพัฒนาการฯ!J23)/3</f>
        <v>2.83</v>
      </c>
      <c r="H26" s="40" t="str">
        <f t="shared" si="2"/>
        <v>ดี</v>
      </c>
      <c r="I26" s="39">
        <v>18</v>
      </c>
      <c r="J26" s="59" t="s">
        <v>113</v>
      </c>
      <c r="K26" s="38">
        <f>([1]ผลประเมินพัฒนาการฯ!K23+[1]ผลประเมินพัฒนาการฯ!L23+[1]ผลประเมินพัฒนาการฯ!M23+[1]ผลประเมินพัฒนาการฯ!N23)/4</f>
        <v>2.8031250000000001</v>
      </c>
      <c r="L26" s="40" t="str">
        <f t="shared" si="3"/>
        <v>ดี</v>
      </c>
      <c r="M26" s="38">
        <f>[1]ผลประเมินพัฒนาการฯ!P23</f>
        <v>2.8413988095238096</v>
      </c>
      <c r="N26" s="40" t="str">
        <f t="shared" si="4"/>
        <v>ดี</v>
      </c>
      <c r="O26" s="40" t="str">
        <f t="shared" si="5"/>
        <v>ผ่าน</v>
      </c>
    </row>
    <row r="27" spans="1:15" ht="21" customHeight="1">
      <c r="A27" s="39">
        <v>19</v>
      </c>
      <c r="B27" s="59" t="s">
        <v>114</v>
      </c>
      <c r="C27" s="44">
        <f>([1]ผลประเมินพัฒนาการฯ!C24+[1]ผลประเมินพัฒนาการฯ!D24)/2</f>
        <v>2.9571428571428573</v>
      </c>
      <c r="D27" s="40" t="str">
        <f t="shared" si="0"/>
        <v>ดี</v>
      </c>
      <c r="E27" s="38">
        <f>([1]ผลประเมินพัฒนาการฯ!E24+[1]ผลประเมินพัฒนาการฯ!F24+[1]ผลประเมินพัฒนาการฯ!G24)/3</f>
        <v>2.9000000000000004</v>
      </c>
      <c r="F27" s="40" t="str">
        <f t="shared" si="1"/>
        <v>ดี</v>
      </c>
      <c r="G27" s="44">
        <f>([1]ผลประเมินพัฒนาการฯ!H24+[1]ผลประเมินพัฒนาการฯ!I24+[1]ผลประเมินพัฒนาการฯ!J24)/3</f>
        <v>2.8522222222222222</v>
      </c>
      <c r="H27" s="40" t="str">
        <f t="shared" si="2"/>
        <v>ดี</v>
      </c>
      <c r="I27" s="39">
        <v>19</v>
      </c>
      <c r="J27" s="59" t="s">
        <v>114</v>
      </c>
      <c r="K27" s="38">
        <f>([1]ผลประเมินพัฒนาการฯ!K24+[1]ผลประเมินพัฒนาการฯ!L24+[1]ผลประเมินพัฒนาการฯ!M24+[1]ผลประเมินพัฒนาการฯ!N24)/4</f>
        <v>2.8406250000000002</v>
      </c>
      <c r="L27" s="40" t="str">
        <f t="shared" si="3"/>
        <v>ดี</v>
      </c>
      <c r="M27" s="38">
        <f>[1]ผลประเมินพัฒนาการฯ!P24</f>
        <v>2.877787698412698</v>
      </c>
      <c r="N27" s="40" t="str">
        <f t="shared" si="4"/>
        <v>ดี</v>
      </c>
      <c r="O27" s="40" t="str">
        <f t="shared" si="5"/>
        <v>ผ่าน</v>
      </c>
    </row>
    <row r="28" spans="1:15" ht="21" customHeight="1">
      <c r="A28" s="39">
        <v>20</v>
      </c>
      <c r="B28" s="59" t="s">
        <v>115</v>
      </c>
      <c r="C28" s="44">
        <f>([1]ผลประเมินพัฒนาการฯ!C25+[1]ผลประเมินพัฒนาการฯ!D25)/2</f>
        <v>2.8380952380952382</v>
      </c>
      <c r="D28" s="40" t="str">
        <f t="shared" si="0"/>
        <v>ดี</v>
      </c>
      <c r="E28" s="38">
        <f>([1]ผลประเมินพัฒนาการฯ!E25+[1]ผลประเมินพัฒนาการฯ!F25+[1]ผลประเมินพัฒนาการฯ!G25)/3</f>
        <v>2.8733333333333335</v>
      </c>
      <c r="F28" s="40" t="str">
        <f t="shared" si="1"/>
        <v>ดี</v>
      </c>
      <c r="G28" s="44">
        <f>([1]ผลประเมินพัฒนาการฯ!H25+[1]ผลประเมินพัฒนาการฯ!I25+[1]ผลประเมินพัฒนาการฯ!J25)/3</f>
        <v>2.83</v>
      </c>
      <c r="H28" s="40" t="str">
        <f t="shared" si="2"/>
        <v>ดี</v>
      </c>
      <c r="I28" s="39">
        <v>20</v>
      </c>
      <c r="J28" s="59" t="s">
        <v>115</v>
      </c>
      <c r="K28" s="38">
        <f>([1]ผลประเมินพัฒนาการฯ!K25+[1]ผลประเมินพัฒนาการฯ!L25+[1]ผลประเมินพัฒนาการฯ!M25+[1]ผลประเมินพัฒนาการฯ!N25)/4</f>
        <v>2.8312500000000003</v>
      </c>
      <c r="L28" s="40" t="str">
        <f t="shared" si="3"/>
        <v>ดี</v>
      </c>
      <c r="M28" s="38">
        <f>[1]ผลประเมินพัฒนาการฯ!P25</f>
        <v>2.842599206349206</v>
      </c>
      <c r="N28" s="40" t="str">
        <f t="shared" si="4"/>
        <v>ดี</v>
      </c>
      <c r="O28" s="40" t="str">
        <f t="shared" si="5"/>
        <v>ผ่าน</v>
      </c>
    </row>
    <row r="29" spans="1:15" ht="21" customHeight="1">
      <c r="A29" s="39">
        <v>21</v>
      </c>
      <c r="B29" s="59" t="s">
        <v>116</v>
      </c>
      <c r="C29" s="44">
        <f>([1]ผลประเมินพัฒนาการฯ!C26+[1]ผลประเมินพัฒนาการฯ!D26)/2</f>
        <v>2.8380952380952382</v>
      </c>
      <c r="D29" s="40" t="str">
        <f t="shared" si="0"/>
        <v>ดี</v>
      </c>
      <c r="E29" s="38">
        <f>([1]ผลประเมินพัฒนาการฯ!E26+[1]ผลประเมินพัฒนาการฯ!F26+[1]ผลประเมินพัฒนาการฯ!G26)/3</f>
        <v>2.8466666666666662</v>
      </c>
      <c r="F29" s="40" t="str">
        <f t="shared" si="1"/>
        <v>ดี</v>
      </c>
      <c r="G29" s="44">
        <f>([1]ผลประเมินพัฒนาการฯ!H26+[1]ผลประเมินพัฒนาการฯ!I26+[1]ผลประเมินพัฒนาการฯ!J26)/3</f>
        <v>2.83</v>
      </c>
      <c r="H29" s="40" t="str">
        <f t="shared" si="2"/>
        <v>ดี</v>
      </c>
      <c r="I29" s="39">
        <v>21</v>
      </c>
      <c r="J29" s="59" t="s">
        <v>116</v>
      </c>
      <c r="K29" s="38">
        <f>([1]ผลประเมินพัฒนาการฯ!K26+[1]ผลประเมินพัฒนาการฯ!L26+[1]ผลประเมินพัฒนาการฯ!M26+[1]ผลประเมินพัฒนาการฯ!N26)/4</f>
        <v>2.8375000000000004</v>
      </c>
      <c r="L29" s="40" t="str">
        <f t="shared" si="3"/>
        <v>ดี</v>
      </c>
      <c r="M29" s="38">
        <f>[1]ผลประเมินพัฒนาการฯ!P26</f>
        <v>2.8380158730158729</v>
      </c>
      <c r="N29" s="40" t="str">
        <f t="shared" si="4"/>
        <v>ดี</v>
      </c>
      <c r="O29" s="40" t="str">
        <f t="shared" si="5"/>
        <v>ผ่าน</v>
      </c>
    </row>
    <row r="30" spans="1:15" ht="21" customHeight="1">
      <c r="A30" s="39">
        <v>22</v>
      </c>
      <c r="B30" s="60" t="s">
        <v>117</v>
      </c>
      <c r="C30" s="44">
        <f>([1]ผลประเมินพัฒนาการฯ!C27+[1]ผลประเมินพัฒนาการฯ!D27)/2</f>
        <v>2.907142857142857</v>
      </c>
      <c r="D30" s="40" t="str">
        <f t="shared" si="0"/>
        <v>ดี</v>
      </c>
      <c r="E30" s="38">
        <f>([1]ผลประเมินพัฒนาการฯ!E27+[1]ผลประเมินพัฒนาการฯ!F27+[1]ผลประเมินพัฒนาการฯ!G27)/3</f>
        <v>2.8466666666666662</v>
      </c>
      <c r="F30" s="40" t="str">
        <f t="shared" si="1"/>
        <v>ดี</v>
      </c>
      <c r="G30" s="44">
        <f>([1]ผลประเมินพัฒนาการฯ!H27+[1]ผลประเมินพัฒนาการฯ!I27+[1]ผลประเมินพัฒนาการฯ!J27)/3</f>
        <v>2.83</v>
      </c>
      <c r="H30" s="40" t="str">
        <f t="shared" si="2"/>
        <v>ดี</v>
      </c>
      <c r="I30" s="39">
        <v>22</v>
      </c>
      <c r="J30" s="60" t="s">
        <v>117</v>
      </c>
      <c r="K30" s="38">
        <f>([1]ผลประเมินพัฒนาการฯ!K27+[1]ผลประเมินพัฒนาการฯ!L27+[1]ผลประเมินพัฒนาการฯ!M27+[1]ผลประเมินพัฒนาการฯ!N27)/4</f>
        <v>2.8156249999999998</v>
      </c>
      <c r="L30" s="40" t="str">
        <f t="shared" si="3"/>
        <v>ดี</v>
      </c>
      <c r="M30" s="38">
        <f>[1]ผลประเมินพัฒนาการฯ!P27</f>
        <v>2.8422321428571427</v>
      </c>
      <c r="N30" s="40" t="str">
        <f t="shared" si="4"/>
        <v>ดี</v>
      </c>
      <c r="O30" s="40" t="str">
        <f t="shared" si="5"/>
        <v>ผ่าน</v>
      </c>
    </row>
    <row r="31" spans="1:15" ht="21" customHeight="1">
      <c r="A31" s="97" t="s">
        <v>39</v>
      </c>
      <c r="B31" s="98"/>
      <c r="C31" s="49">
        <f>SUM(C9:C30)</f>
        <v>65.197619047619057</v>
      </c>
      <c r="D31" s="48"/>
      <c r="E31" s="49">
        <f>SUM(E9:E30)</f>
        <v>62.024444444444441</v>
      </c>
      <c r="F31" s="48"/>
      <c r="G31" s="49">
        <f>SUM(G9:G30)</f>
        <v>61.614444444444445</v>
      </c>
      <c r="H31" s="48"/>
      <c r="I31" s="97" t="s">
        <v>39</v>
      </c>
      <c r="J31" s="98"/>
      <c r="K31" s="49">
        <f>SUM(K9:K30)</f>
        <v>60.990625000000009</v>
      </c>
      <c r="L31" s="48"/>
      <c r="M31" s="49">
        <f>SUM(M9:M30)</f>
        <v>62.106200396825386</v>
      </c>
      <c r="N31" s="50"/>
      <c r="O31" s="50"/>
    </row>
    <row r="32" spans="1:15" ht="21" customHeight="1">
      <c r="A32" s="87" t="s">
        <v>40</v>
      </c>
      <c r="B32" s="88"/>
      <c r="C32" s="45">
        <f>(C31/22)</f>
        <v>2.9635281385281389</v>
      </c>
      <c r="D32" s="46"/>
      <c r="E32" s="45">
        <f>(E31/22)</f>
        <v>2.8192929292929292</v>
      </c>
      <c r="F32" s="46"/>
      <c r="G32" s="45">
        <f>(G31/22)</f>
        <v>2.8006565656565656</v>
      </c>
      <c r="H32" s="46"/>
      <c r="I32" s="87" t="s">
        <v>40</v>
      </c>
      <c r="J32" s="88"/>
      <c r="K32" s="45">
        <f>(K31/22)</f>
        <v>2.772301136363637</v>
      </c>
      <c r="L32" s="45"/>
      <c r="M32" s="45">
        <f>(M31/22)</f>
        <v>2.8230091089466085</v>
      </c>
      <c r="N32" s="47"/>
      <c r="O32" s="47"/>
    </row>
    <row r="33" spans="1:15" ht="21" customHeight="1">
      <c r="A33" s="89" t="s">
        <v>41</v>
      </c>
      <c r="B33" s="90"/>
      <c r="C33" s="51">
        <f>(C31*100)/66</f>
        <v>98.784271284271298</v>
      </c>
      <c r="D33" s="52"/>
      <c r="E33" s="51">
        <f>(E31*100)/566</f>
        <v>10.95838241067923</v>
      </c>
      <c r="F33" s="52"/>
      <c r="G33" s="51">
        <f>(G31*100)/66</f>
        <v>93.355218855218851</v>
      </c>
      <c r="H33" s="52"/>
      <c r="I33" s="89" t="s">
        <v>41</v>
      </c>
      <c r="J33" s="90"/>
      <c r="K33" s="51">
        <f>(K31*100)/66</f>
        <v>92.41003787878789</v>
      </c>
      <c r="L33" s="52"/>
      <c r="M33" s="51">
        <f>(M31*100)/66</f>
        <v>94.100303631553615</v>
      </c>
      <c r="N33" s="53"/>
      <c r="O33" s="53"/>
    </row>
  </sheetData>
  <mergeCells count="31">
    <mergeCell ref="K6:L6"/>
    <mergeCell ref="M6:O6"/>
    <mergeCell ref="D7:D8"/>
    <mergeCell ref="F7:F8"/>
    <mergeCell ref="H7:H8"/>
    <mergeCell ref="L7:L8"/>
    <mergeCell ref="N7:N8"/>
    <mergeCell ref="O7:O8"/>
    <mergeCell ref="C6:D6"/>
    <mergeCell ref="E6:F6"/>
    <mergeCell ref="G6:H6"/>
    <mergeCell ref="A31:B31"/>
    <mergeCell ref="A32:B32"/>
    <mergeCell ref="A33:B33"/>
    <mergeCell ref="I6:I8"/>
    <mergeCell ref="J6:J8"/>
    <mergeCell ref="I32:J32"/>
    <mergeCell ref="I33:J33"/>
    <mergeCell ref="I31:J31"/>
    <mergeCell ref="A6:A8"/>
    <mergeCell ref="B6:B8"/>
    <mergeCell ref="I1:O1"/>
    <mergeCell ref="I2:O2"/>
    <mergeCell ref="I3:O3"/>
    <mergeCell ref="I4:O4"/>
    <mergeCell ref="I5:O5"/>
    <mergeCell ref="A1:H1"/>
    <mergeCell ref="A2:H2"/>
    <mergeCell ref="A3:H3"/>
    <mergeCell ref="A4:H4"/>
    <mergeCell ref="A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2564</vt:lpstr>
      <vt:lpstr>2565</vt:lpstr>
      <vt:lpstr>2566</vt:lpstr>
      <vt:lpstr>2567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cp:lastPrinted>2025-03-08T11:05:51Z</cp:lastPrinted>
  <dcterms:created xsi:type="dcterms:W3CDTF">2025-01-15T13:34:52Z</dcterms:created>
  <dcterms:modified xsi:type="dcterms:W3CDTF">2025-04-29T09:38:52Z</dcterms:modified>
</cp:coreProperties>
</file>