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23895" windowHeight="10350" tabRatio="978" activeTab="6"/>
  </bookViews>
  <sheets>
    <sheet name="202006在编工资" sheetId="1" r:id="rId1"/>
    <sheet name="202006非在编工资" sheetId="2" r:id="rId2"/>
    <sheet name="202006钟点工工资" sheetId="13" r:id="rId3"/>
    <sheet name="202006在编绩效" sheetId="4" r:id="rId4"/>
    <sheet name="202006非在编绩效" sheetId="5" r:id="rId5"/>
    <sheet name="在编工资汇总表" sheetId="9" r:id="rId6"/>
    <sheet name="非在编工资汇总表" sheetId="10" r:id="rId7"/>
    <sheet name="钟点工工资汇总" sheetId="8" r:id="rId8"/>
    <sheet name="在编奖励性绩效汇总" sheetId="14" r:id="rId9"/>
    <sheet name="非在编奖励性绩效汇总" sheetId="15" r:id="rId10"/>
    <sheet name="2020年" sheetId="16" r:id="rId11"/>
    <sheet name="202006非在编加班绩效" sheetId="17" r:id="rId12"/>
    <sheet name="202006劳务派遣人员加班绩" sheetId="20" r:id="rId13"/>
    <sheet name="2020年加班" sheetId="19" r:id="rId14"/>
  </sheets>
  <externalReferences>
    <externalReference r:id="rId15"/>
  </externalReferences>
  <definedNames>
    <definedName name="aa">[1]XL4Poppy!$C$39</definedName>
    <definedName name="_xlnm.Print_Area" localSheetId="0">'202006在编工资'!$A$1:$Z$37</definedName>
    <definedName name="_xlnm.Print_Area" localSheetId="3">'202006在编绩效'!#REF!</definedName>
    <definedName name="_xlnm.Print_Area" localSheetId="9" hidden="1">#REF!</definedName>
    <definedName name="_xlnm.Print_Area" localSheetId="5">在编工资汇总表!$A$1:$Y$13</definedName>
    <definedName name="_xlnm.Print_Area" localSheetId="8" hidden="1">#REF!</definedName>
    <definedName name="_xlnm.Print_Area" hidden="1">#REF!</definedName>
    <definedName name="Print_Area_MI" localSheetId="2">#REF!</definedName>
    <definedName name="Print_Area_MI" localSheetId="9">#REF!</definedName>
    <definedName name="Print_Area_MI" localSheetId="8">#REF!</definedName>
    <definedName name="Print_Area_MI">#REF!</definedName>
    <definedName name="测算工资" localSheetId="2">#REF!</definedName>
    <definedName name="测算工资" localSheetId="9">#REF!</definedName>
    <definedName name="测算工资" localSheetId="8">#REF!</definedName>
    <definedName name="测算工资">#REF!</definedName>
    <definedName name="工资" localSheetId="2">#REF!</definedName>
    <definedName name="工资" localSheetId="9">#REF!</definedName>
    <definedName name="工资" localSheetId="8">#REF!</definedName>
    <definedName name="工资">#REF!</definedName>
    <definedName name="전" localSheetId="2">#REF!</definedName>
    <definedName name="전" localSheetId="9">#REF!</definedName>
    <definedName name="전" localSheetId="8">#REF!</definedName>
    <definedName name="전">#REF!</definedName>
    <definedName name="주택사업본부" localSheetId="2">#REF!</definedName>
    <definedName name="주택사업본부" localSheetId="9">#REF!</definedName>
    <definedName name="주택사업본부" localSheetId="8">#REF!</definedName>
    <definedName name="주택사업본부">#REF!</definedName>
    <definedName name="철구사업본부" localSheetId="2">#REF!</definedName>
    <definedName name="철구사업본부" localSheetId="9">#REF!</definedName>
    <definedName name="철구사업본부" localSheetId="8">#REF!</definedName>
    <definedName name="철구사업본부">#REF!</definedName>
  </definedNames>
  <calcPr calcId="162913"/>
  <fileRecoveryPr repairLoad="1"/>
</workbook>
</file>

<file path=xl/calcChain.xml><?xml version="1.0" encoding="utf-8"?>
<calcChain xmlns="http://schemas.openxmlformats.org/spreadsheetml/2006/main">
  <c r="C6" i="20" l="1"/>
  <c r="C17" i="17"/>
  <c r="AC17" i="16"/>
  <c r="AB17" i="16"/>
  <c r="AA17" i="16"/>
  <c r="Z17" i="16"/>
  <c r="Y17" i="16"/>
  <c r="X17" i="16"/>
  <c r="W17" i="16"/>
  <c r="V17" i="16"/>
  <c r="U17" i="16"/>
  <c r="T17" i="16"/>
  <c r="R17" i="16"/>
  <c r="Q17" i="16"/>
  <c r="P17" i="16"/>
  <c r="L17" i="16"/>
  <c r="I17" i="16"/>
  <c r="H17" i="16"/>
  <c r="G17" i="16"/>
  <c r="F17" i="16"/>
  <c r="E17" i="16"/>
  <c r="D17" i="16"/>
  <c r="C17" i="16"/>
  <c r="AD10" i="16"/>
  <c r="AE10" i="16" s="1"/>
  <c r="N10" i="16"/>
  <c r="M10" i="16"/>
  <c r="O10" i="16" s="1"/>
  <c r="AE9" i="16"/>
  <c r="AD9" i="16"/>
  <c r="N9" i="16"/>
  <c r="M9" i="16"/>
  <c r="O9" i="16" s="1"/>
  <c r="AD8" i="16"/>
  <c r="AE8" i="16" s="1"/>
  <c r="N8" i="16"/>
  <c r="O8" i="16" s="1"/>
  <c r="M8" i="16"/>
  <c r="AD7" i="16"/>
  <c r="AE7" i="16" s="1"/>
  <c r="O7" i="16"/>
  <c r="N7" i="16"/>
  <c r="M7" i="16"/>
  <c r="AD6" i="16"/>
  <c r="AD17" i="16" s="1"/>
  <c r="N6" i="16"/>
  <c r="M6" i="16"/>
  <c r="O6" i="16" s="1"/>
  <c r="AE5" i="16"/>
  <c r="AD5" i="16"/>
  <c r="N5" i="16"/>
  <c r="N17" i="16" s="1"/>
  <c r="M5" i="16"/>
  <c r="M17" i="16" s="1"/>
  <c r="O17" i="16" s="1"/>
  <c r="H16" i="5"/>
  <c r="G16" i="5"/>
  <c r="E16" i="5"/>
  <c r="D16" i="5"/>
  <c r="C16" i="5"/>
  <c r="F15" i="5"/>
  <c r="I15" i="5" s="1"/>
  <c r="F14" i="5"/>
  <c r="I14" i="5" s="1"/>
  <c r="F13" i="5"/>
  <c r="I13" i="5" s="1"/>
  <c r="F12" i="5"/>
  <c r="I12" i="5" s="1"/>
  <c r="F11" i="5"/>
  <c r="I11" i="5" s="1"/>
  <c r="F10" i="5"/>
  <c r="I10" i="5" s="1"/>
  <c r="I9" i="5"/>
  <c r="F9" i="5"/>
  <c r="F8" i="5"/>
  <c r="I8" i="5" s="1"/>
  <c r="F7" i="5"/>
  <c r="I7" i="5" s="1"/>
  <c r="F6" i="5"/>
  <c r="I6" i="5" s="1"/>
  <c r="F5" i="5"/>
  <c r="I5" i="5" s="1"/>
  <c r="F4" i="5"/>
  <c r="I4" i="5" s="1"/>
  <c r="G31" i="4"/>
  <c r="F31" i="4"/>
  <c r="D31" i="4"/>
  <c r="C31" i="4"/>
  <c r="E30" i="4"/>
  <c r="H30" i="4" s="1"/>
  <c r="H29" i="4"/>
  <c r="E29" i="4"/>
  <c r="E28" i="4"/>
  <c r="H28" i="4" s="1"/>
  <c r="E27" i="4"/>
  <c r="H27" i="4" s="1"/>
  <c r="E26" i="4"/>
  <c r="H26" i="4" s="1"/>
  <c r="E25" i="4"/>
  <c r="H25" i="4" s="1"/>
  <c r="E24" i="4"/>
  <c r="H24" i="4" s="1"/>
  <c r="E23" i="4"/>
  <c r="H23" i="4" s="1"/>
  <c r="E22" i="4"/>
  <c r="H22" i="4" s="1"/>
  <c r="H21" i="4"/>
  <c r="E21" i="4"/>
  <c r="E20" i="4"/>
  <c r="H20" i="4" s="1"/>
  <c r="E19" i="4"/>
  <c r="H19" i="4" s="1"/>
  <c r="E18" i="4"/>
  <c r="H18" i="4" s="1"/>
  <c r="E17" i="4"/>
  <c r="H17" i="4" s="1"/>
  <c r="E16" i="4"/>
  <c r="H16" i="4" s="1"/>
  <c r="E15" i="4"/>
  <c r="H15" i="4" s="1"/>
  <c r="E14" i="4"/>
  <c r="H14" i="4" s="1"/>
  <c r="H13" i="4"/>
  <c r="E13" i="4"/>
  <c r="E12" i="4"/>
  <c r="H12" i="4" s="1"/>
  <c r="E11" i="4"/>
  <c r="H11" i="4" s="1"/>
  <c r="E10" i="4"/>
  <c r="H10" i="4" s="1"/>
  <c r="E9" i="4"/>
  <c r="H9" i="4" s="1"/>
  <c r="E8" i="4"/>
  <c r="H8" i="4" s="1"/>
  <c r="E7" i="4"/>
  <c r="H7" i="4" s="1"/>
  <c r="E6" i="4"/>
  <c r="H6" i="4" s="1"/>
  <c r="H5" i="4"/>
  <c r="E5" i="4"/>
  <c r="E4" i="4"/>
  <c r="H4" i="4" s="1"/>
  <c r="M8" i="13"/>
  <c r="L8" i="13"/>
  <c r="K8" i="13"/>
  <c r="J8" i="13"/>
  <c r="I8" i="13"/>
  <c r="F8" i="13"/>
  <c r="E8" i="13"/>
  <c r="D8" i="13"/>
  <c r="C8" i="13"/>
  <c r="G7" i="13"/>
  <c r="H7" i="13" s="1"/>
  <c r="N7" i="13" s="1"/>
  <c r="G6" i="13"/>
  <c r="H6" i="13" s="1"/>
  <c r="N6" i="13" s="1"/>
  <c r="G5" i="13"/>
  <c r="S17" i="2"/>
  <c r="P17" i="2"/>
  <c r="O17" i="2"/>
  <c r="N17" i="2"/>
  <c r="M17" i="2"/>
  <c r="L17" i="2"/>
  <c r="K17" i="2"/>
  <c r="J17" i="2"/>
  <c r="I17" i="2"/>
  <c r="H17" i="2"/>
  <c r="G17" i="2"/>
  <c r="F17" i="2"/>
  <c r="D17" i="2"/>
  <c r="C17" i="2"/>
  <c r="R16" i="2"/>
  <c r="T16" i="2" s="1"/>
  <c r="Q16" i="2"/>
  <c r="E16" i="2"/>
  <c r="Q15" i="2"/>
  <c r="R15" i="2" s="1"/>
  <c r="T15" i="2" s="1"/>
  <c r="E15" i="2"/>
  <c r="Q14" i="2"/>
  <c r="E14" i="2"/>
  <c r="R14" i="2" s="1"/>
  <c r="T14" i="2" s="1"/>
  <c r="Q13" i="2"/>
  <c r="E13" i="2"/>
  <c r="R13" i="2" s="1"/>
  <c r="T13" i="2" s="1"/>
  <c r="R12" i="2"/>
  <c r="T12" i="2" s="1"/>
  <c r="Q12" i="2"/>
  <c r="E12" i="2"/>
  <c r="Q11" i="2"/>
  <c r="R11" i="2" s="1"/>
  <c r="T11" i="2" s="1"/>
  <c r="E11" i="2"/>
  <c r="Q10" i="2"/>
  <c r="E10" i="2"/>
  <c r="R10" i="2" s="1"/>
  <c r="T10" i="2" s="1"/>
  <c r="Q9" i="2"/>
  <c r="E9" i="2"/>
  <c r="R9" i="2" s="1"/>
  <c r="T9" i="2" s="1"/>
  <c r="R8" i="2"/>
  <c r="T8" i="2" s="1"/>
  <c r="Q8" i="2"/>
  <c r="E8" i="2"/>
  <c r="Q7" i="2"/>
  <c r="R7" i="2" s="1"/>
  <c r="T7" i="2" s="1"/>
  <c r="E7" i="2"/>
  <c r="Q6" i="2"/>
  <c r="E6" i="2"/>
  <c r="R6" i="2" s="1"/>
  <c r="T6" i="2" s="1"/>
  <c r="Q5" i="2"/>
  <c r="Q17" i="2" s="1"/>
  <c r="E5" i="2"/>
  <c r="E17" i="2" s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F34" i="1"/>
  <c r="E34" i="1"/>
  <c r="D34" i="1"/>
  <c r="C34" i="1"/>
  <c r="X33" i="1"/>
  <c r="K33" i="1"/>
  <c r="Y33" i="1" s="1"/>
  <c r="X32" i="1"/>
  <c r="K32" i="1"/>
  <c r="Y32" i="1" s="1"/>
  <c r="X31" i="1"/>
  <c r="Y31" i="1" s="1"/>
  <c r="K31" i="1"/>
  <c r="X30" i="1"/>
  <c r="K30" i="1"/>
  <c r="X29" i="1"/>
  <c r="K29" i="1"/>
  <c r="X28" i="1"/>
  <c r="K28" i="1"/>
  <c r="Y28" i="1" s="1"/>
  <c r="X27" i="1"/>
  <c r="K27" i="1"/>
  <c r="X26" i="1"/>
  <c r="K26" i="1"/>
  <c r="Y26" i="1" s="1"/>
  <c r="X25" i="1"/>
  <c r="K25" i="1"/>
  <c r="Y25" i="1" s="1"/>
  <c r="X24" i="1"/>
  <c r="K24" i="1"/>
  <c r="Y24" i="1" s="1"/>
  <c r="X23" i="1"/>
  <c r="Y23" i="1" s="1"/>
  <c r="K23" i="1"/>
  <c r="X22" i="1"/>
  <c r="K22" i="1"/>
  <c r="X21" i="1"/>
  <c r="K21" i="1"/>
  <c r="X20" i="1"/>
  <c r="K20" i="1"/>
  <c r="Y20" i="1" s="1"/>
  <c r="X19" i="1"/>
  <c r="K19" i="1"/>
  <c r="X18" i="1"/>
  <c r="K18" i="1"/>
  <c r="Y18" i="1" s="1"/>
  <c r="X17" i="1"/>
  <c r="K17" i="1"/>
  <c r="Y17" i="1" s="1"/>
  <c r="X16" i="1"/>
  <c r="K16" i="1"/>
  <c r="Y16" i="1" s="1"/>
  <c r="X15" i="1"/>
  <c r="Y15" i="1" s="1"/>
  <c r="K15" i="1"/>
  <c r="X14" i="1"/>
  <c r="K14" i="1"/>
  <c r="X13" i="1"/>
  <c r="K13" i="1"/>
  <c r="X12" i="1"/>
  <c r="K12" i="1"/>
  <c r="Y12" i="1" s="1"/>
  <c r="X11" i="1"/>
  <c r="K11" i="1"/>
  <c r="X10" i="1"/>
  <c r="K10" i="1"/>
  <c r="Y10" i="1" s="1"/>
  <c r="X9" i="1"/>
  <c r="K9" i="1"/>
  <c r="Y9" i="1" s="1"/>
  <c r="X8" i="1"/>
  <c r="K8" i="1"/>
  <c r="Y8" i="1" s="1"/>
  <c r="X7" i="1"/>
  <c r="Y7" i="1" s="1"/>
  <c r="K7" i="1"/>
  <c r="X6" i="1"/>
  <c r="K6" i="1"/>
  <c r="F16" i="5" l="1"/>
  <c r="G8" i="13"/>
  <c r="R5" i="2"/>
  <c r="R17" i="2" s="1"/>
  <c r="K34" i="1"/>
  <c r="Y11" i="1"/>
  <c r="Y13" i="1"/>
  <c r="Y22" i="1"/>
  <c r="Y27" i="1"/>
  <c r="Y29" i="1"/>
  <c r="Y14" i="1"/>
  <c r="Y19" i="1"/>
  <c r="Y21" i="1"/>
  <c r="Y30" i="1"/>
  <c r="AE17" i="16"/>
  <c r="H31" i="4"/>
  <c r="I16" i="5"/>
  <c r="X34" i="1"/>
  <c r="H5" i="13"/>
  <c r="E31" i="4"/>
  <c r="AE6" i="16"/>
  <c r="Y6" i="1"/>
  <c r="O5" i="16"/>
  <c r="T5" i="2" l="1"/>
  <c r="T17" i="2" s="1"/>
  <c r="Y34" i="1"/>
  <c r="H8" i="13"/>
  <c r="N5" i="13"/>
  <c r="N8" i="13" s="1"/>
</calcChain>
</file>

<file path=xl/sharedStrings.xml><?xml version="1.0" encoding="utf-8"?>
<sst xmlns="http://schemas.openxmlformats.org/spreadsheetml/2006/main" count="434" uniqueCount="205">
  <si>
    <t>福州市市政工程中心在编人员工资明细表</t>
  </si>
  <si>
    <t>部门：道管所</t>
  </si>
  <si>
    <t>序号</t>
  </si>
  <si>
    <t>姓名</t>
  </si>
  <si>
    <t>应发工资</t>
  </si>
  <si>
    <t>挂职生活补贴</t>
  </si>
  <si>
    <t>补发</t>
  </si>
  <si>
    <t>小计</t>
  </si>
  <si>
    <t>扣款</t>
  </si>
  <si>
    <t>实发工资</t>
  </si>
  <si>
    <t>基本工资</t>
  </si>
  <si>
    <t>基础性绩效工资</t>
  </si>
  <si>
    <t>特岗津贴</t>
  </si>
  <si>
    <t>提租补贴</t>
  </si>
  <si>
    <t>互济会</t>
  </si>
  <si>
    <t>工会</t>
  </si>
  <si>
    <t>公积金</t>
  </si>
  <si>
    <t>个税</t>
  </si>
  <si>
    <t>养老保险</t>
  </si>
  <si>
    <t>职业年金</t>
  </si>
  <si>
    <t>医疗保险</t>
  </si>
  <si>
    <t>失业保险</t>
  </si>
  <si>
    <t>补扣岗位津贴</t>
  </si>
  <si>
    <t>补扣养老保险金</t>
  </si>
  <si>
    <t>补扣职业年金</t>
  </si>
  <si>
    <t>补扣公积金</t>
  </si>
  <si>
    <t>岗位工资</t>
  </si>
  <si>
    <t>薪级工资</t>
  </si>
  <si>
    <t>岗位津贴</t>
  </si>
  <si>
    <t>生活补贴</t>
  </si>
  <si>
    <t>吴应俊</t>
  </si>
  <si>
    <t>陈敢</t>
  </si>
  <si>
    <t>林铭</t>
  </si>
  <si>
    <t>黄炳曦</t>
  </si>
  <si>
    <t>吴鹰勇</t>
  </si>
  <si>
    <t>莫永基</t>
  </si>
  <si>
    <t>林坚</t>
  </si>
  <si>
    <t>巫升亮</t>
  </si>
  <si>
    <t>黄守明</t>
  </si>
  <si>
    <t>刘必华</t>
  </si>
  <si>
    <t>郭星</t>
  </si>
  <si>
    <t>江利安</t>
  </si>
  <si>
    <t>黄依媄</t>
  </si>
  <si>
    <t>江宝华</t>
  </si>
  <si>
    <t>黄帮凤</t>
  </si>
  <si>
    <t>包汉洪</t>
  </si>
  <si>
    <t>宋林坤</t>
  </si>
  <si>
    <t>施玉琳</t>
  </si>
  <si>
    <t>务</t>
  </si>
  <si>
    <t>马庆霖</t>
  </si>
  <si>
    <t>谢榕生</t>
  </si>
  <si>
    <t>范小俊</t>
  </si>
  <si>
    <t>陈斌</t>
  </si>
  <si>
    <t>林烟</t>
  </si>
  <si>
    <t>左小路</t>
  </si>
  <si>
    <t>林贞</t>
  </si>
  <si>
    <t>陈颖</t>
  </si>
  <si>
    <t>潘培源</t>
  </si>
  <si>
    <t>林熙</t>
  </si>
  <si>
    <t>合计</t>
  </si>
  <si>
    <t>备注：调整在编人员工会费</t>
  </si>
  <si>
    <t>分管领导：                          财务：                            部门负责人：                      制表：</t>
  </si>
  <si>
    <t>福州市市政工程中心非在编人员工资明细表</t>
  </si>
  <si>
    <t>2020年6月</t>
  </si>
  <si>
    <t>超定额工资\岗位津贴\补足档案工资</t>
  </si>
  <si>
    <t>1实发工资</t>
  </si>
  <si>
    <t>2分公司生活补贴</t>
  </si>
  <si>
    <t>合计=1+2</t>
  </si>
  <si>
    <t>个调税</t>
  </si>
  <si>
    <t>补扣1,2月医保</t>
  </si>
  <si>
    <t>补扣1,2月失业保险</t>
  </si>
  <si>
    <t>补扣养老金</t>
  </si>
  <si>
    <t>赵晓冰</t>
  </si>
  <si>
    <t>谢金铭</t>
  </si>
  <si>
    <t>黄恒志</t>
  </si>
  <si>
    <t>江君瑜</t>
  </si>
  <si>
    <t>王启航</t>
  </si>
  <si>
    <t>赵腾</t>
  </si>
  <si>
    <t>郑莺</t>
  </si>
  <si>
    <t>陈豪</t>
  </si>
  <si>
    <t>张金水</t>
  </si>
  <si>
    <t>林家俊</t>
  </si>
  <si>
    <t>林仁治</t>
  </si>
  <si>
    <t>郭林宇</t>
  </si>
  <si>
    <t>备注：调整非编人员工会费</t>
  </si>
  <si>
    <t>分管领导：                           财务：                               部门负责人：                          制表：</t>
  </si>
  <si>
    <t>福州市市政工程中心钟点工工资明细表</t>
  </si>
  <si>
    <t>扣款（元）</t>
  </si>
  <si>
    <t>2社、医保补贴</t>
  </si>
  <si>
    <t>3补足原岗位工资</t>
  </si>
  <si>
    <t>4加时工资</t>
  </si>
  <si>
    <t>5补发3月份半月工资</t>
  </si>
  <si>
    <t>5奖励性绩效工资</t>
  </si>
  <si>
    <t>合计=1+2+3+4+5</t>
  </si>
  <si>
    <t>考勤</t>
  </si>
  <si>
    <t>夏晨晨</t>
  </si>
  <si>
    <t>财</t>
  </si>
  <si>
    <t>曾敏</t>
  </si>
  <si>
    <t>翁丽珠</t>
  </si>
  <si>
    <t>备注：调整工会费。翁丽珠同志工作至2020年6月15日。</t>
  </si>
  <si>
    <t xml:space="preserve">     分管领导：                           财务：                            部门负责人：                         制表：</t>
  </si>
  <si>
    <t>福州市市政工程中心奖励性绩效花名册（在编）</t>
  </si>
  <si>
    <r>
      <rPr>
        <sz val="9"/>
        <rFont val="宋体"/>
        <family val="3"/>
        <charset val="134"/>
      </rPr>
      <t>姓</t>
    </r>
    <r>
      <rPr>
        <sz val="9"/>
        <rFont val="Times New Roman"/>
        <family val="1"/>
      </rPr>
      <t xml:space="preserve">    </t>
    </r>
    <r>
      <rPr>
        <sz val="9"/>
        <rFont val="宋体"/>
        <family val="3"/>
        <charset val="134"/>
      </rPr>
      <t>名</t>
    </r>
  </si>
  <si>
    <t>1金额（元）</t>
  </si>
  <si>
    <t>2考核扣款</t>
  </si>
  <si>
    <t>3小计</t>
  </si>
  <si>
    <t>4加班费</t>
  </si>
  <si>
    <t>5夜点费</t>
  </si>
  <si>
    <t>合计（元）=3+4+5</t>
  </si>
  <si>
    <t>备注</t>
  </si>
  <si>
    <t>五一值班费</t>
  </si>
  <si>
    <t>备注：</t>
  </si>
  <si>
    <t>分管领导：                                 财务：                             部门负责人：                       制表：</t>
  </si>
  <si>
    <t>福州市市政工程中心奖励性绩效花名册（非在编）</t>
  </si>
  <si>
    <t>2党小组补贴</t>
  </si>
  <si>
    <t>3考核扣款</t>
  </si>
  <si>
    <t>4小计</t>
  </si>
  <si>
    <t>5加班费</t>
  </si>
  <si>
    <t>6夜点费</t>
  </si>
  <si>
    <t>合计（元）=3+4+5+6</t>
  </si>
  <si>
    <t>分管领导：                                 财务：                            部门负责人：                      制表：</t>
  </si>
  <si>
    <t>福州市市政工程中心在编人员工资汇总表</t>
  </si>
  <si>
    <t>部门</t>
  </si>
  <si>
    <t>人数</t>
  </si>
  <si>
    <t>挂职生活补助</t>
  </si>
  <si>
    <t>道管所</t>
  </si>
  <si>
    <t>主管领导：</t>
  </si>
  <si>
    <t>财务负责人：</t>
  </si>
  <si>
    <t>人事负责人：</t>
  </si>
  <si>
    <t>福州市市政工程中心非在编人员工资汇总表</t>
  </si>
  <si>
    <t>处机关</t>
  </si>
  <si>
    <t>指挥部</t>
  </si>
  <si>
    <t>工程科</t>
  </si>
  <si>
    <t>路灯所</t>
  </si>
  <si>
    <t>桥梁所</t>
  </si>
  <si>
    <t>机械所</t>
  </si>
  <si>
    <t>顾问</t>
  </si>
  <si>
    <t>主管领导：                                         财务负责人：                               人事负责人：                            制表：</t>
  </si>
  <si>
    <t>福州市市政工程中心钟点工工资汇总表</t>
  </si>
  <si>
    <t>2社医保补贴</t>
  </si>
  <si>
    <t>6奖励性绩效工资</t>
  </si>
  <si>
    <t>合计=1+2+3+4+5+6</t>
  </si>
  <si>
    <t>主管领导：                           分管领导：                     财务：                   人事：                     制表：</t>
  </si>
  <si>
    <t>福州市市政工程中心奖励性绩效工资汇总表（在编）</t>
  </si>
  <si>
    <t>2考勤扣款</t>
  </si>
  <si>
    <t>拌制厂</t>
  </si>
  <si>
    <t>主管领导：                                       财务科：                                           组织人事科：                                 制表：</t>
  </si>
  <si>
    <t>福州市市政工程中心奖励性绩效工资汇总表（非在编）</t>
  </si>
  <si>
    <t>分公司</t>
  </si>
  <si>
    <t>主管领导：                                         财务科：                                       组织人事科：                                     制表：</t>
  </si>
  <si>
    <t>道管所2020年工资绩效使用情况汇总表</t>
  </si>
  <si>
    <t>全民奖励性绩效工资使用情况（在编）</t>
  </si>
  <si>
    <t>编外临时工工资使用情况（非编）</t>
  </si>
  <si>
    <t>月份</t>
  </si>
  <si>
    <t>计划额度</t>
  </si>
  <si>
    <t>已使用情况</t>
  </si>
  <si>
    <t>剩余额度</t>
  </si>
  <si>
    <t>其他使用情况</t>
  </si>
  <si>
    <t>非编计划额度</t>
  </si>
  <si>
    <t>其他额度</t>
  </si>
  <si>
    <t>绩效额度</t>
  </si>
  <si>
    <t>加班额度</t>
  </si>
  <si>
    <t>综治奖</t>
  </si>
  <si>
    <t>年终奖励性绩效</t>
  </si>
  <si>
    <t>文明奖</t>
  </si>
  <si>
    <t>奖励性绩效</t>
  </si>
  <si>
    <t>加班补贴</t>
  </si>
  <si>
    <t>夜点费</t>
  </si>
  <si>
    <t>组长补贴</t>
  </si>
  <si>
    <t>绩效</t>
  </si>
  <si>
    <t>加班</t>
  </si>
  <si>
    <t>总剩余额度(不含其他费）</t>
  </si>
  <si>
    <t>非编工资</t>
  </si>
  <si>
    <t>分公司补贴</t>
  </si>
  <si>
    <t>非编绩效</t>
  </si>
  <si>
    <t>一线工人加班补贴</t>
  </si>
  <si>
    <t>非编夜点</t>
  </si>
  <si>
    <t>钟点工</t>
  </si>
  <si>
    <t>28人（1长病），1正5副</t>
  </si>
  <si>
    <t>14（特殊钟点工1人，钟点工2人。）</t>
  </si>
  <si>
    <t>13（特殊钟点工1人，钟点工2人。）</t>
  </si>
  <si>
    <t>15（特殊钟点工1人，钟点工2人。）</t>
  </si>
  <si>
    <t>总计</t>
  </si>
  <si>
    <t>福州市市政工程中心奖励性加班绩效花名册（非在编）</t>
  </si>
  <si>
    <t>福州市市政工程中心奖励性加班绩效花名册（劳务派遣）</t>
  </si>
  <si>
    <t xml:space="preserve">               2020/6/1</t>
  </si>
  <si>
    <r>
      <rPr>
        <sz val="12"/>
        <rFont val="宋体"/>
        <family val="3"/>
        <charset val="134"/>
      </rPr>
      <t>姓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名</t>
    </r>
  </si>
  <si>
    <t>金额（元）</t>
  </si>
  <si>
    <t>陈杰</t>
  </si>
  <si>
    <t>陈建玮</t>
  </si>
  <si>
    <t>分管领导：            财务：                 部门负责人：            制表：</t>
  </si>
  <si>
    <t>道管所加班额度列支情况表</t>
  </si>
  <si>
    <t>单位：元</t>
  </si>
  <si>
    <t>加班额度总额</t>
  </si>
  <si>
    <t>支出时间</t>
  </si>
  <si>
    <t>支出金额</t>
  </si>
  <si>
    <t>剩余金额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</si>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</sst>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;@"/>
    <numFmt numFmtId="177" formatCode="0.00_ "/>
    <numFmt numFmtId="178" formatCode="0_);[Red]\(0\)"/>
    <numFmt numFmtId="181" formatCode="0.00_);[Red]\(0.00\)"/>
    <numFmt numFmtId="182" formatCode="0_ "/>
  </numFmts>
  <fonts count="27" x14ac:knownFonts="1">
    <font>
      <sz val="12"/>
      <name val="宋体"/>
      <charset val="134"/>
    </font>
    <font>
      <b/>
      <sz val="14"/>
      <name val="黑体"/>
      <family val="3"/>
      <charset val="134"/>
    </font>
    <font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6"/>
      <name val="宋体"/>
      <family val="3"/>
      <charset val="134"/>
    </font>
    <font>
      <sz val="8"/>
      <name val="宋体"/>
      <family val="3"/>
      <charset val="134"/>
    </font>
    <font>
      <sz val="12"/>
      <name val="Times New Roman"/>
      <family val="1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0" fontId="1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>
      <alignment vertical="center"/>
    </xf>
    <xf numFmtId="0" fontId="26" fillId="0" borderId="0"/>
  </cellStyleXfs>
  <cellXfs count="26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justify" vertical="center"/>
    </xf>
    <xf numFmtId="0" fontId="2" fillId="0" borderId="0" xfId="11" applyFont="1" applyAlignment="1">
      <alignment horizontal="center" vertical="center" wrapText="1"/>
    </xf>
    <xf numFmtId="0" fontId="3" fillId="0" borderId="0" xfId="11" applyFont="1" applyAlignment="1">
      <alignment horizontal="center" vertical="center" wrapText="1"/>
    </xf>
    <xf numFmtId="0" fontId="0" fillId="0" borderId="0" xfId="11" applyFont="1" applyAlignment="1">
      <alignment horizontal="center" vertical="center" wrapText="1"/>
    </xf>
    <xf numFmtId="177" fontId="4" fillId="0" borderId="0" xfId="0" applyNumberFormat="1" applyFont="1" applyFill="1" applyAlignment="1">
      <alignment vertical="center"/>
    </xf>
    <xf numFmtId="0" fontId="5" fillId="0" borderId="0" xfId="11" applyFont="1" applyAlignment="1">
      <alignment horizontal="center" vertical="center" wrapText="1"/>
    </xf>
    <xf numFmtId="0" fontId="6" fillId="0" borderId="0" xfId="11" applyFont="1" applyAlignment="1">
      <alignment horizontal="center" vertical="center" wrapText="1"/>
    </xf>
    <xf numFmtId="0" fontId="0" fillId="0" borderId="2" xfId="11" applyFont="1" applyBorder="1" applyAlignment="1">
      <alignment horizontal="center" vertical="center" wrapText="1"/>
    </xf>
    <xf numFmtId="176" fontId="9" fillId="0" borderId="0" xfId="11" applyNumberFormat="1" applyFont="1" applyBorder="1" applyAlignment="1">
      <alignment horizontal="center" vertical="center" wrapText="1"/>
    </xf>
    <xf numFmtId="0" fontId="0" fillId="0" borderId="2" xfId="11" applyFont="1" applyFill="1" applyBorder="1" applyAlignment="1">
      <alignment horizontal="center" vertical="center" wrapText="1" shrinkToFit="1"/>
    </xf>
    <xf numFmtId="0" fontId="0" fillId="0" borderId="0" xfId="11" applyFont="1" applyBorder="1" applyAlignment="1">
      <alignment horizontal="center" vertical="center" wrapText="1"/>
    </xf>
    <xf numFmtId="177" fontId="0" fillId="0" borderId="2" xfId="11" applyNumberFormat="1" applyFont="1" applyBorder="1" applyAlignment="1">
      <alignment horizontal="center" vertical="center" wrapText="1"/>
    </xf>
    <xf numFmtId="0" fontId="0" fillId="0" borderId="0" xfId="22" applyNumberFormat="1" applyFont="1" applyBorder="1" applyAlignment="1">
      <alignment vertical="center"/>
    </xf>
    <xf numFmtId="177" fontId="0" fillId="0" borderId="0" xfId="22" applyNumberFormat="1" applyFont="1"/>
    <xf numFmtId="0" fontId="10" fillId="0" borderId="0" xfId="11" applyFont="1" applyAlignment="1">
      <alignment horizontal="center" vertical="center" wrapText="1"/>
    </xf>
    <xf numFmtId="177" fontId="11" fillId="0" borderId="0" xfId="0" applyNumberFormat="1" applyFont="1" applyFill="1" applyAlignment="1">
      <alignment vertical="center"/>
    </xf>
    <xf numFmtId="0" fontId="10" fillId="0" borderId="2" xfId="11" applyFont="1" applyBorder="1" applyAlignment="1">
      <alignment horizontal="center" vertical="center" wrapText="1"/>
    </xf>
    <xf numFmtId="0" fontId="5" fillId="0" borderId="2" xfId="11" applyFont="1" applyBorder="1" applyAlignment="1">
      <alignment horizontal="center" vertical="center" wrapText="1"/>
    </xf>
    <xf numFmtId="0" fontId="5" fillId="0" borderId="2" xfId="33" applyFont="1" applyFill="1" applyBorder="1" applyAlignment="1">
      <alignment horizontal="center" vertical="center" wrapText="1" shrinkToFit="1"/>
    </xf>
    <xf numFmtId="0" fontId="5" fillId="0" borderId="2" xfId="36" applyFont="1" applyFill="1" applyBorder="1" applyAlignment="1">
      <alignment horizontal="center" vertical="center" wrapText="1" shrinkToFit="1"/>
    </xf>
    <xf numFmtId="176" fontId="3" fillId="0" borderId="1" xfId="11" applyNumberFormat="1" applyFont="1" applyBorder="1" applyAlignment="1">
      <alignment vertical="center" wrapText="1"/>
    </xf>
    <xf numFmtId="0" fontId="5" fillId="0" borderId="2" xfId="11" applyFont="1" applyFill="1" applyBorder="1" applyAlignment="1">
      <alignment horizontal="center" vertical="center" wrapText="1" shrinkToFit="1"/>
    </xf>
    <xf numFmtId="0" fontId="10" fillId="0" borderId="0" xfId="11" applyFont="1" applyBorder="1" applyAlignment="1">
      <alignment horizontal="center" vertical="center" wrapText="1"/>
    </xf>
    <xf numFmtId="0" fontId="5" fillId="0" borderId="0" xfId="11" applyFont="1" applyBorder="1" applyAlignment="1">
      <alignment horizontal="center" vertical="center" wrapText="1"/>
    </xf>
    <xf numFmtId="177" fontId="5" fillId="0" borderId="2" xfId="11" applyNumberFormat="1" applyFont="1" applyBorder="1" applyAlignment="1">
      <alignment horizontal="center" vertical="center" wrapText="1"/>
    </xf>
    <xf numFmtId="0" fontId="5" fillId="0" borderId="0" xfId="22" applyNumberFormat="1" applyFont="1" applyBorder="1" applyAlignment="1">
      <alignment vertical="center"/>
    </xf>
    <xf numFmtId="177" fontId="5" fillId="0" borderId="0" xfId="22" applyNumberFormat="1" applyFont="1"/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14" fillId="0" borderId="5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5" fillId="0" borderId="2" xfId="32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177" fontId="10" fillId="0" borderId="2" xfId="11" applyNumberFormat="1" applyFont="1" applyBorder="1" applyAlignment="1">
      <alignment horizontal="center" vertical="center" wrapText="1"/>
    </xf>
    <xf numFmtId="0" fontId="3" fillId="0" borderId="0" xfId="32" applyFont="1" applyAlignment="1">
      <alignment horizontal="center" vertical="center"/>
    </xf>
    <xf numFmtId="0" fontId="5" fillId="0" borderId="0" xfId="32" applyFont="1" applyAlignment="1">
      <alignment horizontal="center" vertical="center"/>
    </xf>
    <xf numFmtId="0" fontId="5" fillId="0" borderId="2" xfId="32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/>
    <xf numFmtId="0" fontId="5" fillId="0" borderId="2" xfId="12" applyFont="1" applyFill="1" applyBorder="1" applyAlignment="1">
      <alignment horizontal="center" vertical="center"/>
    </xf>
    <xf numFmtId="0" fontId="5" fillId="0" borderId="2" xfId="12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5" fillId="0" borderId="2" xfId="22" applyFont="1" applyBorder="1" applyAlignment="1">
      <alignment horizontal="center" vertical="center"/>
    </xf>
    <xf numFmtId="0" fontId="5" fillId="0" borderId="2" xfId="22" applyFont="1" applyBorder="1" applyAlignment="1">
      <alignment horizontal="center" vertical="center" wrapText="1"/>
    </xf>
    <xf numFmtId="0" fontId="10" fillId="0" borderId="2" xfId="22" applyFont="1" applyBorder="1" applyAlignment="1">
      <alignment horizontal="center" vertical="center"/>
    </xf>
    <xf numFmtId="177" fontId="10" fillId="0" borderId="2" xfId="22" applyNumberFormat="1" applyFont="1" applyBorder="1" applyAlignment="1">
      <alignment horizontal="center" vertical="center"/>
    </xf>
    <xf numFmtId="0" fontId="5" fillId="0" borderId="0" xfId="22" applyFont="1" applyBorder="1" applyAlignment="1">
      <alignment horizontal="left" vertical="center"/>
    </xf>
    <xf numFmtId="0" fontId="5" fillId="0" borderId="0" xfId="22" applyFont="1"/>
    <xf numFmtId="57" fontId="8" fillId="0" borderId="0" xfId="22" applyNumberFormat="1" applyFont="1" applyBorder="1" applyAlignment="1">
      <alignment vertical="center"/>
    </xf>
    <xf numFmtId="0" fontId="5" fillId="0" borderId="0" xfId="22" applyFont="1" applyAlignment="1">
      <alignment horizontal="center" vertical="center"/>
    </xf>
    <xf numFmtId="0" fontId="5" fillId="0" borderId="2" xfId="16" applyFont="1" applyBorder="1" applyAlignment="1">
      <alignment horizontal="center" vertical="center" wrapText="1"/>
    </xf>
    <xf numFmtId="0" fontId="5" fillId="0" borderId="2" xfId="16" applyFont="1" applyBorder="1" applyAlignment="1">
      <alignment horizontal="center" vertical="center" shrinkToFit="1"/>
    </xf>
    <xf numFmtId="0" fontId="10" fillId="0" borderId="2" xfId="16" applyFont="1" applyBorder="1" applyAlignment="1">
      <alignment horizontal="center" vertical="center" shrinkToFit="1"/>
    </xf>
    <xf numFmtId="0" fontId="5" fillId="0" borderId="12" xfId="16" applyFont="1" applyFill="1" applyBorder="1" applyAlignment="1">
      <alignment horizontal="center" vertical="center"/>
    </xf>
    <xf numFmtId="0" fontId="5" fillId="0" borderId="0" xfId="16" applyFont="1" applyFill="1" applyAlignment="1">
      <alignment horizontal="center" vertical="center"/>
    </xf>
    <xf numFmtId="0" fontId="5" fillId="0" borderId="12" xfId="16" applyFont="1" applyFill="1" applyBorder="1" applyAlignment="1">
      <alignment vertical="center"/>
    </xf>
    <xf numFmtId="177" fontId="10" fillId="0" borderId="2" xfId="16" applyNumberFormat="1" applyFont="1" applyBorder="1" applyAlignment="1">
      <alignment horizontal="center" vertical="center" shrinkToFit="1"/>
    </xf>
    <xf numFmtId="0" fontId="5" fillId="0" borderId="0" xfId="16" applyFont="1" applyFill="1" applyAlignment="1">
      <alignment vertical="center"/>
    </xf>
    <xf numFmtId="178" fontId="5" fillId="0" borderId="2" xfId="16" applyNumberFormat="1" applyFont="1" applyBorder="1" applyAlignment="1">
      <alignment horizontal="center" vertical="center" wrapText="1"/>
    </xf>
    <xf numFmtId="0" fontId="5" fillId="0" borderId="2" xfId="16" applyFont="1" applyBorder="1" applyAlignment="1">
      <alignment horizontal="center" vertical="center"/>
    </xf>
    <xf numFmtId="0" fontId="5" fillId="0" borderId="0" xfId="16" applyFont="1" applyAlignment="1">
      <alignment horizontal="center" vertical="center"/>
    </xf>
    <xf numFmtId="0" fontId="3" fillId="0" borderId="1" xfId="11" applyFont="1" applyBorder="1" applyAlignment="1">
      <alignment horizontal="center" vertical="center" wrapText="1"/>
    </xf>
    <xf numFmtId="0" fontId="0" fillId="0" borderId="1" xfId="11" applyFont="1" applyBorder="1" applyAlignment="1">
      <alignment horizontal="center" vertical="center" wrapText="1"/>
    </xf>
    <xf numFmtId="0" fontId="5" fillId="0" borderId="2" xfId="9" applyFont="1" applyFill="1" applyBorder="1" applyAlignment="1">
      <alignment horizontal="center" vertical="center"/>
    </xf>
    <xf numFmtId="177" fontId="5" fillId="0" borderId="2" xfId="9" applyNumberFormat="1" applyFont="1" applyFill="1" applyBorder="1" applyAlignment="1">
      <alignment horizontal="center" vertical="center"/>
    </xf>
    <xf numFmtId="0" fontId="5" fillId="0" borderId="2" xfId="9" applyFont="1" applyFill="1" applyBorder="1" applyAlignment="1">
      <alignment horizontal="center" vertical="center" wrapText="1"/>
    </xf>
    <xf numFmtId="177" fontId="5" fillId="0" borderId="2" xfId="31" applyNumberFormat="1" applyFont="1" applyFill="1" applyBorder="1" applyAlignment="1">
      <alignment horizontal="center" vertical="center" wrapText="1" shrinkToFit="1"/>
    </xf>
    <xf numFmtId="177" fontId="5" fillId="0" borderId="2" xfId="11" applyNumberFormat="1" applyFont="1" applyFill="1" applyBorder="1" applyAlignment="1">
      <alignment horizontal="center" vertical="center" wrapText="1"/>
    </xf>
    <xf numFmtId="176" fontId="0" fillId="0" borderId="1" xfId="11" applyNumberFormat="1" applyFont="1" applyBorder="1" applyAlignment="1">
      <alignment vertical="center" wrapText="1"/>
    </xf>
    <xf numFmtId="176" fontId="21" fillId="0" borderId="0" xfId="11" applyNumberFormat="1" applyFont="1" applyBorder="1" applyAlignment="1">
      <alignment horizontal="center" vertical="center" wrapText="1"/>
    </xf>
    <xf numFmtId="0" fontId="10" fillId="0" borderId="2" xfId="31" applyFont="1" applyFill="1" applyBorder="1" applyAlignment="1">
      <alignment horizontal="center" vertical="center" wrapText="1" shrinkToFit="1"/>
    </xf>
    <xf numFmtId="49" fontId="10" fillId="0" borderId="0" xfId="11" applyNumberFormat="1" applyFont="1" applyFill="1" applyBorder="1" applyAlignment="1">
      <alignment horizontal="center" vertical="center" wrapText="1"/>
    </xf>
    <xf numFmtId="0" fontId="10" fillId="0" borderId="2" xfId="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39" applyFont="1" applyFill="1" applyBorder="1" applyAlignment="1">
      <alignment horizontal="center" vertical="center" shrinkToFit="1"/>
    </xf>
    <xf numFmtId="177" fontId="10" fillId="0" borderId="2" xfId="3" applyNumberFormat="1" applyFont="1" applyFill="1" applyBorder="1" applyAlignment="1">
      <alignment horizontal="center" vertical="center" shrinkToFit="1"/>
    </xf>
    <xf numFmtId="177" fontId="10" fillId="0" borderId="2" xfId="40" applyNumberFormat="1" applyFont="1" applyFill="1" applyBorder="1" applyAlignment="1">
      <alignment horizontal="center" vertical="center" shrinkToFit="1"/>
    </xf>
    <xf numFmtId="0" fontId="6" fillId="0" borderId="2" xfId="12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shrinkToFit="1"/>
    </xf>
    <xf numFmtId="57" fontId="8" fillId="0" borderId="1" xfId="0" applyNumberFormat="1" applyFont="1" applyFill="1" applyBorder="1" applyAlignment="1">
      <alignment vertical="center"/>
    </xf>
    <xf numFmtId="177" fontId="10" fillId="0" borderId="2" xfId="1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177" fontId="17" fillId="0" borderId="0" xfId="0" applyNumberFormat="1" applyFont="1" applyFill="1" applyAlignment="1">
      <alignment vertical="center"/>
    </xf>
    <xf numFmtId="177" fontId="22" fillId="0" borderId="0" xfId="0" applyNumberFormat="1" applyFont="1" applyFill="1" applyAlignment="1">
      <alignment vertical="center"/>
    </xf>
    <xf numFmtId="177" fontId="23" fillId="0" borderId="0" xfId="0" applyNumberFormat="1" applyFont="1" applyFill="1" applyAlignment="1">
      <alignment vertical="center"/>
    </xf>
    <xf numFmtId="177" fontId="17" fillId="0" borderId="0" xfId="0" applyNumberFormat="1" applyFont="1" applyFill="1" applyAlignment="1">
      <alignment horizontal="left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NumberFormat="1"/>
    <xf numFmtId="177" fontId="0" fillId="0" borderId="0" xfId="0" applyNumberFormat="1"/>
    <xf numFmtId="177" fontId="3" fillId="0" borderId="0" xfId="22" applyNumberFormat="1" applyFont="1" applyBorder="1" applyAlignment="1">
      <alignment vertical="center"/>
    </xf>
    <xf numFmtId="177" fontId="20" fillId="0" borderId="2" xfId="22" applyNumberFormat="1" applyFont="1" applyBorder="1" applyAlignment="1">
      <alignment horizontal="center" vertical="center"/>
    </xf>
    <xf numFmtId="177" fontId="20" fillId="0" borderId="2" xfId="22" applyNumberFormat="1" applyFont="1" applyBorder="1" applyAlignment="1">
      <alignment horizontal="center" vertical="center" wrapText="1"/>
    </xf>
    <xf numFmtId="0" fontId="5" fillId="0" borderId="2" xfId="22" applyNumberFormat="1" applyFont="1" applyBorder="1" applyAlignment="1">
      <alignment horizontal="center" vertical="center"/>
    </xf>
    <xf numFmtId="177" fontId="10" fillId="0" borderId="2" xfId="34" applyNumberFormat="1" applyFont="1" applyFill="1" applyBorder="1" applyAlignment="1">
      <alignment horizontal="center" vertical="center" shrinkToFit="1"/>
    </xf>
    <xf numFmtId="177" fontId="10" fillId="0" borderId="2" xfId="6" applyNumberFormat="1" applyFont="1" applyBorder="1" applyAlignment="1">
      <alignment horizontal="center" vertical="center" shrinkToFit="1"/>
    </xf>
    <xf numFmtId="177" fontId="10" fillId="0" borderId="2" xfId="22" applyNumberFormat="1" applyFont="1" applyBorder="1" applyAlignment="1">
      <alignment horizontal="center" vertical="center" shrinkToFit="1"/>
    </xf>
    <xf numFmtId="177" fontId="10" fillId="0" borderId="2" xfId="36" applyNumberFormat="1" applyFont="1" applyFill="1" applyBorder="1" applyAlignment="1">
      <alignment horizontal="center" vertical="center" shrinkToFit="1"/>
    </xf>
    <xf numFmtId="0" fontId="5" fillId="0" borderId="2" xfId="22" applyNumberFormat="1" applyFont="1" applyBorder="1" applyAlignment="1">
      <alignment horizontal="center" vertical="center" shrinkToFit="1"/>
    </xf>
    <xf numFmtId="181" fontId="10" fillId="0" borderId="2" xfId="6" applyNumberFormat="1" applyFont="1" applyBorder="1" applyAlignment="1">
      <alignment horizontal="center" vertical="center" shrinkToFit="1"/>
    </xf>
    <xf numFmtId="177" fontId="10" fillId="0" borderId="0" xfId="22" applyNumberFormat="1" applyFont="1" applyAlignment="1">
      <alignment horizontal="center" vertical="center"/>
    </xf>
    <xf numFmtId="177" fontId="20" fillId="0" borderId="0" xfId="22" applyNumberFormat="1" applyFont="1" applyAlignment="1">
      <alignment horizontal="center" vertical="center"/>
    </xf>
    <xf numFmtId="177" fontId="5" fillId="0" borderId="0" xfId="22" applyNumberFormat="1" applyFont="1" applyAlignment="1">
      <alignment horizontal="center" vertical="center"/>
    </xf>
    <xf numFmtId="177" fontId="5" fillId="0" borderId="0" xfId="22" applyNumberFormat="1" applyFont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0" fillId="0" borderId="0" xfId="0" applyFont="1"/>
    <xf numFmtId="182" fontId="0" fillId="0" borderId="0" xfId="0" applyNumberFormat="1"/>
    <xf numFmtId="57" fontId="8" fillId="0" borderId="1" xfId="16" applyNumberFormat="1" applyFont="1" applyBorder="1" applyAlignment="1">
      <alignment vertical="center"/>
    </xf>
    <xf numFmtId="0" fontId="10" fillId="0" borderId="2" xfId="16" applyFont="1" applyBorder="1" applyAlignment="1">
      <alignment horizontal="center" vertical="center" wrapText="1"/>
    </xf>
    <xf numFmtId="0" fontId="19" fillId="0" borderId="2" xfId="16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shrinkToFit="1"/>
    </xf>
    <xf numFmtId="0" fontId="22" fillId="0" borderId="2" xfId="0" applyFont="1" applyFill="1" applyBorder="1" applyAlignment="1">
      <alignment horizontal="center" vertical="center" shrinkToFit="1"/>
    </xf>
    <xf numFmtId="0" fontId="22" fillId="0" borderId="8" xfId="0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 vertical="center" shrinkToFit="1"/>
    </xf>
    <xf numFmtId="57" fontId="8" fillId="0" borderId="0" xfId="16" applyNumberFormat="1" applyFont="1" applyBorder="1" applyAlignment="1">
      <alignment vertical="center"/>
    </xf>
    <xf numFmtId="182" fontId="10" fillId="0" borderId="2" xfId="16" applyNumberFormat="1" applyFont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 shrinkToFit="1"/>
    </xf>
    <xf numFmtId="177" fontId="10" fillId="0" borderId="2" xfId="16" applyNumberFormat="1" applyFont="1" applyBorder="1" applyAlignment="1">
      <alignment horizontal="center" vertical="center" wrapText="1"/>
    </xf>
    <xf numFmtId="177" fontId="10" fillId="0" borderId="8" xfId="0" applyNumberFormat="1" applyFont="1" applyFill="1" applyBorder="1" applyAlignment="1">
      <alignment horizontal="center" vertical="center" shrinkToFit="1"/>
    </xf>
    <xf numFmtId="0" fontId="10" fillId="0" borderId="2" xfId="16" applyNumberFormat="1" applyFont="1" applyBorder="1" applyAlignment="1">
      <alignment horizontal="center" vertical="center" shrinkToFit="1"/>
    </xf>
    <xf numFmtId="0" fontId="8" fillId="0" borderId="0" xfId="16" applyFont="1" applyAlignment="1">
      <alignment vertical="center"/>
    </xf>
    <xf numFmtId="0" fontId="5" fillId="0" borderId="0" xfId="16" applyFont="1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6" applyFont="1" applyAlignment="1">
      <alignment horizontal="center" vertical="center"/>
    </xf>
    <xf numFmtId="182" fontId="13" fillId="0" borderId="0" xfId="16" applyNumberFormat="1" applyFont="1" applyAlignment="1">
      <alignment horizontal="center" vertical="center"/>
    </xf>
    <xf numFmtId="57" fontId="8" fillId="0" borderId="1" xfId="16" applyNumberFormat="1" applyFont="1" applyBorder="1" applyAlignment="1">
      <alignment horizontal="left" vertical="center"/>
    </xf>
    <xf numFmtId="57" fontId="8" fillId="0" borderId="0" xfId="16" applyNumberFormat="1" applyFont="1" applyAlignment="1">
      <alignment horizontal="center" vertical="center"/>
    </xf>
    <xf numFmtId="182" fontId="8" fillId="0" borderId="0" xfId="16" applyNumberFormat="1" applyFont="1" applyBorder="1" applyAlignment="1">
      <alignment horizontal="right" vertical="center"/>
    </xf>
    <xf numFmtId="57" fontId="8" fillId="0" borderId="0" xfId="16" applyNumberFormat="1" applyFont="1" applyBorder="1" applyAlignment="1">
      <alignment horizontal="right" vertical="center"/>
    </xf>
    <xf numFmtId="57" fontId="8" fillId="0" borderId="1" xfId="16" applyNumberFormat="1" applyFont="1" applyBorder="1" applyAlignment="1">
      <alignment horizontal="right" vertical="center"/>
    </xf>
    <xf numFmtId="0" fontId="10" fillId="0" borderId="2" xfId="16" applyFont="1" applyBorder="1" applyAlignment="1">
      <alignment horizontal="center" vertical="center" wrapText="1"/>
    </xf>
    <xf numFmtId="182" fontId="10" fillId="0" borderId="2" xfId="16" applyNumberFormat="1" applyFont="1" applyBorder="1" applyAlignment="1">
      <alignment horizontal="center" vertical="center" wrapText="1"/>
    </xf>
    <xf numFmtId="0" fontId="20" fillId="0" borderId="2" xfId="16" applyFont="1" applyBorder="1" applyAlignment="1">
      <alignment horizontal="center" vertical="center" wrapText="1"/>
    </xf>
    <xf numFmtId="0" fontId="20" fillId="0" borderId="2" xfId="16" applyFont="1" applyBorder="1" applyAlignment="1">
      <alignment horizontal="center" vertical="center" shrinkToFit="1"/>
    </xf>
    <xf numFmtId="0" fontId="5" fillId="0" borderId="0" xfId="16" applyFont="1" applyAlignment="1">
      <alignment horizontal="left" vertical="center" shrinkToFit="1"/>
    </xf>
    <xf numFmtId="0" fontId="0" fillId="0" borderId="0" xfId="16" applyFont="1" applyAlignment="1">
      <alignment horizontal="center" vertical="center"/>
    </xf>
    <xf numFmtId="182" fontId="0" fillId="0" borderId="0" xfId="16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8" xfId="16" applyFont="1" applyBorder="1" applyAlignment="1">
      <alignment horizontal="center" vertical="center" wrapText="1" shrinkToFit="1"/>
    </xf>
    <xf numFmtId="0" fontId="20" fillId="0" borderId="10" xfId="16" applyFont="1" applyBorder="1" applyAlignment="1">
      <alignment horizontal="center" vertical="center" wrapText="1" shrinkToFit="1"/>
    </xf>
    <xf numFmtId="0" fontId="19" fillId="0" borderId="2" xfId="16" applyFont="1" applyBorder="1" applyAlignment="1">
      <alignment horizontal="center" vertical="center" wrapText="1"/>
    </xf>
    <xf numFmtId="0" fontId="5" fillId="0" borderId="6" xfId="16" applyFont="1" applyBorder="1" applyAlignment="1">
      <alignment horizontal="center" vertical="center" wrapText="1"/>
    </xf>
    <xf numFmtId="0" fontId="20" fillId="0" borderId="8" xfId="16" applyFont="1" applyBorder="1" applyAlignment="1">
      <alignment horizontal="center" vertical="center" wrapText="1"/>
    </xf>
    <xf numFmtId="0" fontId="20" fillId="0" borderId="10" xfId="16" applyFont="1" applyFill="1" applyBorder="1" applyAlignment="1">
      <alignment horizontal="center" vertical="center" wrapText="1"/>
    </xf>
    <xf numFmtId="0" fontId="20" fillId="0" borderId="10" xfId="16" applyFont="1" applyBorder="1" applyAlignment="1">
      <alignment horizontal="center" vertical="center" wrapText="1"/>
    </xf>
    <xf numFmtId="182" fontId="20" fillId="0" borderId="8" xfId="16" applyNumberFormat="1" applyFont="1" applyBorder="1" applyAlignment="1">
      <alignment horizontal="center" vertical="center" wrapText="1"/>
    </xf>
    <xf numFmtId="182" fontId="20" fillId="0" borderId="10" xfId="16" applyNumberFormat="1" applyFont="1" applyBorder="1" applyAlignment="1">
      <alignment horizontal="center" vertical="center" wrapText="1"/>
    </xf>
    <xf numFmtId="0" fontId="8" fillId="0" borderId="0" xfId="22" applyNumberFormat="1" applyFont="1" applyAlignment="1">
      <alignment horizontal="center" vertical="center"/>
    </xf>
    <xf numFmtId="177" fontId="8" fillId="0" borderId="0" xfId="22" applyNumberFormat="1" applyFont="1" applyAlignment="1">
      <alignment horizontal="center" vertical="center"/>
    </xf>
    <xf numFmtId="0" fontId="3" fillId="0" borderId="1" xfId="22" applyNumberFormat="1" applyFont="1" applyBorder="1" applyAlignment="1">
      <alignment horizontal="left" vertical="center"/>
    </xf>
    <xf numFmtId="177" fontId="3" fillId="0" borderId="1" xfId="22" applyNumberFormat="1" applyFont="1" applyBorder="1" applyAlignment="1">
      <alignment horizontal="left" vertical="center"/>
    </xf>
    <xf numFmtId="49" fontId="3" fillId="0" borderId="1" xfId="22" applyNumberFormat="1" applyFont="1" applyBorder="1" applyAlignment="1">
      <alignment horizontal="center" vertical="center"/>
    </xf>
    <xf numFmtId="177" fontId="3" fillId="0" borderId="1" xfId="16" applyNumberFormat="1" applyFont="1" applyBorder="1" applyAlignment="1">
      <alignment horizontal="right" vertical="center"/>
    </xf>
    <xf numFmtId="177" fontId="10" fillId="0" borderId="2" xfId="22" applyNumberFormat="1" applyFont="1" applyBorder="1" applyAlignment="1">
      <alignment horizontal="center" vertical="center"/>
    </xf>
    <xf numFmtId="0" fontId="5" fillId="0" borderId="0" xfId="22" applyNumberFormat="1" applyFont="1" applyAlignment="1">
      <alignment horizontal="left" vertical="center" shrinkToFit="1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10" fillId="0" borderId="2" xfId="22" applyNumberFormat="1" applyFont="1" applyBorder="1" applyAlignment="1">
      <alignment horizontal="center" vertical="center"/>
    </xf>
    <xf numFmtId="0" fontId="20" fillId="0" borderId="2" xfId="22" applyNumberFormat="1" applyFont="1" applyBorder="1" applyAlignment="1">
      <alignment horizontal="center" vertical="center"/>
    </xf>
    <xf numFmtId="177" fontId="20" fillId="0" borderId="2" xfId="22" applyNumberFormat="1" applyFont="1" applyBorder="1" applyAlignment="1">
      <alignment horizontal="center" vertical="center"/>
    </xf>
    <xf numFmtId="177" fontId="10" fillId="0" borderId="8" xfId="22" applyNumberFormat="1" applyFont="1" applyBorder="1" applyAlignment="1">
      <alignment horizontal="center" vertical="center"/>
    </xf>
    <xf numFmtId="177" fontId="10" fillId="0" borderId="10" xfId="22" applyNumberFormat="1" applyFont="1" applyBorder="1" applyAlignment="1">
      <alignment horizontal="center" vertical="center"/>
    </xf>
    <xf numFmtId="177" fontId="19" fillId="0" borderId="8" xfId="22" applyNumberFormat="1" applyFont="1" applyBorder="1" applyAlignment="1">
      <alignment horizontal="center" vertical="center" wrapText="1"/>
    </xf>
    <xf numFmtId="177" fontId="19" fillId="0" borderId="10" xfId="22" applyNumberFormat="1" applyFont="1" applyBorder="1" applyAlignment="1">
      <alignment horizontal="center" vertical="center" wrapText="1"/>
    </xf>
    <xf numFmtId="177" fontId="20" fillId="0" borderId="8" xfId="22" applyNumberFormat="1" applyFont="1" applyBorder="1" applyAlignment="1">
      <alignment horizontal="center" vertical="center"/>
    </xf>
    <xf numFmtId="177" fontId="20" fillId="0" borderId="10" xfId="22" applyNumberFormat="1" applyFont="1" applyBorder="1" applyAlignment="1">
      <alignment horizontal="center" vertical="center"/>
    </xf>
    <xf numFmtId="177" fontId="10" fillId="0" borderId="2" xfId="22" applyNumberFormat="1" applyFont="1" applyBorder="1" applyAlignment="1">
      <alignment horizontal="center" vertical="center" wrapText="1"/>
    </xf>
    <xf numFmtId="177" fontId="20" fillId="0" borderId="2" xfId="22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57" fontId="8" fillId="0" borderId="1" xfId="0" applyNumberFormat="1" applyFont="1" applyFill="1" applyBorder="1" applyAlignment="1">
      <alignment horizontal="left" vertical="center"/>
    </xf>
    <xf numFmtId="57" fontId="8" fillId="0" borderId="1" xfId="0" applyNumberFormat="1" applyFont="1" applyFill="1" applyBorder="1" applyAlignment="1">
      <alignment horizontal="center" vertical="center"/>
    </xf>
    <xf numFmtId="0" fontId="5" fillId="0" borderId="2" xfId="12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 shrinkToFit="1"/>
    </xf>
    <xf numFmtId="0" fontId="6" fillId="0" borderId="0" xfId="0" applyFont="1" applyFill="1" applyBorder="1" applyAlignment="1">
      <alignment horizontal="left" vertical="center"/>
    </xf>
    <xf numFmtId="0" fontId="5" fillId="0" borderId="8" xfId="12" applyFont="1" applyFill="1" applyBorder="1" applyAlignment="1">
      <alignment horizontal="center" vertical="center" wrapText="1"/>
    </xf>
    <xf numFmtId="0" fontId="5" fillId="0" borderId="10" xfId="12" applyFont="1" applyFill="1" applyBorder="1" applyAlignment="1">
      <alignment horizontal="center" vertical="center" wrapText="1"/>
    </xf>
    <xf numFmtId="0" fontId="5" fillId="0" borderId="2" xfId="12" applyFont="1" applyFill="1" applyBorder="1" applyAlignment="1">
      <alignment horizontal="center" vertical="center" wrapText="1"/>
    </xf>
    <xf numFmtId="0" fontId="5" fillId="0" borderId="8" xfId="4" applyFont="1" applyFill="1" applyBorder="1" applyAlignment="1">
      <alignment horizontal="center" vertical="center" wrapText="1" shrinkToFit="1"/>
    </xf>
    <xf numFmtId="0" fontId="5" fillId="0" borderId="10" xfId="4" applyFont="1" applyFill="1" applyBorder="1" applyAlignment="1">
      <alignment horizontal="center" vertical="center" wrapText="1" shrinkToFit="1"/>
    </xf>
    <xf numFmtId="0" fontId="5" fillId="0" borderId="2" xfId="4" applyFont="1" applyFill="1" applyBorder="1" applyAlignment="1">
      <alignment horizontal="center" vertical="center" wrapText="1" shrinkToFit="1"/>
    </xf>
    <xf numFmtId="0" fontId="1" fillId="0" borderId="0" xfId="11" applyFont="1" applyAlignment="1">
      <alignment horizontal="center" vertical="center" wrapText="1"/>
    </xf>
    <xf numFmtId="0" fontId="3" fillId="0" borderId="1" xfId="11" applyFont="1" applyBorder="1" applyAlignment="1">
      <alignment horizontal="left" vertical="center" wrapText="1"/>
    </xf>
    <xf numFmtId="57" fontId="3" fillId="0" borderId="0" xfId="11" applyNumberFormat="1" applyFont="1" applyAlignment="1">
      <alignment horizontal="center" vertical="center" wrapText="1"/>
    </xf>
    <xf numFmtId="0" fontId="10" fillId="0" borderId="0" xfId="11" applyFont="1" applyAlignment="1">
      <alignment horizontal="left" vertical="center" wrapText="1"/>
    </xf>
    <xf numFmtId="0" fontId="5" fillId="0" borderId="0" xfId="22" applyNumberFormat="1" applyFont="1" applyAlignment="1">
      <alignment horizontal="center" vertical="center"/>
    </xf>
    <xf numFmtId="0" fontId="5" fillId="0" borderId="0" xfId="11" applyFont="1" applyAlignment="1">
      <alignment horizontal="left" vertical="center" wrapText="1"/>
    </xf>
    <xf numFmtId="0" fontId="8" fillId="0" borderId="0" xfId="16" applyFont="1" applyFill="1" applyAlignment="1">
      <alignment horizontal="center" vertical="center"/>
    </xf>
    <xf numFmtId="0" fontId="5" fillId="0" borderId="2" xfId="16" applyFont="1" applyBorder="1" applyAlignment="1">
      <alignment horizontal="center" vertical="center" wrapText="1"/>
    </xf>
    <xf numFmtId="0" fontId="5" fillId="0" borderId="2" xfId="16" applyFont="1" applyBorder="1" applyAlignment="1">
      <alignment horizontal="center" vertical="center" shrinkToFit="1"/>
    </xf>
    <xf numFmtId="0" fontId="5" fillId="0" borderId="12" xfId="16" applyFont="1" applyFill="1" applyBorder="1" applyAlignment="1">
      <alignment horizontal="center" vertical="center"/>
    </xf>
    <xf numFmtId="0" fontId="5" fillId="0" borderId="12" xfId="16" applyFont="1" applyFill="1" applyBorder="1" applyAlignment="1">
      <alignment horizontal="left" vertical="center"/>
    </xf>
    <xf numFmtId="0" fontId="5" fillId="0" borderId="13" xfId="16" applyFont="1" applyBorder="1" applyAlignment="1">
      <alignment horizontal="center" vertical="center" wrapText="1"/>
    </xf>
    <xf numFmtId="0" fontId="5" fillId="0" borderId="3" xfId="16" applyFont="1" applyBorder="1" applyAlignment="1">
      <alignment horizontal="center" vertical="center" wrapText="1"/>
    </xf>
    <xf numFmtId="0" fontId="5" fillId="0" borderId="14" xfId="16" applyFont="1" applyBorder="1" applyAlignment="1">
      <alignment horizontal="center" vertical="center" wrapText="1"/>
    </xf>
    <xf numFmtId="0" fontId="8" fillId="0" borderId="0" xfId="22" applyFont="1" applyAlignment="1">
      <alignment horizontal="center" vertical="center"/>
    </xf>
    <xf numFmtId="57" fontId="8" fillId="0" borderId="0" xfId="22" applyNumberFormat="1" applyFont="1" applyAlignment="1">
      <alignment horizontal="center" vertical="center"/>
    </xf>
    <xf numFmtId="0" fontId="5" fillId="0" borderId="2" xfId="22" applyFont="1" applyBorder="1" applyAlignment="1">
      <alignment horizontal="center" vertical="center"/>
    </xf>
    <xf numFmtId="0" fontId="5" fillId="0" borderId="2" xfId="22" applyFont="1" applyBorder="1" applyAlignment="1">
      <alignment horizontal="center" vertical="center" wrapText="1"/>
    </xf>
    <xf numFmtId="0" fontId="5" fillId="0" borderId="8" xfId="22" applyFont="1" applyBorder="1" applyAlignment="1">
      <alignment horizontal="center" vertical="center"/>
    </xf>
    <xf numFmtId="0" fontId="5" fillId="0" borderId="10" xfId="22" applyFont="1" applyBorder="1" applyAlignment="1">
      <alignment horizontal="center" vertical="center"/>
    </xf>
    <xf numFmtId="57" fontId="8" fillId="0" borderId="0" xfId="0" applyNumberFormat="1" applyFont="1" applyFill="1" applyAlignment="1">
      <alignment horizontal="center" vertical="center"/>
    </xf>
    <xf numFmtId="0" fontId="8" fillId="0" borderId="0" xfId="32" applyFont="1" applyAlignment="1">
      <alignment horizontal="center" vertical="center"/>
    </xf>
    <xf numFmtId="57" fontId="3" fillId="0" borderId="0" xfId="32" applyNumberFormat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0" fillId="0" borderId="4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6" xfId="11" applyFont="1" applyBorder="1" applyAlignment="1">
      <alignment horizontal="center" vertical="center" wrapText="1"/>
    </xf>
    <xf numFmtId="0" fontId="5" fillId="0" borderId="4" xfId="11" applyFont="1" applyBorder="1" applyAlignment="1">
      <alignment horizontal="center" vertical="center" wrapText="1"/>
    </xf>
    <xf numFmtId="0" fontId="5" fillId="0" borderId="6" xfId="11" applyFont="1" applyBorder="1" applyAlignment="1">
      <alignment horizontal="center" vertical="center" wrapText="1"/>
    </xf>
    <xf numFmtId="0" fontId="7" fillId="0" borderId="0" xfId="11" applyFont="1" applyAlignment="1">
      <alignment horizontal="center" vertical="center" wrapText="1"/>
    </xf>
    <xf numFmtId="0" fontId="8" fillId="0" borderId="1" xfId="11" applyFont="1" applyBorder="1" applyAlignment="1">
      <alignment horizontal="left" vertical="center" wrapText="1"/>
    </xf>
    <xf numFmtId="57" fontId="8" fillId="0" borderId="0" xfId="11" applyNumberFormat="1" applyFont="1" applyAlignment="1">
      <alignment horizontal="right" vertical="center" wrapText="1"/>
    </xf>
    <xf numFmtId="0" fontId="0" fillId="0" borderId="4" xfId="11" applyFont="1" applyBorder="1" applyAlignment="1">
      <alignment horizontal="center" vertical="center" wrapText="1"/>
    </xf>
    <xf numFmtId="0" fontId="0" fillId="0" borderId="5" xfId="11" applyFont="1" applyBorder="1" applyAlignment="1">
      <alignment horizontal="center" vertical="center" wrapText="1"/>
    </xf>
    <xf numFmtId="0" fontId="0" fillId="0" borderId="6" xfId="11" applyFont="1" applyBorder="1" applyAlignment="1">
      <alignment horizontal="center" vertical="center" wrapText="1"/>
    </xf>
    <xf numFmtId="0" fontId="0" fillId="0" borderId="0" xfId="11" applyFont="1" applyAlignment="1">
      <alignment horizontal="left" vertical="center" wrapText="1"/>
    </xf>
    <xf numFmtId="0" fontId="0" fillId="0" borderId="0" xfId="22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6">
    <cellStyle name="常规" xfId="0" builtinId="0"/>
    <cellStyle name="常规 10_2012年4月临时工资_1、非在编工资、分公司班组绩效(2013年)_1、非在编工资、分公司班组绩效(2016年)" xfId="6"/>
    <cellStyle name="常规 11_2012年4月临时工资_1、非在编工资、分公司班组绩效(2013年)_1、非在编工资、分公司班组绩效(2016年)" xfId="10"/>
    <cellStyle name="常规 111" xfId="44"/>
    <cellStyle name="常规 12_2012年4月临时工资_1、非在编工资、分公司班组绩效(2013年)_1、非在编工资、分公司班组绩效(2016年)" xfId="7"/>
    <cellStyle name="常规 13 2" xfId="2"/>
    <cellStyle name="常规 13 2_2、在编奖励性绩效(2016年)" xfId="9"/>
    <cellStyle name="常规 13 2_2、钟点工工资、绩效(2016年)" xfId="3"/>
    <cellStyle name="常规 14_2、非在编二线绩效(2016年)" xfId="11"/>
    <cellStyle name="常规 14_2、在编奖励性绩效(2016年)" xfId="4"/>
    <cellStyle name="常规 14_2、钟点工工资、绩效(2016年)" xfId="12"/>
    <cellStyle name="常规 15" xfId="14"/>
    <cellStyle name="常规 17" xfId="16"/>
    <cellStyle name="常规 17 10" xfId="13"/>
    <cellStyle name="常规 17 20" xfId="17"/>
    <cellStyle name="常规 17 21" xfId="18"/>
    <cellStyle name="常规 17 23" xfId="19"/>
    <cellStyle name="常规 17 24" xfId="5"/>
    <cellStyle name="常规 17 3" xfId="20"/>
    <cellStyle name="常规 17 4" xfId="21"/>
    <cellStyle name="常规 18" xfId="22"/>
    <cellStyle name="常规 18 10" xfId="24"/>
    <cellStyle name="常规 18 13" xfId="25"/>
    <cellStyle name="常规 18 23" xfId="26"/>
    <cellStyle name="常规 18 24" xfId="27"/>
    <cellStyle name="常规 18 35" xfId="28"/>
    <cellStyle name="常规 19" xfId="29"/>
    <cellStyle name="常规 2" xfId="30"/>
    <cellStyle name="常规 2 2_2、非在编二线绩效(2016年)" xfId="31"/>
    <cellStyle name="常规 2 6" xfId="32"/>
    <cellStyle name="常规 2 6 9" xfId="8"/>
    <cellStyle name="常规 2_2012年4月临时工资" xfId="33"/>
    <cellStyle name="常规 2_2012年4月临时工资_1、非在编工资、分公司班组绩效(2013年)_1、非在编工资、分公司班组绩效(2016年)" xfId="34"/>
    <cellStyle name="常规 22" xfId="15"/>
    <cellStyle name="常规 23" xfId="23"/>
    <cellStyle name="常规 27" xfId="35"/>
    <cellStyle name="常规 3_2012年4月临时工资_1、非在编工资、分公司班组绩效(2013年)_1、非在编工资、分公司班组绩效(2016年)" xfId="36"/>
    <cellStyle name="常规 37" xfId="37"/>
    <cellStyle name="常规 38" xfId="38"/>
    <cellStyle name="常规 4_2012年4月临时工资_1、非在编工资、分公司班组绩效(2013年) 2_2、钟点工工资、绩效(2016年)" xfId="39"/>
    <cellStyle name="常规 4_2012年4月临时工资_2、钟点工工资、绩效(2016年)" xfId="40"/>
    <cellStyle name="常规 44" xfId="1"/>
    <cellStyle name="常规 5_2012年4月临时工资_1、非在编工资、分公司班组绩效(2013年) 2" xfId="41"/>
    <cellStyle name="常规 6_2012年4月临时工资_1、非在编工资、分公司班组绩效(2013年)_1、非在编工资、分公司班组绩效(2016年)" xfId="42"/>
    <cellStyle name="常规 7_2012年4月临时工资_1、非在编工资、分公司班组绩效(2013年)_1、非在编工资、分公司班组绩效(2016年)" xfId="43"/>
    <cellStyle name="常规 94" xfId="45"/>
  </cellStyles>
  <dxfs count="0"/>
  <tableStyles count="0" defaultTableStyle="TableStyleMedium2"/>
  <colors>
    <mruColors>
      <color rgb="FFCC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A09\&#30005;&#35805;&#26126;&#32454;&#34920;\&#33487;&#24030;&#65288;&#26080;&#27719;&#24635;,&#21556;&#27743;&#32447;&#36335;&#20462;&#25913;&#65289;\&#24066;&#26412;&#37096;\&#27743;&#33487;&#33487;&#24030;&#26412;&#37096;&#65288;&#20013;&#22830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"/>
      <sheetName val="评估结果分类汇总表"/>
      <sheetName val="流动资产汇总表"/>
      <sheetName val="流动资产--货币"/>
      <sheetName val="流动资产--货币 (2)"/>
      <sheetName val="流动资产--货币 (3)"/>
      <sheetName val="短投汇总表"/>
      <sheetName val="短投"/>
      <sheetName val="短投 (2)"/>
      <sheetName val="流动资产--票据"/>
      <sheetName val="流动资产--应收"/>
      <sheetName val="流动资产--备用金"/>
      <sheetName val="流动资产--其他应收 (2)"/>
      <sheetName val="流动资产--其他应收"/>
      <sheetName val="流动资产--存货"/>
      <sheetName val="流动资产-库存材料"/>
      <sheetName val="流动资产-材料采购"/>
      <sheetName val="流动资产-在库低值"/>
      <sheetName val="流动资产-商品采购"/>
      <sheetName val="流动资产-委托加工材料"/>
      <sheetName val="流动资产-库存商品"/>
      <sheetName val="流动资产-附属生产"/>
      <sheetName val="流动资产-出租商品"/>
      <sheetName val="流动资产-在用低值"/>
      <sheetName val="流动资产--待摊"/>
      <sheetName val="流动资产--待处理"/>
      <sheetName val="一年到期长期债券"/>
      <sheetName val="其他流动资产"/>
      <sheetName val="长期投资汇总表"/>
      <sheetName val="长期投资--股票"/>
      <sheetName val="长期投资--债券"/>
      <sheetName val="长期投资--其他投资"/>
      <sheetName val="固定资产汇总表"/>
      <sheetName val="房屋建筑物"/>
      <sheetName val="构筑物"/>
      <sheetName val="机器设备"/>
      <sheetName val="车辆"/>
      <sheetName val="电子设备"/>
      <sheetName val="电源设备"/>
      <sheetName val="电信机械设备"/>
      <sheetName val="线路设备"/>
      <sheetName val="固定_土地"/>
      <sheetName val="土建工程"/>
      <sheetName val="设备安装"/>
      <sheetName val="固定资产清理"/>
      <sheetName val="待处理固定资产"/>
      <sheetName val="土地使用权"/>
      <sheetName val="其他无形资产"/>
      <sheetName val="开办费"/>
      <sheetName val="长期待摊费用"/>
      <sheetName val="其他长期资产"/>
      <sheetName val="递延税款借项"/>
      <sheetName val="流动负债汇总表"/>
      <sheetName val="短期借款"/>
      <sheetName val="应付票据"/>
      <sheetName val="应付帐款"/>
      <sheetName val="预收帐款"/>
      <sheetName val="Sheet2"/>
      <sheetName val="其他应付款"/>
      <sheetName val="应付工资"/>
      <sheetName val="应付福利费"/>
      <sheetName val="未交税金"/>
      <sheetName val="收支差额"/>
      <sheetName val="未付利润"/>
      <sheetName val="其它未交款"/>
      <sheetName val="预提费用"/>
      <sheetName val="一年内到期长期负债"/>
      <sheetName val="其他流动负债"/>
      <sheetName val="长期负债汇总表"/>
      <sheetName val="长期借款"/>
      <sheetName val="应付债券"/>
      <sheetName val="长期应付款"/>
      <sheetName val="其他长期负债"/>
      <sheetName val="递延税款贷项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zoomScale="80" zoomScaleNormal="80" workbookViewId="0">
      <pane xSplit="26" ySplit="5" topLeftCell="AA6" activePane="bottomRight" state="frozen"/>
      <selection pane="topRight"/>
      <selection pane="bottomLeft"/>
      <selection pane="bottomRight" activeCell="U19" sqref="U19"/>
    </sheetView>
  </sheetViews>
  <sheetFormatPr defaultColWidth="9" defaultRowHeight="14.25" x14ac:dyDescent="0.15"/>
  <cols>
    <col min="1" max="1" width="2.625" customWidth="1"/>
    <col min="2" max="2" width="5.625" customWidth="1"/>
    <col min="3" max="6" width="4.625" customWidth="1"/>
    <col min="7" max="7" width="3" customWidth="1"/>
    <col min="8" max="8" width="4.625" customWidth="1"/>
    <col min="9" max="9" width="2.625" customWidth="1"/>
    <col min="10" max="10" width="4.625" customWidth="1"/>
    <col min="11" max="11" width="5.625" customWidth="1"/>
    <col min="12" max="12" width="2.625" customWidth="1"/>
    <col min="13" max="13" width="5.5" customWidth="1"/>
    <col min="14" max="18" width="6.625" customWidth="1"/>
    <col min="19" max="19" width="6.625" style="134" customWidth="1"/>
    <col min="20" max="20" width="6.375" style="134" customWidth="1"/>
    <col min="21" max="21" width="5.625" style="135" customWidth="1"/>
    <col min="22" max="22" width="6.25" style="135" customWidth="1"/>
    <col min="23" max="23" width="4.875" style="135" customWidth="1"/>
    <col min="24" max="25" width="7.125" customWidth="1"/>
    <col min="26" max="26" width="1.875" customWidth="1"/>
  </cols>
  <sheetData>
    <row r="1" spans="1:26" s="50" customFormat="1" ht="15" customHeight="1" x14ac:dyDescent="0.1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3"/>
      <c r="V1" s="153"/>
      <c r="W1" s="153"/>
      <c r="X1" s="152"/>
      <c r="Y1" s="152"/>
      <c r="Z1" s="152"/>
    </row>
    <row r="2" spans="1:26" s="132" customFormat="1" ht="15" customHeight="1" x14ac:dyDescent="0.15">
      <c r="A2" s="154" t="s">
        <v>1</v>
      </c>
      <c r="B2" s="154"/>
      <c r="C2" s="154"/>
      <c r="D2" s="154"/>
      <c r="E2" s="136"/>
      <c r="F2" s="136"/>
      <c r="G2" s="136"/>
      <c r="H2" s="136"/>
      <c r="I2" s="136"/>
      <c r="J2" s="136"/>
      <c r="K2" s="136"/>
      <c r="L2" s="143"/>
      <c r="M2" s="143"/>
      <c r="N2" s="155">
        <v>43983</v>
      </c>
      <c r="O2" s="155"/>
      <c r="P2" s="155"/>
      <c r="Q2" s="155"/>
      <c r="R2" s="143"/>
      <c r="S2" s="143"/>
      <c r="T2" s="143"/>
      <c r="U2" s="156"/>
      <c r="V2" s="156"/>
      <c r="W2" s="156"/>
      <c r="X2" s="157"/>
      <c r="Y2" s="158"/>
      <c r="Z2" s="149"/>
    </row>
    <row r="3" spans="1:26" s="50" customFormat="1" ht="15.95" customHeight="1" x14ac:dyDescent="0.15">
      <c r="A3" s="159" t="s">
        <v>2</v>
      </c>
      <c r="B3" s="159" t="s">
        <v>3</v>
      </c>
      <c r="C3" s="159" t="s">
        <v>4</v>
      </c>
      <c r="D3" s="159"/>
      <c r="E3" s="159"/>
      <c r="F3" s="159"/>
      <c r="G3" s="159"/>
      <c r="H3" s="159"/>
      <c r="I3" s="169" t="s">
        <v>5</v>
      </c>
      <c r="J3" s="169" t="s">
        <v>6</v>
      </c>
      <c r="K3" s="170" t="s">
        <v>7</v>
      </c>
      <c r="L3" s="159" t="s">
        <v>8</v>
      </c>
      <c r="M3" s="159"/>
      <c r="N3" s="159"/>
      <c r="O3" s="159"/>
      <c r="P3" s="159"/>
      <c r="Q3" s="159"/>
      <c r="R3" s="159"/>
      <c r="S3" s="159"/>
      <c r="T3" s="159"/>
      <c r="U3" s="160"/>
      <c r="V3" s="160"/>
      <c r="W3" s="160"/>
      <c r="X3" s="159"/>
      <c r="Y3" s="159" t="s">
        <v>9</v>
      </c>
      <c r="Z3" s="87"/>
    </row>
    <row r="4" spans="1:26" s="50" customFormat="1" ht="15.95" customHeight="1" x14ac:dyDescent="0.15">
      <c r="A4" s="159"/>
      <c r="B4" s="159"/>
      <c r="C4" s="161" t="s">
        <v>10</v>
      </c>
      <c r="D4" s="161"/>
      <c r="E4" s="162" t="s">
        <v>11</v>
      </c>
      <c r="F4" s="162"/>
      <c r="G4" s="167" t="s">
        <v>12</v>
      </c>
      <c r="H4" s="161" t="s">
        <v>13</v>
      </c>
      <c r="I4" s="169"/>
      <c r="J4" s="169"/>
      <c r="K4" s="170"/>
      <c r="L4" s="171" t="s">
        <v>14</v>
      </c>
      <c r="M4" s="171" t="s">
        <v>15</v>
      </c>
      <c r="N4" s="171" t="s">
        <v>16</v>
      </c>
      <c r="O4" s="171" t="s">
        <v>17</v>
      </c>
      <c r="P4" s="171" t="s">
        <v>18</v>
      </c>
      <c r="Q4" s="171" t="s">
        <v>19</v>
      </c>
      <c r="R4" s="171" t="s">
        <v>20</v>
      </c>
      <c r="S4" s="171" t="s">
        <v>21</v>
      </c>
      <c r="T4" s="171" t="s">
        <v>22</v>
      </c>
      <c r="U4" s="174" t="s">
        <v>23</v>
      </c>
      <c r="V4" s="174" t="s">
        <v>24</v>
      </c>
      <c r="W4" s="174" t="s">
        <v>25</v>
      </c>
      <c r="X4" s="171" t="s">
        <v>7</v>
      </c>
      <c r="Y4" s="159"/>
      <c r="Z4" s="87"/>
    </row>
    <row r="5" spans="1:26" s="50" customFormat="1" ht="15.95" customHeight="1" x14ac:dyDescent="0.15">
      <c r="A5" s="159"/>
      <c r="B5" s="159"/>
      <c r="C5" s="138" t="s">
        <v>26</v>
      </c>
      <c r="D5" s="138" t="s">
        <v>27</v>
      </c>
      <c r="E5" s="138" t="s">
        <v>28</v>
      </c>
      <c r="F5" s="138" t="s">
        <v>29</v>
      </c>
      <c r="G5" s="168"/>
      <c r="H5" s="161"/>
      <c r="I5" s="169"/>
      <c r="J5" s="169"/>
      <c r="K5" s="170"/>
      <c r="L5" s="172"/>
      <c r="M5" s="172"/>
      <c r="N5" s="172"/>
      <c r="O5" s="172"/>
      <c r="P5" s="172"/>
      <c r="Q5" s="173"/>
      <c r="R5" s="172"/>
      <c r="S5" s="172"/>
      <c r="T5" s="173"/>
      <c r="U5" s="175"/>
      <c r="V5" s="175"/>
      <c r="W5" s="175"/>
      <c r="X5" s="172"/>
      <c r="Y5" s="159"/>
      <c r="Z5" s="87"/>
    </row>
    <row r="6" spans="1:26" s="50" customFormat="1" ht="15.95" customHeight="1" x14ac:dyDescent="0.15">
      <c r="A6" s="62">
        <v>1</v>
      </c>
      <c r="B6" s="62" t="s">
        <v>30</v>
      </c>
      <c r="C6" s="139">
        <v>1690</v>
      </c>
      <c r="D6" s="139">
        <v>1776</v>
      </c>
      <c r="E6" s="139">
        <v>390</v>
      </c>
      <c r="F6" s="139">
        <v>760</v>
      </c>
      <c r="G6" s="139"/>
      <c r="H6" s="139">
        <v>293</v>
      </c>
      <c r="I6" s="139"/>
      <c r="J6" s="139"/>
      <c r="K6" s="137">
        <f t="shared" ref="K6:K13" si="0">SUM(C6:J6)</f>
        <v>4909</v>
      </c>
      <c r="L6" s="144">
        <v>1</v>
      </c>
      <c r="M6" s="145">
        <v>17.329999999999998</v>
      </c>
      <c r="N6" s="145">
        <v>1234</v>
      </c>
      <c r="O6" s="146">
        <v>0</v>
      </c>
      <c r="P6" s="146">
        <v>520.55999999999995</v>
      </c>
      <c r="Q6" s="146">
        <v>260.27999999999997</v>
      </c>
      <c r="R6" s="146">
        <v>128.30000000000001</v>
      </c>
      <c r="S6" s="146">
        <v>11.11</v>
      </c>
      <c r="T6" s="146"/>
      <c r="U6" s="146"/>
      <c r="V6" s="146"/>
      <c r="W6" s="146"/>
      <c r="X6" s="146">
        <f t="shared" ref="X6:X13" si="1">SUM(L6:W6)</f>
        <v>2172.58</v>
      </c>
      <c r="Y6" s="146">
        <f t="shared" ref="Y6:Y13" si="2">K6-X6</f>
        <v>2736.42</v>
      </c>
      <c r="Z6" s="87"/>
    </row>
    <row r="7" spans="1:26" s="50" customFormat="1" ht="15.95" customHeight="1" x14ac:dyDescent="0.15">
      <c r="A7" s="62">
        <v>2</v>
      </c>
      <c r="B7" s="62" t="s">
        <v>31</v>
      </c>
      <c r="C7" s="139">
        <v>1690</v>
      </c>
      <c r="D7" s="139">
        <v>1706</v>
      </c>
      <c r="E7" s="139">
        <v>390</v>
      </c>
      <c r="F7" s="139">
        <v>760</v>
      </c>
      <c r="G7" s="139"/>
      <c r="H7" s="139">
        <v>289</v>
      </c>
      <c r="I7" s="139"/>
      <c r="J7" s="139"/>
      <c r="K7" s="137">
        <f t="shared" si="0"/>
        <v>4835</v>
      </c>
      <c r="L7" s="144">
        <v>1</v>
      </c>
      <c r="M7" s="145">
        <v>16.98</v>
      </c>
      <c r="N7" s="145">
        <v>1233</v>
      </c>
      <c r="O7" s="146">
        <v>0</v>
      </c>
      <c r="P7" s="146">
        <v>514.96</v>
      </c>
      <c r="Q7" s="146">
        <v>257.48</v>
      </c>
      <c r="R7" s="146">
        <v>126.64</v>
      </c>
      <c r="S7" s="146">
        <v>10.94</v>
      </c>
      <c r="T7" s="146"/>
      <c r="U7" s="146"/>
      <c r="V7" s="146"/>
      <c r="W7" s="146"/>
      <c r="X7" s="146">
        <f t="shared" si="1"/>
        <v>2161</v>
      </c>
      <c r="Y7" s="146">
        <f t="shared" si="2"/>
        <v>2674</v>
      </c>
      <c r="Z7" s="87"/>
    </row>
    <row r="8" spans="1:26" s="50" customFormat="1" ht="15.95" customHeight="1" x14ac:dyDescent="0.15">
      <c r="A8" s="62">
        <v>3</v>
      </c>
      <c r="B8" s="62" t="s">
        <v>32</v>
      </c>
      <c r="C8" s="139">
        <v>1500</v>
      </c>
      <c r="D8" s="139">
        <v>938</v>
      </c>
      <c r="E8" s="139">
        <v>185</v>
      </c>
      <c r="F8" s="139">
        <v>760</v>
      </c>
      <c r="G8" s="139"/>
      <c r="H8" s="139">
        <v>221</v>
      </c>
      <c r="I8" s="139"/>
      <c r="J8" s="139"/>
      <c r="K8" s="137">
        <f t="shared" si="0"/>
        <v>3604</v>
      </c>
      <c r="L8" s="144">
        <v>1</v>
      </c>
      <c r="M8" s="145">
        <v>12.19</v>
      </c>
      <c r="N8" s="145">
        <v>961</v>
      </c>
      <c r="O8" s="146">
        <v>0</v>
      </c>
      <c r="P8" s="146">
        <v>423.36</v>
      </c>
      <c r="Q8" s="146">
        <v>211.68</v>
      </c>
      <c r="R8" s="146">
        <v>101.96</v>
      </c>
      <c r="S8" s="146">
        <v>8.81</v>
      </c>
      <c r="T8" s="146"/>
      <c r="U8" s="146"/>
      <c r="V8" s="146"/>
      <c r="W8" s="146"/>
      <c r="X8" s="146">
        <f t="shared" si="1"/>
        <v>1720.0000000000002</v>
      </c>
      <c r="Y8" s="146">
        <f t="shared" si="2"/>
        <v>1883.9999999999998</v>
      </c>
      <c r="Z8" s="87"/>
    </row>
    <row r="9" spans="1:26" s="50" customFormat="1" ht="15.95" customHeight="1" x14ac:dyDescent="0.15">
      <c r="A9" s="62">
        <v>4</v>
      </c>
      <c r="B9" s="62" t="s">
        <v>33</v>
      </c>
      <c r="C9" s="139">
        <v>1690</v>
      </c>
      <c r="D9" s="139">
        <v>1922</v>
      </c>
      <c r="E9" s="139">
        <v>390</v>
      </c>
      <c r="F9" s="139">
        <v>760</v>
      </c>
      <c r="G9" s="139"/>
      <c r="H9" s="139">
        <v>300</v>
      </c>
      <c r="I9" s="139"/>
      <c r="J9" s="139"/>
      <c r="K9" s="137">
        <f t="shared" si="0"/>
        <v>5062</v>
      </c>
      <c r="L9" s="144">
        <v>1</v>
      </c>
      <c r="M9" s="145">
        <v>18.059999999999999</v>
      </c>
      <c r="N9" s="145">
        <v>1218</v>
      </c>
      <c r="O9" s="146">
        <v>0</v>
      </c>
      <c r="P9" s="146">
        <v>531.76</v>
      </c>
      <c r="Q9" s="146">
        <v>265.88</v>
      </c>
      <c r="R9" s="146">
        <v>126.3</v>
      </c>
      <c r="S9" s="146">
        <v>10.15</v>
      </c>
      <c r="T9" s="146"/>
      <c r="U9" s="146"/>
      <c r="V9" s="146"/>
      <c r="W9" s="146"/>
      <c r="X9" s="146">
        <f t="shared" si="1"/>
        <v>2171.15</v>
      </c>
      <c r="Y9" s="146">
        <f t="shared" si="2"/>
        <v>2890.85</v>
      </c>
      <c r="Z9" s="87"/>
    </row>
    <row r="10" spans="1:26" s="50" customFormat="1" ht="15.95" customHeight="1" x14ac:dyDescent="0.15">
      <c r="A10" s="62">
        <v>5</v>
      </c>
      <c r="B10" s="62" t="s">
        <v>34</v>
      </c>
      <c r="C10" s="139">
        <v>1690</v>
      </c>
      <c r="D10" s="139">
        <v>1922</v>
      </c>
      <c r="E10" s="139">
        <v>390</v>
      </c>
      <c r="F10" s="139">
        <v>760</v>
      </c>
      <c r="G10" s="139"/>
      <c r="H10" s="139">
        <v>300</v>
      </c>
      <c r="I10" s="139"/>
      <c r="J10" s="139"/>
      <c r="K10" s="137">
        <f t="shared" si="0"/>
        <v>5062</v>
      </c>
      <c r="L10" s="144">
        <v>1</v>
      </c>
      <c r="M10" s="145">
        <v>18.059999999999999</v>
      </c>
      <c r="N10" s="145">
        <v>1289</v>
      </c>
      <c r="O10" s="146">
        <v>0</v>
      </c>
      <c r="P10" s="146">
        <v>531.76</v>
      </c>
      <c r="Q10" s="146">
        <v>265.88</v>
      </c>
      <c r="R10" s="146">
        <v>131.24</v>
      </c>
      <c r="S10" s="146">
        <v>11.38</v>
      </c>
      <c r="T10" s="146"/>
      <c r="U10" s="146"/>
      <c r="V10" s="146"/>
      <c r="W10" s="146"/>
      <c r="X10" s="146">
        <f t="shared" si="1"/>
        <v>2248.3199999999997</v>
      </c>
      <c r="Y10" s="146">
        <f t="shared" si="2"/>
        <v>2813.6800000000003</v>
      </c>
      <c r="Z10" s="87"/>
    </row>
    <row r="11" spans="1:26" s="50" customFormat="1" ht="15.95" customHeight="1" x14ac:dyDescent="0.15">
      <c r="A11" s="62">
        <v>6</v>
      </c>
      <c r="B11" s="62" t="s">
        <v>35</v>
      </c>
      <c r="C11" s="139">
        <v>1590</v>
      </c>
      <c r="D11" s="139">
        <v>1362</v>
      </c>
      <c r="E11" s="139">
        <v>250</v>
      </c>
      <c r="F11" s="139">
        <v>760</v>
      </c>
      <c r="G11" s="139"/>
      <c r="H11" s="139">
        <v>254</v>
      </c>
      <c r="I11" s="139"/>
      <c r="J11" s="139"/>
      <c r="K11" s="137">
        <f t="shared" si="0"/>
        <v>4216</v>
      </c>
      <c r="L11" s="144">
        <v>1</v>
      </c>
      <c r="M11" s="145">
        <v>14.76</v>
      </c>
      <c r="N11" s="145">
        <v>1102</v>
      </c>
      <c r="O11" s="146">
        <v>0</v>
      </c>
      <c r="P11" s="146">
        <v>468.72</v>
      </c>
      <c r="Q11" s="146">
        <v>234.36</v>
      </c>
      <c r="R11" s="146">
        <v>114.3</v>
      </c>
      <c r="S11" s="146">
        <v>9.8699999999999992</v>
      </c>
      <c r="T11" s="146"/>
      <c r="U11" s="146"/>
      <c r="V11" s="146"/>
      <c r="W11" s="146"/>
      <c r="X11" s="146">
        <f t="shared" si="1"/>
        <v>1945.01</v>
      </c>
      <c r="Y11" s="146">
        <f t="shared" si="2"/>
        <v>2270.9899999999998</v>
      </c>
    </row>
    <row r="12" spans="1:26" s="50" customFormat="1" ht="15.95" customHeight="1" x14ac:dyDescent="0.15">
      <c r="A12" s="62">
        <v>7</v>
      </c>
      <c r="B12" s="62" t="s">
        <v>36</v>
      </c>
      <c r="C12" s="139">
        <v>1690</v>
      </c>
      <c r="D12" s="139">
        <v>1566</v>
      </c>
      <c r="E12" s="139">
        <v>390</v>
      </c>
      <c r="F12" s="139">
        <v>760</v>
      </c>
      <c r="G12" s="139"/>
      <c r="H12" s="139">
        <v>282</v>
      </c>
      <c r="I12" s="139"/>
      <c r="J12" s="139"/>
      <c r="K12" s="137">
        <f t="shared" si="0"/>
        <v>4688</v>
      </c>
      <c r="L12" s="144">
        <v>1</v>
      </c>
      <c r="M12" s="145">
        <v>16.28</v>
      </c>
      <c r="N12" s="145">
        <v>1195</v>
      </c>
      <c r="O12" s="146">
        <v>0</v>
      </c>
      <c r="P12" s="146">
        <v>503.76</v>
      </c>
      <c r="Q12" s="146">
        <v>251.88</v>
      </c>
      <c r="R12" s="146">
        <v>123.52</v>
      </c>
      <c r="S12" s="146">
        <v>10.66</v>
      </c>
      <c r="T12" s="146"/>
      <c r="U12" s="146"/>
      <c r="V12" s="146"/>
      <c r="W12" s="146"/>
      <c r="X12" s="146">
        <f t="shared" si="1"/>
        <v>2102.1</v>
      </c>
      <c r="Y12" s="146">
        <f t="shared" si="2"/>
        <v>2585.9</v>
      </c>
    </row>
    <row r="13" spans="1:26" s="50" customFormat="1" ht="15.95" customHeight="1" x14ac:dyDescent="0.15">
      <c r="A13" s="62">
        <v>8</v>
      </c>
      <c r="B13" s="62" t="s">
        <v>37</v>
      </c>
      <c r="C13" s="139">
        <v>1690</v>
      </c>
      <c r="D13" s="139">
        <v>938</v>
      </c>
      <c r="E13" s="139">
        <v>390</v>
      </c>
      <c r="F13" s="139">
        <v>760</v>
      </c>
      <c r="G13" s="139"/>
      <c r="H13" s="139">
        <v>251</v>
      </c>
      <c r="I13" s="139"/>
      <c r="J13" s="139"/>
      <c r="K13" s="137">
        <f t="shared" si="0"/>
        <v>4029</v>
      </c>
      <c r="L13" s="144">
        <v>1</v>
      </c>
      <c r="M13" s="145">
        <v>13.14</v>
      </c>
      <c r="N13" s="145">
        <v>1043</v>
      </c>
      <c r="O13" s="146">
        <v>0</v>
      </c>
      <c r="P13" s="146">
        <v>454.96</v>
      </c>
      <c r="Q13" s="146">
        <v>227.48</v>
      </c>
      <c r="R13" s="146">
        <v>106.14</v>
      </c>
      <c r="S13" s="146">
        <v>8.61</v>
      </c>
      <c r="T13" s="146"/>
      <c r="U13" s="146"/>
      <c r="V13" s="146"/>
      <c r="W13" s="146"/>
      <c r="X13" s="146">
        <f t="shared" si="1"/>
        <v>1854.3300000000002</v>
      </c>
      <c r="Y13" s="146">
        <f t="shared" si="2"/>
        <v>2174.67</v>
      </c>
    </row>
    <row r="14" spans="1:26" s="50" customFormat="1" ht="15.95" customHeight="1" x14ac:dyDescent="0.15">
      <c r="A14" s="62">
        <v>9</v>
      </c>
      <c r="B14" s="62" t="s">
        <v>38</v>
      </c>
      <c r="C14" s="139">
        <v>1690</v>
      </c>
      <c r="D14" s="139">
        <v>1922</v>
      </c>
      <c r="E14" s="139">
        <v>390</v>
      </c>
      <c r="F14" s="139">
        <v>760</v>
      </c>
      <c r="G14" s="139"/>
      <c r="H14" s="139">
        <v>300</v>
      </c>
      <c r="I14" s="139"/>
      <c r="J14" s="139"/>
      <c r="K14" s="137">
        <f t="shared" ref="K14:K33" si="3">SUM(C14:J14)</f>
        <v>5062</v>
      </c>
      <c r="L14" s="144">
        <v>1</v>
      </c>
      <c r="M14" s="145">
        <v>18.059999999999999</v>
      </c>
      <c r="N14" s="145">
        <v>1253</v>
      </c>
      <c r="O14" s="146">
        <v>0</v>
      </c>
      <c r="P14" s="146">
        <v>531.76</v>
      </c>
      <c r="Q14" s="146">
        <v>265.88</v>
      </c>
      <c r="R14" s="146">
        <v>131.24</v>
      </c>
      <c r="S14" s="146">
        <v>10.33</v>
      </c>
      <c r="T14" s="146"/>
      <c r="U14" s="146"/>
      <c r="V14" s="146"/>
      <c r="W14" s="146"/>
      <c r="X14" s="146">
        <f t="shared" ref="X14:X33" si="4">SUM(L14:W14)</f>
        <v>2211.2699999999995</v>
      </c>
      <c r="Y14" s="146">
        <f t="shared" ref="Y14:Y33" si="5">K14-X14</f>
        <v>2850.7300000000005</v>
      </c>
      <c r="Z14" s="87"/>
    </row>
    <row r="15" spans="1:26" s="50" customFormat="1" ht="15.95" customHeight="1" x14ac:dyDescent="0.15">
      <c r="A15" s="62">
        <v>10</v>
      </c>
      <c r="B15" s="62" t="s">
        <v>39</v>
      </c>
      <c r="C15" s="139">
        <v>1690</v>
      </c>
      <c r="D15" s="139">
        <v>1922</v>
      </c>
      <c r="E15" s="139">
        <v>390</v>
      </c>
      <c r="F15" s="139">
        <v>760</v>
      </c>
      <c r="G15" s="139"/>
      <c r="H15" s="139">
        <v>300</v>
      </c>
      <c r="I15" s="139"/>
      <c r="J15" s="139"/>
      <c r="K15" s="137">
        <f t="shared" si="3"/>
        <v>5062</v>
      </c>
      <c r="L15" s="144">
        <v>1</v>
      </c>
      <c r="M15" s="145">
        <v>18.059999999999999</v>
      </c>
      <c r="N15" s="145">
        <v>1252</v>
      </c>
      <c r="O15" s="146">
        <v>0</v>
      </c>
      <c r="P15" s="146">
        <v>531.76</v>
      </c>
      <c r="Q15" s="146">
        <v>265.88</v>
      </c>
      <c r="R15" s="146">
        <v>127.02</v>
      </c>
      <c r="S15" s="146">
        <v>10.33</v>
      </c>
      <c r="T15" s="146"/>
      <c r="U15" s="146"/>
      <c r="V15" s="146"/>
      <c r="W15" s="146"/>
      <c r="X15" s="146">
        <f t="shared" si="4"/>
        <v>2206.0499999999997</v>
      </c>
      <c r="Y15" s="146">
        <f t="shared" si="5"/>
        <v>2855.9500000000003</v>
      </c>
      <c r="Z15" s="87"/>
    </row>
    <row r="16" spans="1:26" s="50" customFormat="1" ht="15.95" customHeight="1" x14ac:dyDescent="0.15">
      <c r="A16" s="62">
        <v>11</v>
      </c>
      <c r="B16" s="62" t="s">
        <v>40</v>
      </c>
      <c r="C16" s="139">
        <v>1690</v>
      </c>
      <c r="D16" s="139">
        <v>1922</v>
      </c>
      <c r="E16" s="139">
        <v>390</v>
      </c>
      <c r="F16" s="139">
        <v>760</v>
      </c>
      <c r="G16" s="139"/>
      <c r="H16" s="139">
        <v>300</v>
      </c>
      <c r="I16" s="139"/>
      <c r="J16" s="139"/>
      <c r="K16" s="137">
        <f t="shared" si="3"/>
        <v>5062</v>
      </c>
      <c r="L16" s="144">
        <v>1</v>
      </c>
      <c r="M16" s="145">
        <v>18.059999999999999</v>
      </c>
      <c r="N16" s="145">
        <v>1218</v>
      </c>
      <c r="O16" s="146">
        <v>0</v>
      </c>
      <c r="P16" s="146">
        <v>531.76</v>
      </c>
      <c r="Q16" s="146">
        <v>265.88</v>
      </c>
      <c r="R16" s="146">
        <v>126.3</v>
      </c>
      <c r="S16" s="146">
        <v>10.15</v>
      </c>
      <c r="T16" s="146"/>
      <c r="U16" s="146"/>
      <c r="V16" s="146"/>
      <c r="W16" s="146"/>
      <c r="X16" s="146">
        <f t="shared" si="4"/>
        <v>2171.15</v>
      </c>
      <c r="Y16" s="146">
        <f t="shared" si="5"/>
        <v>2890.85</v>
      </c>
      <c r="Z16" s="87"/>
    </row>
    <row r="17" spans="1:27" s="50" customFormat="1" ht="15.95" customHeight="1" x14ac:dyDescent="0.15">
      <c r="A17" s="62">
        <v>12</v>
      </c>
      <c r="B17" s="62" t="s">
        <v>41</v>
      </c>
      <c r="C17" s="139">
        <v>1690</v>
      </c>
      <c r="D17" s="139">
        <v>1636</v>
      </c>
      <c r="E17" s="139">
        <v>390</v>
      </c>
      <c r="F17" s="139">
        <v>760</v>
      </c>
      <c r="G17" s="139"/>
      <c r="H17" s="139">
        <v>286</v>
      </c>
      <c r="I17" s="139"/>
      <c r="J17" s="139"/>
      <c r="K17" s="137">
        <f t="shared" si="3"/>
        <v>4762</v>
      </c>
      <c r="L17" s="144">
        <v>1</v>
      </c>
      <c r="M17" s="145">
        <v>16.63</v>
      </c>
      <c r="N17" s="145">
        <v>1193</v>
      </c>
      <c r="O17" s="146">
        <v>0</v>
      </c>
      <c r="P17" s="146">
        <v>509.36</v>
      </c>
      <c r="Q17" s="146">
        <v>254.68</v>
      </c>
      <c r="R17" s="146">
        <v>121.14</v>
      </c>
      <c r="S17" s="146">
        <v>9.7899999999999991</v>
      </c>
      <c r="T17" s="146"/>
      <c r="U17" s="146"/>
      <c r="V17" s="146"/>
      <c r="W17" s="146"/>
      <c r="X17" s="146">
        <f t="shared" si="4"/>
        <v>2105.6000000000004</v>
      </c>
      <c r="Y17" s="146">
        <f t="shared" si="5"/>
        <v>2656.3999999999996</v>
      </c>
    </row>
    <row r="18" spans="1:27" s="50" customFormat="1" ht="15.95" customHeight="1" x14ac:dyDescent="0.15">
      <c r="A18" s="62">
        <v>13</v>
      </c>
      <c r="B18" s="62" t="s">
        <v>42</v>
      </c>
      <c r="C18" s="139">
        <v>1690</v>
      </c>
      <c r="D18" s="139">
        <v>990</v>
      </c>
      <c r="E18" s="139">
        <v>390</v>
      </c>
      <c r="F18" s="139">
        <v>760</v>
      </c>
      <c r="G18" s="139"/>
      <c r="H18" s="139">
        <v>254</v>
      </c>
      <c r="I18" s="139"/>
      <c r="J18" s="139"/>
      <c r="K18" s="137">
        <f t="shared" si="3"/>
        <v>4084</v>
      </c>
      <c r="L18" s="144">
        <v>1</v>
      </c>
      <c r="M18" s="145">
        <v>13.4</v>
      </c>
      <c r="N18" s="145">
        <v>1054</v>
      </c>
      <c r="O18" s="146">
        <v>0</v>
      </c>
      <c r="P18" s="146">
        <v>459.12</v>
      </c>
      <c r="Q18" s="146">
        <v>229.56</v>
      </c>
      <c r="R18" s="146">
        <v>107.24</v>
      </c>
      <c r="S18" s="146">
        <v>8.61</v>
      </c>
      <c r="T18" s="146"/>
      <c r="U18" s="146"/>
      <c r="V18" s="146"/>
      <c r="W18" s="146"/>
      <c r="X18" s="146">
        <f t="shared" si="4"/>
        <v>1872.9299999999998</v>
      </c>
      <c r="Y18" s="146">
        <f t="shared" si="5"/>
        <v>2211.0700000000002</v>
      </c>
      <c r="Z18" s="87"/>
    </row>
    <row r="19" spans="1:27" s="50" customFormat="1" ht="15.95" customHeight="1" x14ac:dyDescent="0.15">
      <c r="A19" s="62">
        <v>14</v>
      </c>
      <c r="B19" s="62" t="s">
        <v>43</v>
      </c>
      <c r="C19" s="139">
        <v>1690</v>
      </c>
      <c r="D19" s="139">
        <v>1922</v>
      </c>
      <c r="E19" s="139">
        <v>390</v>
      </c>
      <c r="F19" s="139">
        <v>760</v>
      </c>
      <c r="G19" s="139"/>
      <c r="H19" s="139">
        <v>300</v>
      </c>
      <c r="I19" s="139"/>
      <c r="J19" s="139"/>
      <c r="K19" s="137">
        <f t="shared" si="3"/>
        <v>5062</v>
      </c>
      <c r="L19" s="144">
        <v>1</v>
      </c>
      <c r="M19" s="145">
        <v>18.059999999999999</v>
      </c>
      <c r="N19" s="145">
        <v>1218</v>
      </c>
      <c r="O19" s="146">
        <v>0</v>
      </c>
      <c r="P19" s="146">
        <v>531.76</v>
      </c>
      <c r="Q19" s="146">
        <v>265.88</v>
      </c>
      <c r="R19" s="146">
        <v>126.3</v>
      </c>
      <c r="S19" s="146">
        <v>10.15</v>
      </c>
      <c r="T19" s="144"/>
      <c r="U19" s="146"/>
      <c r="V19" s="146"/>
      <c r="W19" s="146"/>
      <c r="X19" s="146">
        <f t="shared" si="4"/>
        <v>2171.15</v>
      </c>
      <c r="Y19" s="146">
        <f t="shared" si="5"/>
        <v>2890.85</v>
      </c>
      <c r="Z19" s="87"/>
    </row>
    <row r="20" spans="1:27" s="50" customFormat="1" ht="15.95" customHeight="1" x14ac:dyDescent="0.15">
      <c r="A20" s="62">
        <v>15</v>
      </c>
      <c r="B20" s="62" t="s">
        <v>44</v>
      </c>
      <c r="C20" s="139">
        <v>2200</v>
      </c>
      <c r="D20" s="139">
        <v>2177</v>
      </c>
      <c r="E20" s="139">
        <v>705</v>
      </c>
      <c r="F20" s="139">
        <v>760</v>
      </c>
      <c r="G20" s="139"/>
      <c r="H20" s="139">
        <v>360</v>
      </c>
      <c r="I20" s="139"/>
      <c r="J20" s="139"/>
      <c r="K20" s="137">
        <f t="shared" si="3"/>
        <v>6202</v>
      </c>
      <c r="L20" s="144">
        <v>1</v>
      </c>
      <c r="M20" s="145">
        <v>21.89</v>
      </c>
      <c r="N20" s="145">
        <v>1491</v>
      </c>
      <c r="O20" s="146">
        <v>0</v>
      </c>
      <c r="P20" s="146">
        <v>667.52</v>
      </c>
      <c r="Q20" s="146">
        <v>333.76</v>
      </c>
      <c r="R20" s="146">
        <v>148.62</v>
      </c>
      <c r="S20" s="146">
        <v>11.41</v>
      </c>
      <c r="T20" s="146"/>
      <c r="U20" s="146"/>
      <c r="V20" s="146"/>
      <c r="W20" s="146"/>
      <c r="X20" s="146">
        <f t="shared" si="4"/>
        <v>2675.2</v>
      </c>
      <c r="Y20" s="146">
        <f t="shared" si="5"/>
        <v>3526.8</v>
      </c>
      <c r="Z20" s="87"/>
    </row>
    <row r="21" spans="1:27" s="50" customFormat="1" ht="15.95" customHeight="1" x14ac:dyDescent="0.15">
      <c r="A21" s="62">
        <v>16</v>
      </c>
      <c r="B21" s="140" t="s">
        <v>45</v>
      </c>
      <c r="C21" s="140">
        <v>2500</v>
      </c>
      <c r="D21" s="140">
        <v>2078</v>
      </c>
      <c r="E21" s="140">
        <v>800</v>
      </c>
      <c r="F21" s="139">
        <v>760</v>
      </c>
      <c r="G21" s="139"/>
      <c r="H21" s="140">
        <v>411</v>
      </c>
      <c r="I21" s="140"/>
      <c r="J21" s="140"/>
      <c r="K21" s="137">
        <f t="shared" si="3"/>
        <v>6549</v>
      </c>
      <c r="L21" s="144">
        <v>1</v>
      </c>
      <c r="M21" s="145">
        <v>22.89</v>
      </c>
      <c r="N21" s="145">
        <v>1452</v>
      </c>
      <c r="O21" s="146">
        <v>0</v>
      </c>
      <c r="P21" s="146">
        <v>640</v>
      </c>
      <c r="Q21" s="146">
        <v>320</v>
      </c>
      <c r="R21" s="146">
        <v>155.56</v>
      </c>
      <c r="S21" s="146">
        <v>11.69</v>
      </c>
      <c r="T21" s="146"/>
      <c r="U21" s="146"/>
      <c r="V21" s="146"/>
      <c r="W21" s="146"/>
      <c r="X21" s="146">
        <f t="shared" si="4"/>
        <v>2603.1400000000003</v>
      </c>
      <c r="Y21" s="146">
        <f t="shared" si="5"/>
        <v>3945.8599999999997</v>
      </c>
      <c r="Z21" s="87"/>
    </row>
    <row r="22" spans="1:27" s="50" customFormat="1" ht="15.95" customHeight="1" x14ac:dyDescent="0.15">
      <c r="A22" s="62">
        <v>17</v>
      </c>
      <c r="B22" s="62" t="s">
        <v>46</v>
      </c>
      <c r="C22" s="139">
        <v>1810</v>
      </c>
      <c r="D22" s="139">
        <v>1200</v>
      </c>
      <c r="E22" s="139">
        <v>505</v>
      </c>
      <c r="F22" s="139">
        <v>760</v>
      </c>
      <c r="G22" s="139"/>
      <c r="H22" s="139">
        <v>296</v>
      </c>
      <c r="I22" s="139"/>
      <c r="J22" s="139"/>
      <c r="K22" s="137">
        <f t="shared" si="3"/>
        <v>4571</v>
      </c>
      <c r="L22" s="144">
        <v>1</v>
      </c>
      <c r="M22" s="145">
        <v>15.05</v>
      </c>
      <c r="N22" s="145">
        <v>1081</v>
      </c>
      <c r="O22" s="146">
        <v>0</v>
      </c>
      <c r="P22" s="146">
        <v>506.88</v>
      </c>
      <c r="Q22" s="146">
        <v>253.44</v>
      </c>
      <c r="R22" s="146">
        <v>110.82</v>
      </c>
      <c r="S22" s="146">
        <v>8.68</v>
      </c>
      <c r="T22" s="146"/>
      <c r="U22" s="146"/>
      <c r="V22" s="146"/>
      <c r="W22" s="146"/>
      <c r="X22" s="146">
        <f t="shared" si="4"/>
        <v>1976.87</v>
      </c>
      <c r="Y22" s="146">
        <f t="shared" si="5"/>
        <v>2594.13</v>
      </c>
      <c r="Z22" s="87"/>
    </row>
    <row r="23" spans="1:27" s="50" customFormat="1" ht="15.95" customHeight="1" x14ac:dyDescent="0.15">
      <c r="A23" s="62">
        <v>18</v>
      </c>
      <c r="B23" s="62" t="s">
        <v>47</v>
      </c>
      <c r="C23" s="139">
        <v>1960</v>
      </c>
      <c r="D23" s="139">
        <v>1700</v>
      </c>
      <c r="E23" s="139">
        <v>600</v>
      </c>
      <c r="F23" s="139">
        <v>760</v>
      </c>
      <c r="G23" s="139"/>
      <c r="H23" s="139">
        <v>326</v>
      </c>
      <c r="I23" s="139"/>
      <c r="J23" s="139"/>
      <c r="K23" s="137">
        <f t="shared" si="3"/>
        <v>5346</v>
      </c>
      <c r="L23" s="144">
        <v>1</v>
      </c>
      <c r="M23" s="145">
        <v>18.3</v>
      </c>
      <c r="N23" s="145">
        <v>1328</v>
      </c>
      <c r="O23" s="146">
        <v>0</v>
      </c>
      <c r="P23" s="146">
        <v>565.44000000000005</v>
      </c>
      <c r="Q23" s="146">
        <v>282.72000000000003</v>
      </c>
      <c r="R23" s="146">
        <v>126.68</v>
      </c>
      <c r="S23" s="146">
        <v>9.36</v>
      </c>
      <c r="T23" s="146"/>
      <c r="U23" s="146"/>
      <c r="V23" s="146"/>
      <c r="W23" s="146"/>
      <c r="X23" s="146">
        <f t="shared" si="4"/>
        <v>2331.5</v>
      </c>
      <c r="Y23" s="146">
        <f t="shared" si="5"/>
        <v>3014.5</v>
      </c>
      <c r="Z23" s="87" t="s">
        <v>48</v>
      </c>
    </row>
    <row r="24" spans="1:27" s="50" customFormat="1" ht="15.95" customHeight="1" x14ac:dyDescent="0.15">
      <c r="A24" s="62">
        <v>19</v>
      </c>
      <c r="B24" s="62" t="s">
        <v>49</v>
      </c>
      <c r="C24" s="139">
        <v>1900</v>
      </c>
      <c r="D24" s="139">
        <v>1776</v>
      </c>
      <c r="E24" s="139">
        <v>575</v>
      </c>
      <c r="F24" s="139">
        <v>760</v>
      </c>
      <c r="G24" s="139"/>
      <c r="H24" s="139">
        <v>319</v>
      </c>
      <c r="I24" s="139"/>
      <c r="J24" s="139"/>
      <c r="K24" s="137">
        <f t="shared" si="3"/>
        <v>5330</v>
      </c>
      <c r="L24" s="144">
        <v>1</v>
      </c>
      <c r="M24" s="145">
        <v>18.38</v>
      </c>
      <c r="N24" s="145">
        <v>1314</v>
      </c>
      <c r="O24" s="146">
        <v>0</v>
      </c>
      <c r="P24" s="146">
        <v>552.16</v>
      </c>
      <c r="Q24" s="146">
        <v>276.08</v>
      </c>
      <c r="R24" s="146">
        <v>136.74</v>
      </c>
      <c r="S24" s="146">
        <v>12.17</v>
      </c>
      <c r="T24" s="146"/>
      <c r="U24" s="146"/>
      <c r="V24" s="146"/>
      <c r="W24" s="146"/>
      <c r="X24" s="146">
        <f t="shared" si="4"/>
        <v>2310.5299999999997</v>
      </c>
      <c r="Y24" s="146">
        <f t="shared" si="5"/>
        <v>3019.4700000000003</v>
      </c>
      <c r="Z24" s="87"/>
    </row>
    <row r="25" spans="1:27" s="50" customFormat="1" ht="15.95" customHeight="1" x14ac:dyDescent="0.15">
      <c r="A25" s="62">
        <v>20</v>
      </c>
      <c r="B25" s="62" t="s">
        <v>50</v>
      </c>
      <c r="C25" s="139">
        <v>1510</v>
      </c>
      <c r="D25" s="139">
        <v>1274</v>
      </c>
      <c r="E25" s="139">
        <v>170</v>
      </c>
      <c r="F25" s="139">
        <v>760</v>
      </c>
      <c r="G25" s="139"/>
      <c r="H25" s="139">
        <v>247</v>
      </c>
      <c r="I25" s="139"/>
      <c r="J25" s="139"/>
      <c r="K25" s="137">
        <f t="shared" si="3"/>
        <v>3961</v>
      </c>
      <c r="L25" s="144">
        <v>1</v>
      </c>
      <c r="M25" s="145">
        <v>13.92</v>
      </c>
      <c r="N25" s="145">
        <v>1024</v>
      </c>
      <c r="O25" s="146">
        <v>0</v>
      </c>
      <c r="P25" s="146">
        <v>448.08</v>
      </c>
      <c r="Q25" s="146">
        <v>224.04</v>
      </c>
      <c r="R25" s="146">
        <v>104.34</v>
      </c>
      <c r="S25" s="146">
        <v>8.61</v>
      </c>
      <c r="T25" s="146"/>
      <c r="U25" s="146"/>
      <c r="V25" s="146"/>
      <c r="W25" s="146"/>
      <c r="X25" s="146">
        <f t="shared" si="4"/>
        <v>1823.9899999999998</v>
      </c>
      <c r="Y25" s="146">
        <f t="shared" si="5"/>
        <v>2137.0100000000002</v>
      </c>
      <c r="Z25" s="87"/>
    </row>
    <row r="26" spans="1:27" s="50" customFormat="1" ht="15.95" customHeight="1" x14ac:dyDescent="0.15">
      <c r="A26" s="62">
        <v>21</v>
      </c>
      <c r="B26" s="140" t="s">
        <v>51</v>
      </c>
      <c r="C26" s="140">
        <v>1620</v>
      </c>
      <c r="D26" s="140">
        <v>1274</v>
      </c>
      <c r="E26" s="140">
        <v>350</v>
      </c>
      <c r="F26" s="139">
        <v>760</v>
      </c>
      <c r="G26" s="139"/>
      <c r="H26" s="140">
        <v>266</v>
      </c>
      <c r="I26" s="140"/>
      <c r="J26" s="140"/>
      <c r="K26" s="137">
        <f t="shared" si="3"/>
        <v>4270</v>
      </c>
      <c r="L26" s="144">
        <v>1</v>
      </c>
      <c r="M26" s="145">
        <v>14.47</v>
      </c>
      <c r="N26" s="145">
        <v>1102</v>
      </c>
      <c r="O26" s="146">
        <v>0</v>
      </c>
      <c r="P26" s="146">
        <v>471.28</v>
      </c>
      <c r="Q26" s="146">
        <v>235.64</v>
      </c>
      <c r="R26" s="146">
        <v>110.5</v>
      </c>
      <c r="S26" s="146">
        <v>8.67</v>
      </c>
      <c r="T26" s="146"/>
      <c r="U26" s="146"/>
      <c r="V26" s="146"/>
      <c r="W26" s="146"/>
      <c r="X26" s="146">
        <f t="shared" si="4"/>
        <v>1943.56</v>
      </c>
      <c r="Y26" s="146">
        <f t="shared" si="5"/>
        <v>2326.44</v>
      </c>
    </row>
    <row r="27" spans="1:27" s="50" customFormat="1" ht="15.95" customHeight="1" x14ac:dyDescent="0.15">
      <c r="A27" s="62">
        <v>22</v>
      </c>
      <c r="B27" s="140" t="s">
        <v>52</v>
      </c>
      <c r="C27" s="140">
        <v>1640</v>
      </c>
      <c r="D27" s="140">
        <v>1880</v>
      </c>
      <c r="E27" s="140">
        <v>425</v>
      </c>
      <c r="F27" s="139">
        <v>760</v>
      </c>
      <c r="G27" s="139"/>
      <c r="H27" s="140">
        <v>295</v>
      </c>
      <c r="I27" s="140"/>
      <c r="J27" s="140"/>
      <c r="K27" s="137">
        <f t="shared" si="3"/>
        <v>5000</v>
      </c>
      <c r="L27" s="144">
        <v>1</v>
      </c>
      <c r="M27" s="145">
        <v>17.600000000000001</v>
      </c>
      <c r="N27" s="145">
        <v>1226</v>
      </c>
      <c r="O27" s="146">
        <v>0</v>
      </c>
      <c r="P27" s="146">
        <v>520.96</v>
      </c>
      <c r="Q27" s="146">
        <v>260.48</v>
      </c>
      <c r="R27" s="146">
        <v>122.6</v>
      </c>
      <c r="S27" s="146">
        <v>9.49</v>
      </c>
      <c r="T27" s="146"/>
      <c r="U27" s="146"/>
      <c r="V27" s="146"/>
      <c r="W27" s="146"/>
      <c r="X27" s="146">
        <f t="shared" si="4"/>
        <v>2158.1299999999997</v>
      </c>
      <c r="Y27" s="146">
        <f t="shared" si="5"/>
        <v>2841.8700000000003</v>
      </c>
    </row>
    <row r="28" spans="1:27" s="50" customFormat="1" ht="15.95" customHeight="1" x14ac:dyDescent="0.15">
      <c r="A28" s="62">
        <v>23</v>
      </c>
      <c r="B28" s="140" t="s">
        <v>53</v>
      </c>
      <c r="C28" s="140">
        <v>1640</v>
      </c>
      <c r="D28" s="140">
        <v>1052</v>
      </c>
      <c r="E28" s="140">
        <v>425</v>
      </c>
      <c r="F28" s="139">
        <v>760</v>
      </c>
      <c r="G28" s="139"/>
      <c r="H28" s="140">
        <v>254</v>
      </c>
      <c r="I28" s="140"/>
      <c r="J28" s="140"/>
      <c r="K28" s="137">
        <f t="shared" si="3"/>
        <v>4131</v>
      </c>
      <c r="L28" s="144">
        <v>1</v>
      </c>
      <c r="M28" s="145">
        <v>13.46</v>
      </c>
      <c r="N28" s="145">
        <v>1057</v>
      </c>
      <c r="O28" s="146">
        <v>0</v>
      </c>
      <c r="P28" s="146">
        <v>456.64</v>
      </c>
      <c r="Q28" s="146">
        <v>228.32</v>
      </c>
      <c r="R28" s="146">
        <v>105.72</v>
      </c>
      <c r="S28" s="146">
        <v>12.16</v>
      </c>
      <c r="T28" s="146"/>
      <c r="U28" s="146"/>
      <c r="V28" s="146"/>
      <c r="W28" s="146"/>
      <c r="X28" s="146">
        <f t="shared" si="4"/>
        <v>1874.3</v>
      </c>
      <c r="Y28" s="146">
        <f t="shared" si="5"/>
        <v>2256.6999999999998</v>
      </c>
    </row>
    <row r="29" spans="1:27" s="50" customFormat="1" ht="15.95" customHeight="1" x14ac:dyDescent="0.15">
      <c r="A29" s="62">
        <v>24</v>
      </c>
      <c r="B29" s="140" t="s">
        <v>54</v>
      </c>
      <c r="C29" s="140">
        <v>1810</v>
      </c>
      <c r="D29" s="140">
        <v>1126</v>
      </c>
      <c r="E29" s="140">
        <v>505</v>
      </c>
      <c r="F29" s="139">
        <v>760</v>
      </c>
      <c r="G29" s="139"/>
      <c r="H29" s="140">
        <v>292</v>
      </c>
      <c r="I29" s="140"/>
      <c r="J29" s="140"/>
      <c r="K29" s="137">
        <f t="shared" si="3"/>
        <v>4493</v>
      </c>
      <c r="L29" s="144">
        <v>1</v>
      </c>
      <c r="M29" s="145">
        <v>14.68</v>
      </c>
      <c r="N29" s="145">
        <v>1210</v>
      </c>
      <c r="O29" s="146">
        <v>0</v>
      </c>
      <c r="P29" s="146">
        <v>512.64</v>
      </c>
      <c r="Q29" s="146">
        <v>256.32</v>
      </c>
      <c r="R29" s="146">
        <v>114.96</v>
      </c>
      <c r="S29" s="146">
        <v>8.61</v>
      </c>
      <c r="T29" s="146"/>
      <c r="U29" s="146"/>
      <c r="V29" s="146"/>
      <c r="W29" s="146"/>
      <c r="X29" s="146">
        <f t="shared" si="4"/>
        <v>2118.21</v>
      </c>
      <c r="Y29" s="146">
        <f t="shared" si="5"/>
        <v>2374.79</v>
      </c>
    </row>
    <row r="30" spans="1:27" s="50" customFormat="1" ht="15.95" customHeight="1" x14ac:dyDescent="0.15">
      <c r="A30" s="62">
        <v>25</v>
      </c>
      <c r="B30" s="141" t="s">
        <v>55</v>
      </c>
      <c r="C30" s="141">
        <v>1620</v>
      </c>
      <c r="D30" s="141">
        <v>746</v>
      </c>
      <c r="E30" s="141">
        <v>335</v>
      </c>
      <c r="F30" s="142">
        <v>760</v>
      </c>
      <c r="G30" s="142"/>
      <c r="H30" s="141">
        <v>240</v>
      </c>
      <c r="I30" s="141"/>
      <c r="J30" s="141"/>
      <c r="K30" s="137">
        <f t="shared" si="3"/>
        <v>3701</v>
      </c>
      <c r="L30" s="144">
        <v>1</v>
      </c>
      <c r="M30" s="147">
        <v>11.83</v>
      </c>
      <c r="N30" s="147">
        <v>995</v>
      </c>
      <c r="O30" s="146">
        <v>0</v>
      </c>
      <c r="P30" s="146">
        <v>429.44</v>
      </c>
      <c r="Q30" s="146">
        <v>214.72</v>
      </c>
      <c r="R30" s="146">
        <v>99.54</v>
      </c>
      <c r="S30" s="146">
        <v>11.89</v>
      </c>
      <c r="T30" s="146"/>
      <c r="U30" s="146"/>
      <c r="V30" s="146"/>
      <c r="W30" s="146"/>
      <c r="X30" s="146">
        <f t="shared" si="4"/>
        <v>1763.42</v>
      </c>
      <c r="Y30" s="146">
        <f t="shared" si="5"/>
        <v>1937.58</v>
      </c>
      <c r="AA30"/>
    </row>
    <row r="31" spans="1:27" s="50" customFormat="1" ht="15.95" customHeight="1" x14ac:dyDescent="0.15">
      <c r="A31" s="62">
        <v>26</v>
      </c>
      <c r="B31" s="141" t="s">
        <v>56</v>
      </c>
      <c r="C31" s="141">
        <v>1960</v>
      </c>
      <c r="D31" s="141">
        <v>1520</v>
      </c>
      <c r="E31" s="141">
        <v>600</v>
      </c>
      <c r="F31" s="142">
        <v>760</v>
      </c>
      <c r="G31" s="142"/>
      <c r="H31" s="141">
        <v>317</v>
      </c>
      <c r="I31" s="141"/>
      <c r="J31" s="141"/>
      <c r="K31" s="137">
        <f t="shared" si="3"/>
        <v>5157</v>
      </c>
      <c r="L31" s="144">
        <v>1</v>
      </c>
      <c r="M31" s="147">
        <v>17.399999999999999</v>
      </c>
      <c r="N31" s="147">
        <v>1315</v>
      </c>
      <c r="O31" s="146">
        <v>0</v>
      </c>
      <c r="P31" s="146">
        <v>563.12</v>
      </c>
      <c r="Q31" s="146">
        <v>281.56</v>
      </c>
      <c r="R31" s="146">
        <v>128.08000000000001</v>
      </c>
      <c r="S31" s="146">
        <v>8.77</v>
      </c>
      <c r="T31" s="146"/>
      <c r="U31" s="146"/>
      <c r="V31" s="146"/>
      <c r="W31" s="146"/>
      <c r="X31" s="146">
        <f t="shared" si="4"/>
        <v>2314.9299999999998</v>
      </c>
      <c r="Y31" s="146">
        <f t="shared" si="5"/>
        <v>2842.07</v>
      </c>
      <c r="AA31"/>
    </row>
    <row r="32" spans="1:27" s="50" customFormat="1" ht="15.95" customHeight="1" x14ac:dyDescent="0.15">
      <c r="A32" s="62">
        <v>27</v>
      </c>
      <c r="B32" s="141" t="s">
        <v>57</v>
      </c>
      <c r="C32" s="141">
        <v>1640</v>
      </c>
      <c r="D32" s="141">
        <v>800</v>
      </c>
      <c r="E32" s="141">
        <v>425</v>
      </c>
      <c r="F32" s="142">
        <v>760</v>
      </c>
      <c r="G32" s="142"/>
      <c r="H32" s="141">
        <v>241</v>
      </c>
      <c r="I32" s="141"/>
      <c r="J32" s="141"/>
      <c r="K32" s="137">
        <f t="shared" si="3"/>
        <v>3866</v>
      </c>
      <c r="L32" s="144">
        <v>1</v>
      </c>
      <c r="M32" s="147">
        <v>12.2</v>
      </c>
      <c r="N32" s="147">
        <v>1007</v>
      </c>
      <c r="O32" s="146">
        <v>0</v>
      </c>
      <c r="P32" s="146">
        <v>456.64</v>
      </c>
      <c r="Q32" s="146">
        <v>228.32</v>
      </c>
      <c r="R32" s="146">
        <v>100.68</v>
      </c>
      <c r="S32" s="146">
        <v>15.05</v>
      </c>
      <c r="T32" s="146"/>
      <c r="U32" s="146"/>
      <c r="V32" s="146"/>
      <c r="W32" s="146"/>
      <c r="X32" s="146">
        <f t="shared" si="4"/>
        <v>1820.89</v>
      </c>
      <c r="Y32" s="146">
        <f t="shared" si="5"/>
        <v>2045.11</v>
      </c>
      <c r="AA32"/>
    </row>
    <row r="33" spans="1:27" s="50" customFormat="1" ht="15.95" customHeight="1" x14ac:dyDescent="0.15">
      <c r="A33" s="62">
        <v>28</v>
      </c>
      <c r="B33" s="62" t="s">
        <v>58</v>
      </c>
      <c r="C33" s="139">
        <v>1208</v>
      </c>
      <c r="D33" s="139">
        <v>443</v>
      </c>
      <c r="E33" s="139"/>
      <c r="F33" s="139">
        <v>760</v>
      </c>
      <c r="G33" s="139"/>
      <c r="H33" s="139">
        <v>121</v>
      </c>
      <c r="I33" s="139"/>
      <c r="J33" s="139"/>
      <c r="K33" s="137">
        <f t="shared" si="3"/>
        <v>2532</v>
      </c>
      <c r="L33" s="144">
        <v>1</v>
      </c>
      <c r="M33" s="145">
        <v>8.26</v>
      </c>
      <c r="N33" s="145">
        <v>432</v>
      </c>
      <c r="O33" s="146">
        <v>0</v>
      </c>
      <c r="P33" s="146">
        <v>349.76</v>
      </c>
      <c r="Q33" s="146">
        <v>174.88</v>
      </c>
      <c r="R33" s="146">
        <v>77.3</v>
      </c>
      <c r="S33" s="146">
        <v>8.61</v>
      </c>
      <c r="T33" s="146"/>
      <c r="U33" s="146"/>
      <c r="V33" s="146"/>
      <c r="W33" s="146"/>
      <c r="X33" s="146">
        <f t="shared" si="4"/>
        <v>1051.81</v>
      </c>
      <c r="Y33" s="146">
        <f t="shared" si="5"/>
        <v>1480.19</v>
      </c>
      <c r="Z33" s="87"/>
    </row>
    <row r="34" spans="1:27" s="50" customFormat="1" ht="15.95" customHeight="1" x14ac:dyDescent="0.15">
      <c r="A34" s="78" t="s">
        <v>59</v>
      </c>
      <c r="B34" s="78">
        <v>28</v>
      </c>
      <c r="C34" s="79">
        <f>SUM(C6:C33)</f>
        <v>48388</v>
      </c>
      <c r="D34" s="79">
        <f>SUM(D6:D33)</f>
        <v>41490</v>
      </c>
      <c r="E34" s="79">
        <f>SUM(E6:E33)</f>
        <v>11535</v>
      </c>
      <c r="F34" s="79">
        <f>SUM(F6:F33)</f>
        <v>21280</v>
      </c>
      <c r="G34" s="79"/>
      <c r="H34" s="79">
        <f t="shared" ref="H34:Y34" si="6">SUM(H6:H33)</f>
        <v>7915</v>
      </c>
      <c r="I34" s="79">
        <f t="shared" si="6"/>
        <v>0</v>
      </c>
      <c r="J34" s="79">
        <f t="shared" si="6"/>
        <v>0</v>
      </c>
      <c r="K34" s="79">
        <f t="shared" si="6"/>
        <v>130608</v>
      </c>
      <c r="L34" s="79">
        <f t="shared" si="6"/>
        <v>28</v>
      </c>
      <c r="M34" s="79">
        <f t="shared" si="6"/>
        <v>449.40000000000003</v>
      </c>
      <c r="N34" s="79">
        <f t="shared" si="6"/>
        <v>32497</v>
      </c>
      <c r="O34" s="79">
        <f t="shared" si="6"/>
        <v>0</v>
      </c>
      <c r="P34" s="148">
        <f t="shared" si="6"/>
        <v>14185.92</v>
      </c>
      <c r="Q34" s="79">
        <f t="shared" si="6"/>
        <v>7092.96</v>
      </c>
      <c r="R34" s="79">
        <f t="shared" si="6"/>
        <v>3339.7799999999993</v>
      </c>
      <c r="S34" s="79">
        <f t="shared" si="6"/>
        <v>286.06</v>
      </c>
      <c r="T34" s="79">
        <f t="shared" si="6"/>
        <v>0</v>
      </c>
      <c r="U34" s="79">
        <f t="shared" si="6"/>
        <v>0</v>
      </c>
      <c r="V34" s="79">
        <f t="shared" si="6"/>
        <v>0</v>
      </c>
      <c r="W34" s="79">
        <f t="shared" si="6"/>
        <v>0</v>
      </c>
      <c r="X34" s="83">
        <f t="shared" si="6"/>
        <v>57879.119999999995</v>
      </c>
      <c r="Y34" s="79">
        <f t="shared" si="6"/>
        <v>72728.880000000019</v>
      </c>
      <c r="Z34" s="87"/>
      <c r="AA34"/>
    </row>
    <row r="35" spans="1:27" s="133" customFormat="1" ht="15" customHeight="1" x14ac:dyDescent="0.15">
      <c r="A35" s="163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50"/>
      <c r="AA35" s="151"/>
    </row>
    <row r="36" spans="1:27" s="50" customFormat="1" ht="15" customHeight="1" x14ac:dyDescent="0.15">
      <c r="A36" s="164" t="s">
        <v>61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5"/>
      <c r="V36" s="165"/>
      <c r="W36" s="165"/>
      <c r="X36" s="164"/>
      <c r="Y36" s="164"/>
      <c r="Z36" s="164"/>
      <c r="AA36"/>
    </row>
    <row r="37" spans="1:27" ht="15" customHeight="1" x14ac:dyDescent="0.1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</row>
  </sheetData>
  <mergeCells count="32">
    <mergeCell ref="U4:U5"/>
    <mergeCell ref="V4:V5"/>
    <mergeCell ref="W4:W5"/>
    <mergeCell ref="X4:X5"/>
    <mergeCell ref="Y3:Y5"/>
    <mergeCell ref="P4:P5"/>
    <mergeCell ref="Q4:Q5"/>
    <mergeCell ref="R4:R5"/>
    <mergeCell ref="S4:S5"/>
    <mergeCell ref="T4:T5"/>
    <mergeCell ref="C4:D4"/>
    <mergeCell ref="E4:F4"/>
    <mergeCell ref="A35:Y35"/>
    <mergeCell ref="A36:Z36"/>
    <mergeCell ref="A37:Y37"/>
    <mergeCell ref="A3:A5"/>
    <mergeCell ref="B3:B5"/>
    <mergeCell ref="G4:G5"/>
    <mergeCell ref="H4:H5"/>
    <mergeCell ref="I3:I5"/>
    <mergeCell ref="J3:J5"/>
    <mergeCell ref="K3:K5"/>
    <mergeCell ref="L4:L5"/>
    <mergeCell ref="M4:M5"/>
    <mergeCell ref="N4:N5"/>
    <mergeCell ref="O4:O5"/>
    <mergeCell ref="A1:Z1"/>
    <mergeCell ref="A2:D2"/>
    <mergeCell ref="N2:Q2"/>
    <mergeCell ref="U2:Y2"/>
    <mergeCell ref="C3:H3"/>
    <mergeCell ref="L3:X3"/>
  </mergeCells>
  <phoneticPr fontId="10" type="noConversion"/>
  <printOptions horizontalCentered="1"/>
  <pageMargins left="0" right="0" top="0" bottom="0" header="0" footer="0"/>
  <pageSetup paperSize="9" scale="9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5" sqref="J5"/>
    </sheetView>
  </sheetViews>
  <sheetFormatPr defaultColWidth="9" defaultRowHeight="13.5" x14ac:dyDescent="0.15"/>
  <cols>
    <col min="1" max="1" width="12.625" style="50" customWidth="1"/>
    <col min="2" max="2" width="11.75" style="50" customWidth="1"/>
    <col min="3" max="3" width="13.75" style="50" customWidth="1"/>
    <col min="4" max="4" width="10.5" style="50" customWidth="1"/>
    <col min="5" max="5" width="10.125" style="50" customWidth="1"/>
    <col min="6" max="7" width="12.875" style="50" customWidth="1"/>
    <col min="8" max="8" width="11" style="50" customWidth="1"/>
    <col min="9" max="9" width="14.5" style="50" customWidth="1"/>
    <col min="10" max="10" width="10.875" style="50" customWidth="1"/>
    <col min="11" max="11" width="6.25" style="51" customWidth="1"/>
    <col min="12" max="16384" width="9" style="50"/>
  </cols>
  <sheetData>
    <row r="1" spans="1:11" ht="36.75" customHeight="1" x14ac:dyDescent="0.15">
      <c r="A1" s="230" t="s">
        <v>147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39" customHeight="1" x14ac:dyDescent="0.15">
      <c r="A2" s="231">
        <v>43983</v>
      </c>
      <c r="B2" s="231"/>
      <c r="C2" s="231"/>
      <c r="D2" s="231"/>
      <c r="E2" s="231"/>
      <c r="F2" s="231"/>
      <c r="G2" s="231"/>
      <c r="H2" s="231"/>
      <c r="I2" s="231"/>
      <c r="J2" s="231"/>
      <c r="K2" s="55"/>
    </row>
    <row r="3" spans="1:11" ht="39" customHeight="1" x14ac:dyDescent="0.15">
      <c r="A3" s="52" t="s">
        <v>122</v>
      </c>
      <c r="B3" s="52" t="s">
        <v>123</v>
      </c>
      <c r="C3" s="52" t="s">
        <v>103</v>
      </c>
      <c r="D3" s="52" t="s">
        <v>114</v>
      </c>
      <c r="E3" s="52" t="s">
        <v>144</v>
      </c>
      <c r="F3" s="52" t="s">
        <v>105</v>
      </c>
      <c r="G3" s="52" t="s">
        <v>106</v>
      </c>
      <c r="H3" s="52" t="s">
        <v>107</v>
      </c>
      <c r="I3" s="52" t="s">
        <v>108</v>
      </c>
      <c r="J3" s="52" t="s">
        <v>109</v>
      </c>
      <c r="K3" s="56"/>
    </row>
    <row r="4" spans="1:11" ht="39" customHeight="1" x14ac:dyDescent="0.15">
      <c r="A4" s="52" t="s">
        <v>130</v>
      </c>
      <c r="B4" s="52"/>
      <c r="C4" s="52"/>
      <c r="D4" s="52"/>
      <c r="E4" s="52"/>
      <c r="F4" s="52"/>
      <c r="G4" s="52"/>
      <c r="H4" s="52"/>
      <c r="I4" s="52"/>
      <c r="J4" s="57"/>
      <c r="K4" s="56"/>
    </row>
    <row r="5" spans="1:11" ht="39" customHeight="1" x14ac:dyDescent="0.15">
      <c r="A5" s="53" t="s">
        <v>125</v>
      </c>
      <c r="B5" s="20">
        <v>12</v>
      </c>
      <c r="C5" s="27">
        <v>11808</v>
      </c>
      <c r="D5" s="27">
        <v>220</v>
      </c>
      <c r="E5" s="54"/>
      <c r="F5" s="54">
        <v>12028</v>
      </c>
      <c r="G5" s="54"/>
      <c r="H5" s="54"/>
      <c r="I5" s="54">
        <v>12028</v>
      </c>
      <c r="J5" s="57"/>
      <c r="K5" s="58" t="s">
        <v>96</v>
      </c>
    </row>
    <row r="6" spans="1:11" ht="39" customHeight="1" x14ac:dyDescent="0.15">
      <c r="A6" s="53" t="s">
        <v>133</v>
      </c>
      <c r="B6" s="53"/>
      <c r="C6" s="53"/>
      <c r="D6" s="53"/>
      <c r="E6" s="53"/>
      <c r="F6" s="53"/>
      <c r="G6" s="53"/>
      <c r="H6" s="53"/>
      <c r="I6" s="53"/>
      <c r="J6" s="57"/>
      <c r="K6" s="58"/>
    </row>
    <row r="7" spans="1:11" ht="39" customHeight="1" x14ac:dyDescent="0.15">
      <c r="A7" s="53" t="s">
        <v>134</v>
      </c>
      <c r="B7" s="53"/>
      <c r="C7" s="53"/>
      <c r="D7" s="53"/>
      <c r="E7" s="53"/>
      <c r="F7" s="53"/>
      <c r="G7" s="53"/>
      <c r="H7" s="53"/>
      <c r="I7" s="53"/>
      <c r="J7" s="57"/>
      <c r="K7" s="58"/>
    </row>
    <row r="8" spans="1:11" ht="39" customHeight="1" x14ac:dyDescent="0.15">
      <c r="A8" s="53" t="s">
        <v>135</v>
      </c>
      <c r="B8" s="53"/>
      <c r="C8" s="53"/>
      <c r="D8" s="53"/>
      <c r="E8" s="53"/>
      <c r="F8" s="53"/>
      <c r="G8" s="53"/>
      <c r="H8" s="53"/>
      <c r="I8" s="53"/>
      <c r="J8" s="57"/>
      <c r="K8" s="58"/>
    </row>
    <row r="9" spans="1:11" ht="39" customHeight="1" x14ac:dyDescent="0.15">
      <c r="A9" s="53" t="s">
        <v>148</v>
      </c>
      <c r="B9" s="53"/>
      <c r="C9" s="53"/>
      <c r="D9" s="53"/>
      <c r="E9" s="53"/>
      <c r="F9" s="53"/>
      <c r="G9" s="53"/>
      <c r="H9" s="53"/>
      <c r="I9" s="53"/>
      <c r="J9" s="57"/>
      <c r="K9" s="58" t="s">
        <v>48</v>
      </c>
    </row>
    <row r="10" spans="1:11" ht="39" customHeight="1" x14ac:dyDescent="0.15">
      <c r="A10" s="53" t="s">
        <v>59</v>
      </c>
      <c r="B10" s="53"/>
      <c r="C10" s="53"/>
      <c r="D10" s="53"/>
      <c r="E10" s="53"/>
      <c r="F10" s="53"/>
      <c r="G10" s="53"/>
      <c r="H10" s="53"/>
      <c r="I10" s="53"/>
      <c r="J10" s="53"/>
      <c r="K10" s="58"/>
    </row>
    <row r="11" spans="1:11" ht="39" customHeight="1" x14ac:dyDescent="0.15">
      <c r="A11" s="232" t="s">
        <v>149</v>
      </c>
      <c r="B11" s="232"/>
      <c r="C11" s="232"/>
      <c r="D11" s="232"/>
      <c r="E11" s="232"/>
      <c r="F11" s="232"/>
      <c r="G11" s="232"/>
      <c r="H11" s="232"/>
      <c r="I11" s="232"/>
      <c r="J11" s="232"/>
      <c r="K11" s="58"/>
    </row>
  </sheetData>
  <mergeCells count="3">
    <mergeCell ref="A1:K1"/>
    <mergeCell ref="A2:J2"/>
    <mergeCell ref="A11:J11"/>
  </mergeCells>
  <phoneticPr fontId="10" type="noConversion"/>
  <pageMargins left="0.70763888888888904" right="0.70763888888888904" top="0.47916666666666702" bottom="0.41875000000000001" header="0.31388888888888899" footer="0.31388888888888899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B28"/>
  <sheetViews>
    <sheetView zoomScale="80" zoomScaleNormal="80" workbookViewId="0">
      <pane xSplit="27" ySplit="4" topLeftCell="AB8" activePane="bottomRight" state="frozen"/>
      <selection pane="topRight"/>
      <selection pane="bottomLeft"/>
      <selection pane="bottomRight" activeCell="L11" sqref="L11"/>
    </sheetView>
  </sheetViews>
  <sheetFormatPr defaultColWidth="9" defaultRowHeight="14.25" x14ac:dyDescent="0.15"/>
  <cols>
    <col min="1" max="1" width="3.625" style="33" customWidth="1"/>
    <col min="2" max="2" width="8.625" style="33" customWidth="1"/>
    <col min="3" max="3" width="6.625" style="33" customWidth="1"/>
    <col min="4" max="4" width="7.125" style="33" customWidth="1"/>
    <col min="5" max="5" width="6.625" style="33" customWidth="1"/>
    <col min="6" max="6" width="7.125" style="33" customWidth="1"/>
    <col min="7" max="7" width="6.625" style="33" customWidth="1"/>
    <col min="8" max="8" width="7" style="33" customWidth="1"/>
    <col min="9" max="11" width="7.125" style="33" customWidth="1"/>
    <col min="12" max="12" width="5.5" style="34" customWidth="1"/>
    <col min="13" max="13" width="8.125" style="34" customWidth="1"/>
    <col min="14" max="14" width="8" style="34" customWidth="1"/>
    <col min="15" max="15" width="9" style="34" customWidth="1"/>
    <col min="16" max="16" width="6.625" style="34" customWidth="1"/>
    <col min="17" max="17" width="7.125" style="34" customWidth="1"/>
    <col min="18" max="18" width="6.625" style="34" customWidth="1"/>
    <col min="19" max="19" width="10.5" style="35" customWidth="1"/>
    <col min="20" max="20" width="6.875" style="34" customWidth="1"/>
    <col min="21" max="21" width="5.125" style="34" customWidth="1"/>
    <col min="22" max="22" width="7.625" style="34" customWidth="1"/>
    <col min="23" max="23" width="5.875" style="34" customWidth="1"/>
    <col min="24" max="24" width="7.625" style="34" customWidth="1"/>
    <col min="25" max="25" width="4.875" style="34" customWidth="1"/>
    <col min="26" max="26" width="7.75" style="34" customWidth="1"/>
    <col min="27" max="27" width="4.875" style="34" customWidth="1"/>
    <col min="28" max="30" width="7.25" style="34" customWidth="1"/>
    <col min="31" max="31" width="8.875" style="34" customWidth="1"/>
    <col min="32" max="34" width="9" style="34"/>
    <col min="35" max="35" width="11.125" style="34"/>
    <col min="36" max="262" width="9" style="34"/>
    <col min="263" max="16384" width="9" style="32"/>
  </cols>
  <sheetData>
    <row r="1" spans="1:31" s="30" customFormat="1" ht="27" customHeight="1" x14ac:dyDescent="0.25">
      <c r="A1" s="233" t="s">
        <v>150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4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spans="1:31" s="30" customFormat="1" ht="23.1" customHeight="1" x14ac:dyDescent="0.25">
      <c r="A2" s="235" t="s">
        <v>151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7" t="s">
        <v>152</v>
      </c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8"/>
    </row>
    <row r="3" spans="1:31" s="31" customFormat="1" ht="18" customHeight="1" x14ac:dyDescent="0.15">
      <c r="A3" s="245" t="s">
        <v>153</v>
      </c>
      <c r="B3" s="247" t="s">
        <v>123</v>
      </c>
      <c r="C3" s="239" t="s">
        <v>154</v>
      </c>
      <c r="D3" s="240"/>
      <c r="E3" s="240"/>
      <c r="F3" s="240"/>
      <c r="G3" s="241"/>
      <c r="H3" s="239" t="s">
        <v>155</v>
      </c>
      <c r="I3" s="240"/>
      <c r="J3" s="240"/>
      <c r="K3" s="240"/>
      <c r="L3" s="241"/>
      <c r="M3" s="242" t="s">
        <v>156</v>
      </c>
      <c r="N3" s="242"/>
      <c r="O3" s="242"/>
      <c r="P3" s="239" t="s">
        <v>157</v>
      </c>
      <c r="Q3" s="240"/>
      <c r="R3" s="240"/>
      <c r="S3" s="247" t="s">
        <v>123</v>
      </c>
      <c r="T3" s="247" t="s">
        <v>158</v>
      </c>
      <c r="U3" s="247" t="s">
        <v>159</v>
      </c>
      <c r="V3" s="239" t="s">
        <v>155</v>
      </c>
      <c r="W3" s="240"/>
      <c r="X3" s="240"/>
      <c r="Y3" s="240"/>
      <c r="Z3" s="240"/>
      <c r="AA3" s="240"/>
      <c r="AB3" s="240"/>
      <c r="AC3" s="36"/>
      <c r="AD3" s="36"/>
      <c r="AE3" s="249" t="s">
        <v>156</v>
      </c>
    </row>
    <row r="4" spans="1:31" ht="35.1" customHeight="1" x14ac:dyDescent="0.15">
      <c r="A4" s="246"/>
      <c r="B4" s="248"/>
      <c r="C4" s="37" t="s">
        <v>160</v>
      </c>
      <c r="D4" s="37" t="s">
        <v>161</v>
      </c>
      <c r="E4" s="37" t="s">
        <v>162</v>
      </c>
      <c r="F4" s="37" t="s">
        <v>163</v>
      </c>
      <c r="G4" s="37" t="s">
        <v>164</v>
      </c>
      <c r="H4" s="37" t="s">
        <v>165</v>
      </c>
      <c r="I4" s="37" t="s">
        <v>166</v>
      </c>
      <c r="J4" s="37" t="s">
        <v>167</v>
      </c>
      <c r="K4" s="37" t="s">
        <v>168</v>
      </c>
      <c r="L4" s="37" t="s">
        <v>7</v>
      </c>
      <c r="M4" s="43" t="s">
        <v>169</v>
      </c>
      <c r="N4" s="43" t="s">
        <v>170</v>
      </c>
      <c r="O4" s="44" t="s">
        <v>171</v>
      </c>
      <c r="P4" s="37" t="s">
        <v>162</v>
      </c>
      <c r="Q4" s="37" t="s">
        <v>163</v>
      </c>
      <c r="R4" s="46" t="s">
        <v>164</v>
      </c>
      <c r="S4" s="248"/>
      <c r="T4" s="248"/>
      <c r="U4" s="248"/>
      <c r="V4" s="37" t="s">
        <v>172</v>
      </c>
      <c r="W4" s="37" t="s">
        <v>173</v>
      </c>
      <c r="X4" s="37" t="s">
        <v>174</v>
      </c>
      <c r="Y4" s="37" t="s">
        <v>166</v>
      </c>
      <c r="Z4" s="37" t="s">
        <v>175</v>
      </c>
      <c r="AA4" s="46" t="s">
        <v>176</v>
      </c>
      <c r="AB4" s="46" t="s">
        <v>168</v>
      </c>
      <c r="AC4" s="46" t="s">
        <v>177</v>
      </c>
      <c r="AD4" s="46" t="s">
        <v>7</v>
      </c>
      <c r="AE4" s="250"/>
    </row>
    <row r="5" spans="1:31" ht="36" x14ac:dyDescent="0.15">
      <c r="A5" s="38">
        <v>1</v>
      </c>
      <c r="B5" s="39" t="s">
        <v>178</v>
      </c>
      <c r="C5" s="40">
        <v>45440</v>
      </c>
      <c r="D5" s="40">
        <v>1590.4</v>
      </c>
      <c r="E5" s="41"/>
      <c r="F5" s="41"/>
      <c r="G5" s="41"/>
      <c r="H5" s="40">
        <v>45350</v>
      </c>
      <c r="I5" s="40"/>
      <c r="J5" s="40"/>
      <c r="K5" s="40"/>
      <c r="L5" s="40"/>
      <c r="M5" s="40">
        <f t="shared" ref="M5:M10" si="0">C5-H5</f>
        <v>90</v>
      </c>
      <c r="N5" s="40">
        <f t="shared" ref="N5:N10" si="1">D5-I5</f>
        <v>1590.4</v>
      </c>
      <c r="O5" s="40">
        <f t="shared" ref="O5:O10" si="2">M5+N5</f>
        <v>1680.4</v>
      </c>
      <c r="P5" s="45"/>
      <c r="Q5" s="37"/>
      <c r="R5" s="45"/>
      <c r="S5" s="47" t="s">
        <v>179</v>
      </c>
      <c r="T5" s="40"/>
      <c r="U5" s="40"/>
      <c r="V5" s="40">
        <v>24366</v>
      </c>
      <c r="W5" s="40">
        <v>300</v>
      </c>
      <c r="X5" s="40">
        <v>10808</v>
      </c>
      <c r="Y5" s="40"/>
      <c r="Z5" s="40"/>
      <c r="AA5" s="40"/>
      <c r="AB5" s="40"/>
      <c r="AC5" s="40">
        <v>5666</v>
      </c>
      <c r="AD5" s="40">
        <f t="shared" ref="AD5:AD10" si="3">V5+W5+X5+Y5+Z5+AA5+AB5+AC5</f>
        <v>41140</v>
      </c>
      <c r="AE5" s="40">
        <f t="shared" ref="AE5:AE10" si="4">T5+U5-AD5</f>
        <v>-41140</v>
      </c>
    </row>
    <row r="6" spans="1:31" ht="27" customHeight="1" x14ac:dyDescent="0.15">
      <c r="A6" s="38">
        <v>2</v>
      </c>
      <c r="B6" s="39" t="s">
        <v>178</v>
      </c>
      <c r="C6" s="40">
        <v>45440</v>
      </c>
      <c r="D6" s="40">
        <v>1590.4</v>
      </c>
      <c r="E6" s="41"/>
      <c r="F6" s="41"/>
      <c r="G6" s="41"/>
      <c r="H6" s="40">
        <v>45220</v>
      </c>
      <c r="I6" s="41">
        <v>6000</v>
      </c>
      <c r="J6" s="41"/>
      <c r="K6" s="41"/>
      <c r="L6" s="41"/>
      <c r="M6" s="40">
        <f t="shared" si="0"/>
        <v>220</v>
      </c>
      <c r="N6" s="40">
        <f t="shared" si="1"/>
        <v>-4409.6000000000004</v>
      </c>
      <c r="O6" s="40">
        <f t="shared" si="2"/>
        <v>-4189.6000000000004</v>
      </c>
      <c r="P6" s="41"/>
      <c r="Q6" s="41"/>
      <c r="R6" s="41"/>
      <c r="S6" s="47" t="s">
        <v>179</v>
      </c>
      <c r="T6" s="40"/>
      <c r="U6" s="40"/>
      <c r="V6" s="40">
        <v>24366</v>
      </c>
      <c r="W6" s="40">
        <v>300</v>
      </c>
      <c r="X6" s="40">
        <v>10838</v>
      </c>
      <c r="Y6" s="40"/>
      <c r="Z6" s="40"/>
      <c r="AA6" s="40"/>
      <c r="AB6" s="40"/>
      <c r="AC6" s="40">
        <v>4666</v>
      </c>
      <c r="AD6" s="40">
        <f t="shared" si="3"/>
        <v>40170</v>
      </c>
      <c r="AE6" s="40">
        <f t="shared" si="4"/>
        <v>-40170</v>
      </c>
    </row>
    <row r="7" spans="1:31" ht="36.950000000000003" customHeight="1" x14ac:dyDescent="0.15">
      <c r="A7" s="38">
        <v>3</v>
      </c>
      <c r="B7" s="39" t="s">
        <v>178</v>
      </c>
      <c r="C7" s="40">
        <v>45440</v>
      </c>
      <c r="D7" s="40">
        <v>1590.4</v>
      </c>
      <c r="E7" s="41"/>
      <c r="F7" s="41"/>
      <c r="G7" s="41"/>
      <c r="H7" s="40">
        <v>45320</v>
      </c>
      <c r="I7" s="41"/>
      <c r="J7" s="41"/>
      <c r="K7" s="41"/>
      <c r="L7" s="41"/>
      <c r="M7" s="40">
        <f t="shared" si="0"/>
        <v>120</v>
      </c>
      <c r="N7" s="40">
        <f t="shared" si="1"/>
        <v>1590.4</v>
      </c>
      <c r="O7" s="40">
        <f t="shared" si="2"/>
        <v>1710.4</v>
      </c>
      <c r="P7" s="41"/>
      <c r="Q7" s="41"/>
      <c r="R7" s="41"/>
      <c r="S7" s="47" t="s">
        <v>180</v>
      </c>
      <c r="T7" s="40"/>
      <c r="U7" s="40"/>
      <c r="V7" s="40">
        <v>21768</v>
      </c>
      <c r="W7" s="40">
        <v>300</v>
      </c>
      <c r="X7" s="40">
        <v>9758</v>
      </c>
      <c r="Y7" s="40"/>
      <c r="Z7" s="40"/>
      <c r="AA7" s="40"/>
      <c r="AB7" s="40"/>
      <c r="AC7" s="40">
        <v>4666</v>
      </c>
      <c r="AD7" s="40">
        <f t="shared" si="3"/>
        <v>36492</v>
      </c>
      <c r="AE7" s="40">
        <f t="shared" si="4"/>
        <v>-36492</v>
      </c>
    </row>
    <row r="8" spans="1:31" ht="44.1" customHeight="1" x14ac:dyDescent="0.15">
      <c r="A8" s="38">
        <v>4</v>
      </c>
      <c r="B8" s="39" t="s">
        <v>178</v>
      </c>
      <c r="C8" s="40">
        <v>45440</v>
      </c>
      <c r="D8" s="40">
        <v>1590.4</v>
      </c>
      <c r="E8" s="41"/>
      <c r="F8" s="41"/>
      <c r="G8" s="41"/>
      <c r="H8" s="41">
        <v>45550</v>
      </c>
      <c r="I8" s="41"/>
      <c r="J8" s="41"/>
      <c r="K8" s="41"/>
      <c r="L8" s="41"/>
      <c r="M8" s="40">
        <f t="shared" si="0"/>
        <v>-110</v>
      </c>
      <c r="N8" s="40">
        <f t="shared" si="1"/>
        <v>1590.4</v>
      </c>
      <c r="O8" s="40">
        <f t="shared" si="2"/>
        <v>1480.4</v>
      </c>
      <c r="P8" s="41"/>
      <c r="Q8" s="41"/>
      <c r="R8" s="41"/>
      <c r="S8" s="47" t="s">
        <v>180</v>
      </c>
      <c r="T8" s="40"/>
      <c r="U8" s="40"/>
      <c r="V8" s="40">
        <v>21768</v>
      </c>
      <c r="W8" s="40">
        <v>300</v>
      </c>
      <c r="X8" s="40">
        <v>9808</v>
      </c>
      <c r="Y8" s="40"/>
      <c r="Z8" s="40"/>
      <c r="AA8" s="40"/>
      <c r="AB8" s="40"/>
      <c r="AC8" s="40">
        <v>7666</v>
      </c>
      <c r="AD8" s="40">
        <f t="shared" si="3"/>
        <v>39542</v>
      </c>
      <c r="AE8" s="40">
        <f t="shared" si="4"/>
        <v>-39542</v>
      </c>
    </row>
    <row r="9" spans="1:31" ht="44.1" customHeight="1" x14ac:dyDescent="0.15">
      <c r="A9" s="38">
        <v>5</v>
      </c>
      <c r="B9" s="39" t="s">
        <v>178</v>
      </c>
      <c r="C9" s="40">
        <v>45440</v>
      </c>
      <c r="D9" s="40">
        <v>1590.4</v>
      </c>
      <c r="E9" s="41"/>
      <c r="F9" s="41"/>
      <c r="G9" s="41"/>
      <c r="H9" s="40">
        <v>45370</v>
      </c>
      <c r="I9" s="40">
        <v>1500</v>
      </c>
      <c r="J9" s="40"/>
      <c r="K9" s="40"/>
      <c r="L9" s="40"/>
      <c r="M9" s="40">
        <f t="shared" si="0"/>
        <v>70</v>
      </c>
      <c r="N9" s="40">
        <f t="shared" si="1"/>
        <v>90.400000000000091</v>
      </c>
      <c r="O9" s="40">
        <f t="shared" si="2"/>
        <v>160.40000000000009</v>
      </c>
      <c r="P9" s="41"/>
      <c r="Q9" s="41"/>
      <c r="R9" s="41"/>
      <c r="S9" s="47" t="s">
        <v>181</v>
      </c>
      <c r="T9" s="40"/>
      <c r="U9" s="40"/>
      <c r="V9" s="40">
        <v>26104</v>
      </c>
      <c r="W9" s="40">
        <v>300</v>
      </c>
      <c r="X9" s="40">
        <v>11978</v>
      </c>
      <c r="Y9" s="40"/>
      <c r="Z9" s="40"/>
      <c r="AA9" s="40"/>
      <c r="AB9" s="40"/>
      <c r="AC9" s="40">
        <v>6666</v>
      </c>
      <c r="AD9" s="40">
        <f t="shared" si="3"/>
        <v>45048</v>
      </c>
      <c r="AE9" s="40">
        <f t="shared" si="4"/>
        <v>-45048</v>
      </c>
    </row>
    <row r="10" spans="1:31" ht="41.1" customHeight="1" x14ac:dyDescent="0.15">
      <c r="A10" s="38">
        <v>6</v>
      </c>
      <c r="B10" s="39" t="s">
        <v>178</v>
      </c>
      <c r="C10" s="41">
        <v>45440</v>
      </c>
      <c r="D10" s="41">
        <v>1590.4</v>
      </c>
      <c r="E10" s="41"/>
      <c r="F10" s="41"/>
      <c r="G10" s="41"/>
      <c r="H10" s="40">
        <v>44310</v>
      </c>
      <c r="I10" s="41">
        <v>1500</v>
      </c>
      <c r="J10" s="41"/>
      <c r="K10" s="41"/>
      <c r="L10" s="41"/>
      <c r="M10" s="40">
        <f t="shared" si="0"/>
        <v>1130</v>
      </c>
      <c r="N10" s="40">
        <f t="shared" si="1"/>
        <v>90.400000000000091</v>
      </c>
      <c r="O10" s="40">
        <f t="shared" si="2"/>
        <v>1220.4000000000001</v>
      </c>
      <c r="P10" s="41"/>
      <c r="Q10" s="41"/>
      <c r="R10" s="41"/>
      <c r="S10" s="47" t="s">
        <v>181</v>
      </c>
      <c r="T10" s="40"/>
      <c r="U10" s="40"/>
      <c r="V10" s="40">
        <v>26104</v>
      </c>
      <c r="W10" s="40">
        <v>300</v>
      </c>
      <c r="X10" s="40">
        <v>12028</v>
      </c>
      <c r="Y10" s="40"/>
      <c r="Z10" s="40"/>
      <c r="AA10" s="40"/>
      <c r="AB10" s="40"/>
      <c r="AC10" s="40">
        <v>5916</v>
      </c>
      <c r="AD10" s="40">
        <f t="shared" si="3"/>
        <v>44348</v>
      </c>
      <c r="AE10" s="40">
        <f t="shared" si="4"/>
        <v>-44348</v>
      </c>
    </row>
    <row r="11" spans="1:31" ht="41.1" customHeight="1" x14ac:dyDescent="0.15">
      <c r="A11" s="38">
        <v>7</v>
      </c>
      <c r="B11" s="39"/>
      <c r="C11" s="41"/>
      <c r="D11" s="41"/>
      <c r="E11" s="41"/>
      <c r="F11" s="41"/>
      <c r="G11" s="41"/>
      <c r="H11" s="40"/>
      <c r="I11" s="41"/>
      <c r="J11" s="41"/>
      <c r="K11" s="41"/>
      <c r="L11" s="41"/>
      <c r="M11" s="40"/>
      <c r="N11" s="40"/>
      <c r="O11" s="40"/>
      <c r="P11" s="41"/>
      <c r="Q11" s="41"/>
      <c r="R11" s="41"/>
      <c r="S11" s="39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1" ht="39.950000000000003" customHeight="1" x14ac:dyDescent="0.15">
      <c r="A12" s="38">
        <v>8</v>
      </c>
      <c r="B12" s="39"/>
      <c r="C12" s="41"/>
      <c r="D12" s="41"/>
      <c r="E12" s="41"/>
      <c r="F12" s="41"/>
      <c r="G12" s="41"/>
      <c r="H12" s="40"/>
      <c r="I12" s="41"/>
      <c r="J12" s="41"/>
      <c r="K12" s="41"/>
      <c r="L12" s="41"/>
      <c r="M12" s="40"/>
      <c r="N12" s="40"/>
      <c r="O12" s="40"/>
      <c r="P12" s="41"/>
      <c r="Q12" s="41"/>
      <c r="R12" s="41"/>
      <c r="S12" s="39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54" customHeight="1" x14ac:dyDescent="0.15">
      <c r="A13" s="38">
        <v>9</v>
      </c>
      <c r="B13" s="39"/>
      <c r="C13" s="41"/>
      <c r="D13" s="41"/>
      <c r="E13" s="41"/>
      <c r="F13" s="41"/>
      <c r="G13" s="41"/>
      <c r="H13" s="40"/>
      <c r="I13" s="40"/>
      <c r="J13" s="40"/>
      <c r="K13" s="40"/>
      <c r="L13" s="40"/>
      <c r="M13" s="40"/>
      <c r="N13" s="40"/>
      <c r="O13" s="40"/>
      <c r="P13" s="45"/>
      <c r="Q13" s="37"/>
      <c r="R13" s="45"/>
      <c r="S13" s="39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45.95" customHeight="1" x14ac:dyDescent="0.15">
      <c r="A14" s="38">
        <v>10</v>
      </c>
      <c r="B14" s="39"/>
      <c r="C14" s="41"/>
      <c r="D14" s="41"/>
      <c r="E14" s="41"/>
      <c r="F14" s="41"/>
      <c r="G14" s="41"/>
      <c r="H14" s="40"/>
      <c r="I14" s="41"/>
      <c r="J14" s="41"/>
      <c r="K14" s="41"/>
      <c r="L14" s="41"/>
      <c r="M14" s="40"/>
      <c r="N14" s="40"/>
      <c r="O14" s="40"/>
      <c r="P14" s="41"/>
      <c r="Q14" s="41"/>
      <c r="R14" s="41"/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48.95" customHeight="1" x14ac:dyDescent="0.15">
      <c r="A15" s="38">
        <v>11</v>
      </c>
      <c r="B15" s="39"/>
      <c r="C15" s="41"/>
      <c r="D15" s="41"/>
      <c r="E15" s="40"/>
      <c r="F15" s="40"/>
      <c r="G15" s="40"/>
      <c r="H15" s="40"/>
      <c r="I15" s="41"/>
      <c r="J15" s="41"/>
      <c r="K15" s="41"/>
      <c r="L15" s="41"/>
      <c r="M15" s="40"/>
      <c r="N15" s="40"/>
      <c r="O15" s="40"/>
      <c r="P15" s="41"/>
      <c r="Q15" s="41"/>
      <c r="R15" s="41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ht="39.950000000000003" customHeight="1" x14ac:dyDescent="0.15">
      <c r="A16" s="38">
        <v>12</v>
      </c>
      <c r="B16" s="39"/>
      <c r="C16" s="41"/>
      <c r="D16" s="41"/>
      <c r="E16" s="40"/>
      <c r="F16" s="40"/>
      <c r="G16" s="40"/>
      <c r="H16" s="40"/>
      <c r="I16" s="41"/>
      <c r="J16" s="41"/>
      <c r="K16" s="41"/>
      <c r="L16" s="41"/>
      <c r="M16" s="40"/>
      <c r="N16" s="40"/>
      <c r="O16" s="40"/>
      <c r="P16" s="41"/>
      <c r="Q16" s="41"/>
      <c r="R16" s="41"/>
      <c r="S16" s="39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21" customHeight="1" x14ac:dyDescent="0.15">
      <c r="A17" s="243" t="s">
        <v>182</v>
      </c>
      <c r="B17" s="244"/>
      <c r="C17" s="42">
        <f t="shared" ref="C17:I17" si="5">SUM(C5:C16)</f>
        <v>272640</v>
      </c>
      <c r="D17" s="42">
        <f t="shared" si="5"/>
        <v>9542.4</v>
      </c>
      <c r="E17" s="42">
        <f t="shared" si="5"/>
        <v>0</v>
      </c>
      <c r="F17" s="42">
        <f t="shared" si="5"/>
        <v>0</v>
      </c>
      <c r="G17" s="42">
        <f t="shared" si="5"/>
        <v>0</v>
      </c>
      <c r="H17" s="42">
        <f t="shared" si="5"/>
        <v>271120</v>
      </c>
      <c r="I17" s="42">
        <f t="shared" si="5"/>
        <v>9000</v>
      </c>
      <c r="J17" s="42"/>
      <c r="K17" s="42"/>
      <c r="L17" s="42">
        <f t="shared" ref="L17:R17" si="6">SUM(L5:L16)</f>
        <v>0</v>
      </c>
      <c r="M17" s="40">
        <f t="shared" si="6"/>
        <v>1520</v>
      </c>
      <c r="N17" s="40">
        <f t="shared" si="6"/>
        <v>542.40000000000009</v>
      </c>
      <c r="O17" s="40">
        <f>SUM(M17:N17)</f>
        <v>2062.4</v>
      </c>
      <c r="P17" s="42">
        <f t="shared" si="6"/>
        <v>0</v>
      </c>
      <c r="Q17" s="42">
        <f t="shared" si="6"/>
        <v>0</v>
      </c>
      <c r="R17" s="42">
        <f t="shared" si="6"/>
        <v>0</v>
      </c>
      <c r="S17" s="48" t="s">
        <v>182</v>
      </c>
      <c r="T17" s="42">
        <f t="shared" ref="T17:AE17" si="7">SUM(T5:T16)</f>
        <v>0</v>
      </c>
      <c r="U17" s="42">
        <f t="shared" si="7"/>
        <v>0</v>
      </c>
      <c r="V17" s="42">
        <f t="shared" si="7"/>
        <v>144476</v>
      </c>
      <c r="W17" s="42">
        <f t="shared" si="7"/>
        <v>1800</v>
      </c>
      <c r="X17" s="42">
        <f t="shared" si="7"/>
        <v>65218</v>
      </c>
      <c r="Y17" s="42">
        <f t="shared" si="7"/>
        <v>0</v>
      </c>
      <c r="Z17" s="42">
        <f t="shared" si="7"/>
        <v>0</v>
      </c>
      <c r="AA17" s="42">
        <f t="shared" si="7"/>
        <v>0</v>
      </c>
      <c r="AB17" s="42">
        <f t="shared" si="7"/>
        <v>0</v>
      </c>
      <c r="AC17" s="42">
        <f t="shared" si="7"/>
        <v>35246</v>
      </c>
      <c r="AD17" s="42">
        <f t="shared" si="7"/>
        <v>246740</v>
      </c>
      <c r="AE17" s="42">
        <f t="shared" si="7"/>
        <v>-246740</v>
      </c>
    </row>
    <row r="18" spans="1:31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M18" s="33"/>
      <c r="N18" s="33"/>
      <c r="P18" s="33"/>
      <c r="Q18" s="33"/>
      <c r="R18" s="33"/>
      <c r="S18" s="49"/>
    </row>
    <row r="19" spans="1:31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3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31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31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3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31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31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31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3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3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</sheetData>
  <mergeCells count="15">
    <mergeCell ref="A17:B17"/>
    <mergeCell ref="A3:A4"/>
    <mergeCell ref="B3:B4"/>
    <mergeCell ref="S3:S4"/>
    <mergeCell ref="T3:T4"/>
    <mergeCell ref="A1:AE1"/>
    <mergeCell ref="A2:R2"/>
    <mergeCell ref="S2:AE2"/>
    <mergeCell ref="C3:G3"/>
    <mergeCell ref="H3:L3"/>
    <mergeCell ref="M3:O3"/>
    <mergeCell ref="P3:R3"/>
    <mergeCell ref="V3:AB3"/>
    <mergeCell ref="U3:U4"/>
    <mergeCell ref="AE3:AE4"/>
  </mergeCells>
  <phoneticPr fontId="10" type="noConversion"/>
  <printOptions horizontalCentered="1"/>
  <pageMargins left="0.69930555555555596" right="0.69930555555555596" top="0.75" bottom="0.75" header="0.3" footer="0.3"/>
  <pageSetup paperSize="9" scale="67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J2" sqref="J1:J1048576"/>
    </sheetView>
  </sheetViews>
  <sheetFormatPr defaultColWidth="9" defaultRowHeight="21.95" customHeight="1" x14ac:dyDescent="0.15"/>
  <cols>
    <col min="1" max="1" width="14.125" style="6" customWidth="1"/>
    <col min="2" max="2" width="27.625" style="6" customWidth="1"/>
    <col min="3" max="3" width="12.625" style="6" customWidth="1"/>
    <col min="4" max="4" width="7.75" style="6" customWidth="1"/>
    <col min="5" max="5" width="6.875" style="6" customWidth="1"/>
    <col min="6" max="6" width="1.5" style="8" customWidth="1"/>
    <col min="7" max="7" width="7.375" style="8" hidden="1" customWidth="1"/>
    <col min="8" max="8" width="3.75" style="8" hidden="1" customWidth="1"/>
    <col min="9" max="9" width="2.625" style="6" customWidth="1"/>
    <col min="10" max="10" width="9.5" style="8" customWidth="1"/>
    <col min="11" max="11" width="3.125" style="9" customWidth="1"/>
    <col min="12" max="16384" width="9" style="6"/>
  </cols>
  <sheetData>
    <row r="1" spans="1:11" ht="20.100000000000001" customHeight="1" x14ac:dyDescent="0.15">
      <c r="A1" s="209" t="s">
        <v>183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s="5" customFormat="1" ht="20.100000000000001" customHeight="1" x14ac:dyDescent="0.15">
      <c r="A2" s="210" t="s">
        <v>1</v>
      </c>
      <c r="B2" s="210"/>
      <c r="C2" s="211">
        <v>43983</v>
      </c>
      <c r="D2" s="211"/>
      <c r="E2" s="211"/>
      <c r="J2" s="23"/>
      <c r="K2" s="11"/>
    </row>
    <row r="3" spans="1:11" s="17" customFormat="1" ht="20.100000000000001" customHeight="1" x14ac:dyDescent="0.15">
      <c r="A3" s="19" t="s">
        <v>2</v>
      </c>
      <c r="B3" s="19" t="s">
        <v>102</v>
      </c>
      <c r="C3" s="251" t="s">
        <v>103</v>
      </c>
      <c r="D3" s="252"/>
      <c r="E3" s="252"/>
      <c r="F3" s="252"/>
      <c r="G3" s="252"/>
      <c r="H3" s="252"/>
      <c r="I3" s="253"/>
      <c r="J3" s="24" t="s">
        <v>109</v>
      </c>
      <c r="K3" s="25"/>
    </row>
    <row r="4" spans="1:11" s="8" customFormat="1" ht="20.100000000000001" customHeight="1" x14ac:dyDescent="0.15">
      <c r="A4" s="20">
        <v>1</v>
      </c>
      <c r="B4" s="20" t="s">
        <v>72</v>
      </c>
      <c r="C4" s="251">
        <v>514</v>
      </c>
      <c r="D4" s="252"/>
      <c r="E4" s="252"/>
      <c r="F4" s="252"/>
      <c r="G4" s="252"/>
      <c r="H4" s="252"/>
      <c r="I4" s="253"/>
      <c r="J4" s="20"/>
    </row>
    <row r="5" spans="1:11" s="8" customFormat="1" ht="20.100000000000001" customHeight="1" x14ac:dyDescent="0.15">
      <c r="A5" s="20">
        <v>2</v>
      </c>
      <c r="B5" s="20" t="s">
        <v>73</v>
      </c>
      <c r="C5" s="251">
        <v>277</v>
      </c>
      <c r="D5" s="252"/>
      <c r="E5" s="252"/>
      <c r="F5" s="252"/>
      <c r="G5" s="252"/>
      <c r="H5" s="252"/>
      <c r="I5" s="253"/>
      <c r="J5" s="20"/>
      <c r="K5" s="26"/>
    </row>
    <row r="6" spans="1:11" s="8" customFormat="1" ht="20.100000000000001" customHeight="1" x14ac:dyDescent="0.15">
      <c r="A6" s="20">
        <v>3</v>
      </c>
      <c r="B6" s="20" t="s">
        <v>74</v>
      </c>
      <c r="C6" s="251">
        <v>514</v>
      </c>
      <c r="D6" s="252"/>
      <c r="E6" s="252"/>
      <c r="F6" s="252"/>
      <c r="G6" s="252"/>
      <c r="H6" s="252"/>
      <c r="I6" s="253"/>
      <c r="J6" s="19"/>
      <c r="K6" s="26"/>
    </row>
    <row r="7" spans="1:11" s="8" customFormat="1" ht="20.100000000000001" customHeight="1" x14ac:dyDescent="0.15">
      <c r="A7" s="20">
        <v>4</v>
      </c>
      <c r="B7" s="20" t="s">
        <v>75</v>
      </c>
      <c r="C7" s="251">
        <v>185</v>
      </c>
      <c r="D7" s="252"/>
      <c r="E7" s="252"/>
      <c r="F7" s="252"/>
      <c r="G7" s="252"/>
      <c r="H7" s="252"/>
      <c r="I7" s="253"/>
      <c r="J7" s="19"/>
    </row>
    <row r="8" spans="1:11" s="8" customFormat="1" ht="20.100000000000001" customHeight="1" x14ac:dyDescent="0.15">
      <c r="A8" s="20">
        <v>5</v>
      </c>
      <c r="B8" s="20" t="s">
        <v>76</v>
      </c>
      <c r="C8" s="251">
        <v>585</v>
      </c>
      <c r="D8" s="252"/>
      <c r="E8" s="252"/>
      <c r="F8" s="252"/>
      <c r="G8" s="252"/>
      <c r="H8" s="252"/>
      <c r="I8" s="253"/>
      <c r="J8" s="19"/>
      <c r="K8" s="26"/>
    </row>
    <row r="9" spans="1:11" s="8" customFormat="1" ht="20.100000000000001" customHeight="1" x14ac:dyDescent="0.15">
      <c r="A9" s="20">
        <v>6</v>
      </c>
      <c r="B9" s="20" t="s">
        <v>77</v>
      </c>
      <c r="C9" s="251">
        <v>296</v>
      </c>
      <c r="D9" s="252"/>
      <c r="E9" s="252"/>
      <c r="F9" s="252"/>
      <c r="G9" s="252"/>
      <c r="H9" s="252"/>
      <c r="I9" s="253"/>
      <c r="J9" s="20"/>
      <c r="K9" s="26"/>
    </row>
    <row r="10" spans="1:11" s="8" customFormat="1" ht="20.100000000000001" customHeight="1" x14ac:dyDescent="0.15">
      <c r="A10" s="20">
        <v>7</v>
      </c>
      <c r="B10" s="21" t="s">
        <v>78</v>
      </c>
      <c r="C10" s="251">
        <v>185</v>
      </c>
      <c r="D10" s="252"/>
      <c r="E10" s="252"/>
      <c r="F10" s="252"/>
      <c r="G10" s="252"/>
      <c r="H10" s="252"/>
      <c r="I10" s="253"/>
      <c r="J10" s="20"/>
      <c r="K10" s="26" t="s">
        <v>48</v>
      </c>
    </row>
    <row r="11" spans="1:11" s="8" customFormat="1" ht="20.100000000000001" customHeight="1" x14ac:dyDescent="0.15">
      <c r="A11" s="20">
        <v>8</v>
      </c>
      <c r="B11" s="20" t="s">
        <v>80</v>
      </c>
      <c r="C11" s="251">
        <v>496</v>
      </c>
      <c r="D11" s="252"/>
      <c r="E11" s="252"/>
      <c r="F11" s="252"/>
      <c r="G11" s="252"/>
      <c r="H11" s="252"/>
      <c r="I11" s="253"/>
      <c r="J11" s="20"/>
    </row>
    <row r="12" spans="1:11" s="8" customFormat="1" ht="20.100000000000001" customHeight="1" x14ac:dyDescent="0.15">
      <c r="A12" s="20">
        <v>9</v>
      </c>
      <c r="B12" s="20" t="s">
        <v>97</v>
      </c>
      <c r="C12" s="251">
        <v>92</v>
      </c>
      <c r="D12" s="252"/>
      <c r="E12" s="252"/>
      <c r="F12" s="252"/>
      <c r="G12" s="252"/>
      <c r="H12" s="252"/>
      <c r="I12" s="253"/>
      <c r="J12" s="20"/>
    </row>
    <row r="13" spans="1:11" s="8" customFormat="1" ht="20.100000000000001" customHeight="1" x14ac:dyDescent="0.15">
      <c r="A13" s="20">
        <v>10</v>
      </c>
      <c r="B13" s="20" t="s">
        <v>95</v>
      </c>
      <c r="C13" s="251">
        <v>185</v>
      </c>
      <c r="D13" s="252"/>
      <c r="E13" s="252"/>
      <c r="F13" s="252"/>
      <c r="G13" s="252"/>
      <c r="H13" s="252"/>
      <c r="I13" s="253"/>
      <c r="J13" s="20"/>
    </row>
    <row r="14" spans="1:11" s="8" customFormat="1" ht="20.100000000000001" customHeight="1" x14ac:dyDescent="0.15">
      <c r="A14" s="20">
        <v>11</v>
      </c>
      <c r="B14" s="20" t="s">
        <v>98</v>
      </c>
      <c r="C14" s="251">
        <v>92</v>
      </c>
      <c r="D14" s="252"/>
      <c r="E14" s="252"/>
      <c r="F14" s="252"/>
      <c r="G14" s="252"/>
      <c r="H14" s="252"/>
      <c r="I14" s="253"/>
      <c r="J14" s="20"/>
    </row>
    <row r="15" spans="1:11" s="8" customFormat="1" ht="20.100000000000001" customHeight="1" x14ac:dyDescent="0.15">
      <c r="A15" s="20">
        <v>12</v>
      </c>
      <c r="B15" s="22" t="s">
        <v>82</v>
      </c>
      <c r="C15" s="251">
        <v>277</v>
      </c>
      <c r="D15" s="252"/>
      <c r="E15" s="252"/>
      <c r="F15" s="252"/>
      <c r="G15" s="252"/>
      <c r="H15" s="252"/>
      <c r="I15" s="253"/>
      <c r="J15" s="20"/>
      <c r="K15" s="26"/>
    </row>
    <row r="16" spans="1:11" s="8" customFormat="1" ht="20.100000000000001" customHeight="1" x14ac:dyDescent="0.15">
      <c r="A16" s="20">
        <v>13</v>
      </c>
      <c r="B16" s="22" t="s">
        <v>83</v>
      </c>
      <c r="C16" s="251">
        <v>514</v>
      </c>
      <c r="D16" s="252"/>
      <c r="E16" s="252"/>
      <c r="F16" s="252"/>
      <c r="G16" s="252"/>
      <c r="H16" s="252"/>
      <c r="I16" s="253"/>
      <c r="J16" s="20"/>
      <c r="K16" s="26"/>
    </row>
    <row r="17" spans="1:16" s="8" customFormat="1" ht="20.100000000000001" customHeight="1" x14ac:dyDescent="0.15">
      <c r="A17" s="254" t="s">
        <v>59</v>
      </c>
      <c r="B17" s="255"/>
      <c r="C17" s="251">
        <f>SUM(C4:I16)</f>
        <v>4212</v>
      </c>
      <c r="D17" s="252"/>
      <c r="E17" s="252"/>
      <c r="F17" s="252"/>
      <c r="G17" s="252"/>
      <c r="H17" s="252"/>
      <c r="I17" s="253"/>
      <c r="J17" s="27"/>
      <c r="K17" s="26"/>
    </row>
    <row r="18" spans="1:16" s="8" customFormat="1" ht="20.100000000000001" customHeight="1" x14ac:dyDescent="0.15">
      <c r="A18" s="214" t="s">
        <v>111</v>
      </c>
      <c r="B18" s="214"/>
      <c r="C18" s="214"/>
      <c r="D18" s="214"/>
      <c r="E18" s="214"/>
      <c r="F18" s="214"/>
      <c r="G18" s="214"/>
      <c r="H18" s="214"/>
      <c r="I18" s="214"/>
      <c r="J18" s="214"/>
    </row>
    <row r="19" spans="1:16" s="18" customFormat="1" ht="29.1" customHeight="1" x14ac:dyDescent="0.15">
      <c r="A19" s="213" t="s">
        <v>120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8"/>
      <c r="M19" s="28"/>
      <c r="N19" s="28"/>
      <c r="O19" s="28"/>
      <c r="P19" s="29"/>
    </row>
  </sheetData>
  <mergeCells count="21">
    <mergeCell ref="A19:K19"/>
    <mergeCell ref="C15:I15"/>
    <mergeCell ref="C16:I16"/>
    <mergeCell ref="A17:B17"/>
    <mergeCell ref="C17:I17"/>
    <mergeCell ref="A18:J18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  <mergeCell ref="A1:K1"/>
    <mergeCell ref="A2:B2"/>
    <mergeCell ref="C2:E2"/>
    <mergeCell ref="C3:I3"/>
    <mergeCell ref="C4:I4"/>
  </mergeCells>
  <phoneticPr fontId="10" type="noConversion"/>
  <pageMargins left="0.75" right="0.75" top="1" bottom="1" header="0.51180555555555596" footer="0.51180555555555596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C6" sqref="C6:I6"/>
    </sheetView>
  </sheetViews>
  <sheetFormatPr defaultColWidth="9" defaultRowHeight="21.95" customHeight="1" x14ac:dyDescent="0.15"/>
  <cols>
    <col min="1" max="1" width="11.75" style="6" customWidth="1"/>
    <col min="2" max="2" width="21.625" style="6" customWidth="1"/>
    <col min="3" max="3" width="12.625" style="6" customWidth="1"/>
    <col min="4" max="4" width="7.75" style="6" customWidth="1"/>
    <col min="5" max="5" width="6.875" style="6" customWidth="1"/>
    <col min="6" max="6" width="1.5" style="8" customWidth="1"/>
    <col min="7" max="7" width="7.375" style="8" hidden="1" customWidth="1"/>
    <col min="8" max="8" width="3.75" style="8" hidden="1" customWidth="1"/>
    <col min="9" max="9" width="2.625" style="6" customWidth="1"/>
    <col min="10" max="10" width="11.75" style="8" customWidth="1"/>
    <col min="11" max="11" width="3.125" style="9" customWidth="1"/>
    <col min="12" max="16384" width="9" style="6"/>
  </cols>
  <sheetData>
    <row r="1" spans="1:16" s="4" customFormat="1" ht="39.950000000000003" customHeight="1" x14ac:dyDescent="0.15">
      <c r="A1" s="256" t="s">
        <v>184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 spans="1:16" s="5" customFormat="1" ht="42.95" customHeight="1" x14ac:dyDescent="0.15">
      <c r="A2" s="257" t="s">
        <v>1</v>
      </c>
      <c r="B2" s="257"/>
      <c r="C2" s="258" t="s">
        <v>185</v>
      </c>
      <c r="D2" s="258"/>
      <c r="E2" s="258"/>
      <c r="F2" s="258"/>
      <c r="G2" s="258"/>
      <c r="H2" s="258"/>
      <c r="I2" s="258"/>
      <c r="J2" s="258"/>
      <c r="K2" s="11"/>
    </row>
    <row r="3" spans="1:16" ht="42.95" customHeight="1" x14ac:dyDescent="0.15">
      <c r="A3" s="10" t="s">
        <v>2</v>
      </c>
      <c r="B3" s="10" t="s">
        <v>186</v>
      </c>
      <c r="C3" s="259" t="s">
        <v>187</v>
      </c>
      <c r="D3" s="260"/>
      <c r="E3" s="260"/>
      <c r="F3" s="260"/>
      <c r="G3" s="260"/>
      <c r="H3" s="260"/>
      <c r="I3" s="261"/>
      <c r="J3" s="12" t="s">
        <v>109</v>
      </c>
      <c r="K3" s="13"/>
    </row>
    <row r="4" spans="1:16" ht="50.1" customHeight="1" x14ac:dyDescent="0.15">
      <c r="A4" s="10">
        <v>1</v>
      </c>
      <c r="B4" s="10" t="s">
        <v>188</v>
      </c>
      <c r="C4" s="259">
        <v>696</v>
      </c>
      <c r="D4" s="260"/>
      <c r="E4" s="260"/>
      <c r="F4" s="260"/>
      <c r="G4" s="260"/>
      <c r="H4" s="260"/>
      <c r="I4" s="261"/>
      <c r="J4" s="10"/>
      <c r="K4" s="6"/>
    </row>
    <row r="5" spans="1:16" ht="42" customHeight="1" x14ac:dyDescent="0.15">
      <c r="A5" s="10">
        <v>2</v>
      </c>
      <c r="B5" s="10" t="s">
        <v>189</v>
      </c>
      <c r="C5" s="259">
        <v>277</v>
      </c>
      <c r="D5" s="260"/>
      <c r="E5" s="260"/>
      <c r="F5" s="260"/>
      <c r="G5" s="260"/>
      <c r="H5" s="260"/>
      <c r="I5" s="261"/>
      <c r="J5" s="10"/>
      <c r="K5" s="13"/>
    </row>
    <row r="6" spans="1:16" ht="48" customHeight="1" x14ac:dyDescent="0.15">
      <c r="A6" s="259" t="s">
        <v>59</v>
      </c>
      <c r="B6" s="261"/>
      <c r="C6" s="259">
        <f>SUM(C4:I5)</f>
        <v>973</v>
      </c>
      <c r="D6" s="260"/>
      <c r="E6" s="260"/>
      <c r="F6" s="260"/>
      <c r="G6" s="260"/>
      <c r="H6" s="260"/>
      <c r="I6" s="261"/>
      <c r="J6" s="14"/>
      <c r="K6" s="13"/>
    </row>
    <row r="7" spans="1:16" ht="20.100000000000001" customHeight="1" x14ac:dyDescent="0.15">
      <c r="A7" s="262"/>
      <c r="B7" s="262"/>
      <c r="C7" s="262"/>
      <c r="D7" s="262"/>
      <c r="E7" s="262"/>
      <c r="F7" s="262"/>
      <c r="G7" s="262"/>
      <c r="H7" s="262"/>
      <c r="I7" s="262"/>
      <c r="J7" s="262"/>
      <c r="K7" s="6"/>
    </row>
    <row r="8" spans="1:16" s="7" customFormat="1" ht="29.1" customHeight="1" x14ac:dyDescent="0.15">
      <c r="A8" s="263" t="s">
        <v>190</v>
      </c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15"/>
      <c r="M8" s="15"/>
      <c r="N8" s="15"/>
      <c r="O8" s="15"/>
      <c r="P8" s="16"/>
    </row>
  </sheetData>
  <mergeCells count="10">
    <mergeCell ref="C5:I5"/>
    <mergeCell ref="A6:B6"/>
    <mergeCell ref="C6:I6"/>
    <mergeCell ref="A7:J7"/>
    <mergeCell ref="A8:K8"/>
    <mergeCell ref="A1:K1"/>
    <mergeCell ref="A2:B2"/>
    <mergeCell ref="C2:J2"/>
    <mergeCell ref="C3:I3"/>
    <mergeCell ref="C4:I4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6" sqref="C6"/>
    </sheetView>
  </sheetViews>
  <sheetFormatPr defaultColWidth="9" defaultRowHeight="14.25" x14ac:dyDescent="0.15"/>
  <cols>
    <col min="1" max="1" width="22.5" customWidth="1"/>
    <col min="2" max="3" width="16.625" customWidth="1"/>
    <col min="4" max="4" width="17.375" customWidth="1"/>
  </cols>
  <sheetData>
    <row r="1" spans="1:4" ht="33" customHeight="1" x14ac:dyDescent="0.15">
      <c r="A1" s="264" t="s">
        <v>191</v>
      </c>
      <c r="B1" s="264"/>
      <c r="C1" s="264"/>
      <c r="D1" s="264"/>
    </row>
    <row r="2" spans="1:4" ht="24.95" customHeight="1" x14ac:dyDescent="0.25">
      <c r="A2" s="265" t="s">
        <v>192</v>
      </c>
      <c r="B2" s="265"/>
      <c r="C2" s="265"/>
      <c r="D2" s="265"/>
    </row>
    <row r="3" spans="1:4" ht="39" customHeight="1" x14ac:dyDescent="0.15">
      <c r="A3" s="1" t="s">
        <v>193</v>
      </c>
      <c r="B3" s="266">
        <v>36417</v>
      </c>
      <c r="C3" s="266"/>
      <c r="D3" s="267"/>
    </row>
    <row r="4" spans="1:4" ht="36" customHeight="1" x14ac:dyDescent="0.15">
      <c r="A4" s="2" t="s">
        <v>194</v>
      </c>
      <c r="B4" s="2" t="s">
        <v>195</v>
      </c>
      <c r="C4" s="2" t="s">
        <v>196</v>
      </c>
      <c r="D4" s="2" t="s">
        <v>109</v>
      </c>
    </row>
    <row r="5" spans="1:4" ht="42" customHeight="1" x14ac:dyDescent="0.15">
      <c r="A5" s="2" t="s">
        <v>197</v>
      </c>
      <c r="B5" s="2">
        <v>3585</v>
      </c>
      <c r="C5" s="2">
        <v>32832</v>
      </c>
      <c r="D5" s="2"/>
    </row>
    <row r="6" spans="1:4" ht="42" customHeight="1" x14ac:dyDescent="0.15">
      <c r="A6" s="2" t="s">
        <v>198</v>
      </c>
      <c r="B6" s="2">
        <v>5185</v>
      </c>
      <c r="C6" s="2">
        <v>27647</v>
      </c>
      <c r="D6" s="2"/>
    </row>
    <row r="7" spans="1:4" ht="39" customHeight="1" x14ac:dyDescent="0.15">
      <c r="A7" s="2" t="s">
        <v>199</v>
      </c>
      <c r="B7" s="2"/>
      <c r="C7" s="2"/>
      <c r="D7" s="2"/>
    </row>
    <row r="8" spans="1:4" ht="41.1" customHeight="1" x14ac:dyDescent="0.15">
      <c r="A8" s="2" t="s">
        <v>200</v>
      </c>
      <c r="B8" s="2"/>
      <c r="C8" s="2"/>
      <c r="D8" s="2"/>
    </row>
    <row r="9" spans="1:4" ht="36" customHeight="1" x14ac:dyDescent="0.15">
      <c r="A9" s="2" t="s">
        <v>201</v>
      </c>
      <c r="B9" s="2"/>
      <c r="C9" s="2"/>
      <c r="D9" s="3"/>
    </row>
    <row r="10" spans="1:4" ht="44.1" customHeight="1" x14ac:dyDescent="0.15">
      <c r="A10" s="2" t="s">
        <v>202</v>
      </c>
      <c r="B10" s="2"/>
      <c r="C10" s="2"/>
      <c r="D10" s="2"/>
    </row>
    <row r="11" spans="1:4" ht="44.1" customHeight="1" x14ac:dyDescent="0.15">
      <c r="A11" s="2" t="s">
        <v>203</v>
      </c>
      <c r="B11" s="2"/>
      <c r="C11" s="2"/>
      <c r="D11" s="2"/>
    </row>
    <row r="12" spans="1:4" ht="42" customHeight="1" x14ac:dyDescent="0.15">
      <c r="A12" s="2" t="s">
        <v>204</v>
      </c>
      <c r="B12" s="2"/>
      <c r="C12" s="2"/>
      <c r="D12" s="2"/>
    </row>
  </sheetData>
  <mergeCells count="3">
    <mergeCell ref="A1:D1"/>
    <mergeCell ref="A2:D2"/>
    <mergeCell ref="B3:D3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pane xSplit="21" ySplit="4" topLeftCell="V5" activePane="bottomRight" state="frozen"/>
      <selection pane="topRight"/>
      <selection pane="bottomLeft"/>
      <selection pane="bottomRight" activeCell="J29" sqref="J29"/>
    </sheetView>
  </sheetViews>
  <sheetFormatPr defaultColWidth="9" defaultRowHeight="14.25" x14ac:dyDescent="0.15"/>
  <cols>
    <col min="1" max="1" width="3.5" style="116" customWidth="1"/>
    <col min="2" max="2" width="6.75" style="117" customWidth="1"/>
    <col min="3" max="3" width="7.625" style="117" customWidth="1"/>
    <col min="4" max="4" width="5.375" style="117" customWidth="1"/>
    <col min="5" max="5" width="7.25" style="117" customWidth="1"/>
    <col min="6" max="6" width="7.125" style="117" customWidth="1"/>
    <col min="7" max="7" width="6.5" style="117" customWidth="1"/>
    <col min="8" max="8" width="4.625" style="117" customWidth="1"/>
    <col min="9" max="10" width="6.875" style="117" customWidth="1"/>
    <col min="11" max="11" width="6.75" style="117" customWidth="1"/>
    <col min="12" max="12" width="5.25" style="117" customWidth="1"/>
    <col min="13" max="13" width="6.75" style="117" customWidth="1"/>
    <col min="14" max="14" width="5.875" style="117" customWidth="1"/>
    <col min="15" max="15" width="4.25" style="117" hidden="1" customWidth="1"/>
    <col min="16" max="16" width="5.875" style="117" hidden="1" customWidth="1"/>
    <col min="17" max="17" width="7.125" style="117" customWidth="1"/>
    <col min="18" max="18" width="7.625" style="117" customWidth="1"/>
    <col min="19" max="19" width="5.625" style="117" customWidth="1"/>
    <col min="20" max="20" width="8.625" style="117" customWidth="1"/>
    <col min="21" max="21" width="2.5" style="117" customWidth="1"/>
    <col min="22" max="16384" width="9" style="117"/>
  </cols>
  <sheetData>
    <row r="1" spans="1:21" s="111" customFormat="1" ht="20.100000000000001" customHeight="1" x14ac:dyDescent="0.15">
      <c r="A1" s="176" t="s">
        <v>62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</row>
    <row r="2" spans="1:21" s="7" customFormat="1" ht="18" customHeight="1" x14ac:dyDescent="0.15">
      <c r="A2" s="178" t="s">
        <v>1</v>
      </c>
      <c r="B2" s="179"/>
      <c r="C2" s="179"/>
      <c r="D2" s="179"/>
      <c r="E2" s="118"/>
      <c r="F2" s="118"/>
      <c r="G2" s="118"/>
      <c r="H2" s="118"/>
      <c r="I2" s="118"/>
      <c r="J2" s="180" t="s">
        <v>63</v>
      </c>
      <c r="K2" s="180"/>
      <c r="Q2" s="118"/>
      <c r="R2" s="118"/>
      <c r="S2" s="181"/>
      <c r="T2" s="181"/>
      <c r="U2" s="118"/>
    </row>
    <row r="3" spans="1:21" s="112" customFormat="1" ht="18" customHeight="1" x14ac:dyDescent="0.15">
      <c r="A3" s="186" t="s">
        <v>2</v>
      </c>
      <c r="B3" s="182" t="s">
        <v>3</v>
      </c>
      <c r="C3" s="189" t="s">
        <v>4</v>
      </c>
      <c r="D3" s="191" t="s">
        <v>64</v>
      </c>
      <c r="E3" s="193" t="s">
        <v>7</v>
      </c>
      <c r="F3" s="182" t="s">
        <v>8</v>
      </c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 t="s">
        <v>65</v>
      </c>
      <c r="S3" s="195" t="s">
        <v>66</v>
      </c>
      <c r="T3" s="189" t="s">
        <v>67</v>
      </c>
      <c r="U3" s="128"/>
    </row>
    <row r="4" spans="1:21" s="113" customFormat="1" ht="33.950000000000003" customHeight="1" x14ac:dyDescent="0.15">
      <c r="A4" s="187"/>
      <c r="B4" s="188"/>
      <c r="C4" s="190"/>
      <c r="D4" s="192"/>
      <c r="E4" s="194"/>
      <c r="F4" s="119" t="s">
        <v>15</v>
      </c>
      <c r="G4" s="119" t="s">
        <v>16</v>
      </c>
      <c r="H4" s="120" t="s">
        <v>68</v>
      </c>
      <c r="I4" s="119" t="s">
        <v>18</v>
      </c>
      <c r="J4" s="119" t="s">
        <v>19</v>
      </c>
      <c r="K4" s="119" t="s">
        <v>20</v>
      </c>
      <c r="L4" s="120" t="s">
        <v>21</v>
      </c>
      <c r="M4" s="120" t="s">
        <v>69</v>
      </c>
      <c r="N4" s="120" t="s">
        <v>70</v>
      </c>
      <c r="O4" s="120" t="s">
        <v>71</v>
      </c>
      <c r="P4" s="120" t="s">
        <v>24</v>
      </c>
      <c r="Q4" s="119" t="s">
        <v>7</v>
      </c>
      <c r="R4" s="188"/>
      <c r="S4" s="196"/>
      <c r="T4" s="194"/>
      <c r="U4" s="129"/>
    </row>
    <row r="5" spans="1:21" s="111" customFormat="1" ht="18" customHeight="1" x14ac:dyDescent="0.15">
      <c r="A5" s="121">
        <v>1</v>
      </c>
      <c r="B5" s="122" t="s">
        <v>72</v>
      </c>
      <c r="C5" s="123">
        <v>2394</v>
      </c>
      <c r="D5" s="72"/>
      <c r="E5" s="72">
        <f>SUM(C5:D5)</f>
        <v>2394</v>
      </c>
      <c r="F5" s="123">
        <v>11.97</v>
      </c>
      <c r="G5" s="123">
        <v>407</v>
      </c>
      <c r="H5" s="124">
        <v>0</v>
      </c>
      <c r="I5" s="127">
        <v>271.52</v>
      </c>
      <c r="J5" s="127"/>
      <c r="K5" s="127">
        <v>64.67</v>
      </c>
      <c r="L5" s="127">
        <v>8.61</v>
      </c>
      <c r="M5" s="123"/>
      <c r="N5" s="123"/>
      <c r="O5" s="123"/>
      <c r="P5" s="123"/>
      <c r="Q5" s="72">
        <f>SUM(F5:P5)</f>
        <v>763.77</v>
      </c>
      <c r="R5" s="72">
        <f>E5-Q5</f>
        <v>1630.23</v>
      </c>
      <c r="S5" s="72"/>
      <c r="T5" s="72">
        <f>SUM(R5:S5)</f>
        <v>1630.23</v>
      </c>
      <c r="U5" s="130"/>
    </row>
    <row r="6" spans="1:21" s="111" customFormat="1" ht="18" customHeight="1" x14ac:dyDescent="0.15">
      <c r="A6" s="121">
        <v>2</v>
      </c>
      <c r="B6" s="122" t="s">
        <v>73</v>
      </c>
      <c r="C6" s="123">
        <v>2198</v>
      </c>
      <c r="D6" s="72"/>
      <c r="E6" s="72">
        <f>SUM(C6:D6)</f>
        <v>2198</v>
      </c>
      <c r="F6" s="123">
        <v>10.99</v>
      </c>
      <c r="G6" s="123">
        <v>384</v>
      </c>
      <c r="H6" s="72">
        <v>0</v>
      </c>
      <c r="I6" s="127">
        <v>223.84</v>
      </c>
      <c r="J6" s="127"/>
      <c r="K6" s="127">
        <v>64.67</v>
      </c>
      <c r="L6" s="127">
        <v>8.61</v>
      </c>
      <c r="M6" s="123"/>
      <c r="N6" s="123"/>
      <c r="O6" s="123"/>
      <c r="P6" s="123"/>
      <c r="Q6" s="72">
        <f>SUM(F6:P6)</f>
        <v>692.11</v>
      </c>
      <c r="R6" s="72">
        <f>E6-Q6</f>
        <v>1505.8899999999999</v>
      </c>
      <c r="S6" s="72"/>
      <c r="T6" s="72">
        <f>SUM(R6:S6)</f>
        <v>1505.8899999999999</v>
      </c>
      <c r="U6" s="130"/>
    </row>
    <row r="7" spans="1:21" s="111" customFormat="1" ht="18" customHeight="1" x14ac:dyDescent="0.15">
      <c r="A7" s="121">
        <v>3</v>
      </c>
      <c r="B7" s="122" t="s">
        <v>74</v>
      </c>
      <c r="C7" s="123">
        <v>2078</v>
      </c>
      <c r="D7" s="72"/>
      <c r="E7" s="72">
        <f>SUM(C7:D7)</f>
        <v>2078</v>
      </c>
      <c r="F7" s="123">
        <v>10.39</v>
      </c>
      <c r="G7" s="123">
        <v>369</v>
      </c>
      <c r="H7" s="72">
        <v>0</v>
      </c>
      <c r="I7" s="127">
        <v>262.24</v>
      </c>
      <c r="J7" s="127"/>
      <c r="K7" s="127">
        <v>64.67</v>
      </c>
      <c r="L7" s="127">
        <v>8.61</v>
      </c>
      <c r="M7" s="123"/>
      <c r="N7" s="123"/>
      <c r="O7" s="123"/>
      <c r="P7" s="123"/>
      <c r="Q7" s="72">
        <f t="shared" ref="Q7:Q16" si="0">SUM(F7:P7)</f>
        <v>714.91</v>
      </c>
      <c r="R7" s="72">
        <f>E7-Q7</f>
        <v>1363.0900000000001</v>
      </c>
      <c r="S7" s="72"/>
      <c r="T7" s="72">
        <f>SUM(R7:S7)</f>
        <v>1363.0900000000001</v>
      </c>
      <c r="U7" s="130"/>
    </row>
    <row r="8" spans="1:21" s="111" customFormat="1" ht="18" customHeight="1" x14ac:dyDescent="0.15">
      <c r="A8" s="121">
        <v>4</v>
      </c>
      <c r="B8" s="122" t="s">
        <v>75</v>
      </c>
      <c r="C8" s="123">
        <v>2378</v>
      </c>
      <c r="D8" s="72"/>
      <c r="E8" s="72">
        <f t="shared" ref="E8:E16" si="1">SUM(C8:D8)</f>
        <v>2378</v>
      </c>
      <c r="F8" s="123">
        <v>11.89</v>
      </c>
      <c r="G8" s="123">
        <v>405</v>
      </c>
      <c r="H8" s="72">
        <v>0</v>
      </c>
      <c r="I8" s="127">
        <v>270.24</v>
      </c>
      <c r="J8" s="127"/>
      <c r="K8" s="127">
        <v>64.67</v>
      </c>
      <c r="L8" s="127">
        <v>8.61</v>
      </c>
      <c r="M8" s="123"/>
      <c r="N8" s="123"/>
      <c r="O8" s="123"/>
      <c r="P8" s="123"/>
      <c r="Q8" s="72">
        <f t="shared" si="0"/>
        <v>760.41</v>
      </c>
      <c r="R8" s="72">
        <f t="shared" ref="R8:R16" si="2">E8-Q8</f>
        <v>1617.5900000000001</v>
      </c>
      <c r="S8" s="72"/>
      <c r="T8" s="72">
        <f t="shared" ref="T8:T16" si="3">SUM(R8:S8)</f>
        <v>1617.5900000000001</v>
      </c>
      <c r="U8" s="130"/>
    </row>
    <row r="9" spans="1:21" s="111" customFormat="1" ht="18" customHeight="1" x14ac:dyDescent="0.15">
      <c r="A9" s="121">
        <v>5</v>
      </c>
      <c r="B9" s="122" t="s">
        <v>76</v>
      </c>
      <c r="C9" s="123">
        <v>2358</v>
      </c>
      <c r="D9" s="72"/>
      <c r="E9" s="72">
        <f t="shared" si="1"/>
        <v>2358</v>
      </c>
      <c r="F9" s="123">
        <v>11.79</v>
      </c>
      <c r="G9" s="123">
        <v>403</v>
      </c>
      <c r="H9" s="72">
        <v>0</v>
      </c>
      <c r="I9" s="127">
        <v>268.64</v>
      </c>
      <c r="J9" s="127"/>
      <c r="K9" s="127">
        <v>64.67</v>
      </c>
      <c r="L9" s="127">
        <v>8.61</v>
      </c>
      <c r="M9" s="123"/>
      <c r="N9" s="123"/>
      <c r="O9" s="123"/>
      <c r="P9" s="123"/>
      <c r="Q9" s="72">
        <f t="shared" si="0"/>
        <v>756.71</v>
      </c>
      <c r="R9" s="72">
        <f t="shared" si="2"/>
        <v>1601.29</v>
      </c>
      <c r="S9" s="72"/>
      <c r="T9" s="72">
        <f t="shared" si="3"/>
        <v>1601.29</v>
      </c>
      <c r="U9" s="130"/>
    </row>
    <row r="10" spans="1:21" s="111" customFormat="1" ht="18" customHeight="1" x14ac:dyDescent="0.15">
      <c r="A10" s="121">
        <v>6</v>
      </c>
      <c r="B10" s="122" t="s">
        <v>77</v>
      </c>
      <c r="C10" s="123">
        <v>2078</v>
      </c>
      <c r="D10" s="72"/>
      <c r="E10" s="72">
        <f t="shared" si="1"/>
        <v>2078</v>
      </c>
      <c r="F10" s="123">
        <v>10.39</v>
      </c>
      <c r="G10" s="123">
        <v>369</v>
      </c>
      <c r="H10" s="72">
        <v>0</v>
      </c>
      <c r="I10" s="127">
        <v>262.24</v>
      </c>
      <c r="J10" s="127"/>
      <c r="K10" s="127">
        <v>64.67</v>
      </c>
      <c r="L10" s="127">
        <v>8.61</v>
      </c>
      <c r="M10" s="123"/>
      <c r="N10" s="123"/>
      <c r="O10" s="123"/>
      <c r="P10" s="123"/>
      <c r="Q10" s="72">
        <f t="shared" si="0"/>
        <v>714.91</v>
      </c>
      <c r="R10" s="72">
        <f t="shared" si="2"/>
        <v>1363.0900000000001</v>
      </c>
      <c r="S10" s="72"/>
      <c r="T10" s="72">
        <f t="shared" si="3"/>
        <v>1363.0900000000001</v>
      </c>
      <c r="U10" s="130"/>
    </row>
    <row r="11" spans="1:21" s="111" customFormat="1" ht="18" customHeight="1" x14ac:dyDescent="0.15">
      <c r="A11" s="121">
        <v>7</v>
      </c>
      <c r="B11" s="122" t="s">
        <v>78</v>
      </c>
      <c r="C11" s="123">
        <v>2378</v>
      </c>
      <c r="D11" s="72"/>
      <c r="E11" s="72">
        <f t="shared" si="1"/>
        <v>2378</v>
      </c>
      <c r="F11" s="123">
        <v>11.89</v>
      </c>
      <c r="G11" s="123">
        <v>405</v>
      </c>
      <c r="H11" s="124">
        <v>0</v>
      </c>
      <c r="I11" s="127">
        <v>270.24</v>
      </c>
      <c r="J11" s="127"/>
      <c r="K11" s="127">
        <v>64.67</v>
      </c>
      <c r="L11" s="127">
        <v>8.61</v>
      </c>
      <c r="M11" s="123"/>
      <c r="N11" s="123"/>
      <c r="O11" s="123"/>
      <c r="P11" s="123"/>
      <c r="Q11" s="72">
        <f t="shared" si="0"/>
        <v>760.41</v>
      </c>
      <c r="R11" s="72">
        <f t="shared" si="2"/>
        <v>1617.5900000000001</v>
      </c>
      <c r="S11" s="72"/>
      <c r="T11" s="72">
        <f t="shared" si="3"/>
        <v>1617.5900000000001</v>
      </c>
      <c r="U11" s="130" t="s">
        <v>48</v>
      </c>
    </row>
    <row r="12" spans="1:21" s="111" customFormat="1" ht="18" customHeight="1" x14ac:dyDescent="0.15">
      <c r="A12" s="121">
        <v>8</v>
      </c>
      <c r="B12" s="122" t="s">
        <v>79</v>
      </c>
      <c r="C12" s="123">
        <v>2078</v>
      </c>
      <c r="D12" s="72"/>
      <c r="E12" s="72">
        <f t="shared" si="1"/>
        <v>2078</v>
      </c>
      <c r="F12" s="123">
        <v>10.39</v>
      </c>
      <c r="G12" s="123">
        <v>369</v>
      </c>
      <c r="H12" s="124">
        <v>0</v>
      </c>
      <c r="I12" s="127">
        <v>246.24</v>
      </c>
      <c r="J12" s="127"/>
      <c r="K12" s="127">
        <v>64.67</v>
      </c>
      <c r="L12" s="127">
        <v>8.61</v>
      </c>
      <c r="M12" s="123"/>
      <c r="N12" s="123"/>
      <c r="O12" s="123"/>
      <c r="P12" s="123"/>
      <c r="Q12" s="72">
        <f t="shared" si="0"/>
        <v>698.91</v>
      </c>
      <c r="R12" s="72">
        <f t="shared" si="2"/>
        <v>1379.0900000000001</v>
      </c>
      <c r="S12" s="72"/>
      <c r="T12" s="72">
        <f t="shared" si="3"/>
        <v>1379.0900000000001</v>
      </c>
      <c r="U12" s="130"/>
    </row>
    <row r="13" spans="1:21" s="111" customFormat="1" ht="18" customHeight="1" x14ac:dyDescent="0.15">
      <c r="A13" s="121">
        <v>9</v>
      </c>
      <c r="B13" s="122" t="s">
        <v>80</v>
      </c>
      <c r="C13" s="123">
        <v>2178</v>
      </c>
      <c r="D13" s="72"/>
      <c r="E13" s="72">
        <f t="shared" si="1"/>
        <v>2178</v>
      </c>
      <c r="F13" s="123">
        <v>10.89</v>
      </c>
      <c r="G13" s="123">
        <v>381</v>
      </c>
      <c r="H13" s="72">
        <v>0</v>
      </c>
      <c r="I13" s="127">
        <v>254.24</v>
      </c>
      <c r="J13" s="127"/>
      <c r="K13" s="127">
        <v>64.67</v>
      </c>
      <c r="L13" s="127">
        <v>8.61</v>
      </c>
      <c r="M13" s="123"/>
      <c r="N13" s="123"/>
      <c r="O13" s="123"/>
      <c r="P13" s="123"/>
      <c r="Q13" s="72">
        <f t="shared" si="0"/>
        <v>719.41</v>
      </c>
      <c r="R13" s="72">
        <f t="shared" si="2"/>
        <v>1458.5900000000001</v>
      </c>
      <c r="S13" s="72"/>
      <c r="T13" s="72">
        <f t="shared" si="3"/>
        <v>1458.5900000000001</v>
      </c>
    </row>
    <row r="14" spans="1:21" s="111" customFormat="1" ht="18" customHeight="1" x14ac:dyDescent="0.15">
      <c r="A14" s="121">
        <v>10</v>
      </c>
      <c r="B14" s="125" t="s">
        <v>81</v>
      </c>
      <c r="C14" s="123">
        <v>1650</v>
      </c>
      <c r="D14" s="123"/>
      <c r="E14" s="72">
        <f t="shared" si="1"/>
        <v>1650</v>
      </c>
      <c r="F14" s="123">
        <v>8.25</v>
      </c>
      <c r="G14" s="123">
        <v>318</v>
      </c>
      <c r="H14" s="72">
        <v>0</v>
      </c>
      <c r="I14" s="127">
        <v>371.28</v>
      </c>
      <c r="J14" s="127">
        <v>185.64</v>
      </c>
      <c r="K14" s="127">
        <v>64.67</v>
      </c>
      <c r="L14" s="127"/>
      <c r="M14" s="123"/>
      <c r="N14" s="123"/>
      <c r="O14" s="123"/>
      <c r="P14" s="123"/>
      <c r="Q14" s="72">
        <f t="shared" si="0"/>
        <v>947.83999999999992</v>
      </c>
      <c r="R14" s="72">
        <f t="shared" si="2"/>
        <v>702.16000000000008</v>
      </c>
      <c r="S14" s="127">
        <v>300</v>
      </c>
      <c r="T14" s="72">
        <f t="shared" si="3"/>
        <v>1002.1600000000001</v>
      </c>
      <c r="U14" s="130"/>
    </row>
    <row r="15" spans="1:21" s="111" customFormat="1" ht="18" customHeight="1" x14ac:dyDescent="0.15">
      <c r="A15" s="121">
        <v>11</v>
      </c>
      <c r="B15" s="125" t="s">
        <v>82</v>
      </c>
      <c r="C15" s="123">
        <v>2378</v>
      </c>
      <c r="D15" s="123"/>
      <c r="E15" s="72">
        <f t="shared" si="1"/>
        <v>2378</v>
      </c>
      <c r="F15" s="123">
        <v>11.89</v>
      </c>
      <c r="G15" s="123">
        <v>405</v>
      </c>
      <c r="H15" s="72">
        <v>0</v>
      </c>
      <c r="I15" s="127">
        <v>273.44</v>
      </c>
      <c r="J15" s="127"/>
      <c r="K15" s="127">
        <v>64.67</v>
      </c>
      <c r="L15" s="127">
        <v>8.61</v>
      </c>
      <c r="M15" s="123"/>
      <c r="N15" s="123"/>
      <c r="O15" s="123"/>
      <c r="P15" s="123"/>
      <c r="Q15" s="72">
        <f t="shared" si="0"/>
        <v>763.6099999999999</v>
      </c>
      <c r="R15" s="72">
        <f t="shared" si="2"/>
        <v>1614.39</v>
      </c>
      <c r="S15" s="127"/>
      <c r="T15" s="72">
        <f t="shared" si="3"/>
        <v>1614.39</v>
      </c>
      <c r="U15" s="130"/>
    </row>
    <row r="16" spans="1:21" s="111" customFormat="1" ht="18" customHeight="1" x14ac:dyDescent="0.15">
      <c r="A16" s="121">
        <v>12</v>
      </c>
      <c r="B16" s="125" t="s">
        <v>83</v>
      </c>
      <c r="C16" s="123">
        <v>1958</v>
      </c>
      <c r="D16" s="123"/>
      <c r="E16" s="72">
        <f t="shared" si="1"/>
        <v>1958</v>
      </c>
      <c r="F16" s="123">
        <v>9.7899999999999991</v>
      </c>
      <c r="G16" s="123">
        <v>355</v>
      </c>
      <c r="H16" s="72">
        <v>0</v>
      </c>
      <c r="I16" s="127">
        <v>236.64</v>
      </c>
      <c r="J16" s="127"/>
      <c r="K16" s="127">
        <v>64.67</v>
      </c>
      <c r="L16" s="127">
        <v>8.61</v>
      </c>
      <c r="M16" s="123"/>
      <c r="N16" s="123"/>
      <c r="O16" s="123"/>
      <c r="P16" s="123"/>
      <c r="Q16" s="72">
        <f t="shared" si="0"/>
        <v>674.71</v>
      </c>
      <c r="R16" s="72">
        <f t="shared" si="2"/>
        <v>1283.29</v>
      </c>
      <c r="S16" s="127"/>
      <c r="T16" s="72">
        <f t="shared" si="3"/>
        <v>1283.29</v>
      </c>
      <c r="U16" s="130"/>
    </row>
    <row r="17" spans="1:21" s="111" customFormat="1" ht="18" customHeight="1" x14ac:dyDescent="0.15">
      <c r="A17" s="126" t="s">
        <v>59</v>
      </c>
      <c r="B17" s="126">
        <v>12</v>
      </c>
      <c r="C17" s="72">
        <f t="shared" ref="C17:T17" si="4">SUM(C5:C16)</f>
        <v>26104</v>
      </c>
      <c r="D17" s="72">
        <f t="shared" si="4"/>
        <v>0</v>
      </c>
      <c r="E17" s="72">
        <f t="shared" si="4"/>
        <v>26104</v>
      </c>
      <c r="F17" s="72">
        <f t="shared" si="4"/>
        <v>130.52000000000001</v>
      </c>
      <c r="G17" s="72">
        <f t="shared" si="4"/>
        <v>4570</v>
      </c>
      <c r="H17" s="72">
        <f t="shared" si="4"/>
        <v>0</v>
      </c>
      <c r="I17" s="72">
        <f t="shared" si="4"/>
        <v>3210.7999999999993</v>
      </c>
      <c r="J17" s="72">
        <f t="shared" si="4"/>
        <v>185.64</v>
      </c>
      <c r="K17" s="72">
        <f t="shared" si="4"/>
        <v>776.03999999999985</v>
      </c>
      <c r="L17" s="72">
        <f t="shared" si="4"/>
        <v>94.71</v>
      </c>
      <c r="M17" s="72">
        <f t="shared" si="4"/>
        <v>0</v>
      </c>
      <c r="N17" s="72">
        <f t="shared" si="4"/>
        <v>0</v>
      </c>
      <c r="O17" s="72">
        <f t="shared" si="4"/>
        <v>0</v>
      </c>
      <c r="P17" s="72">
        <f t="shared" si="4"/>
        <v>0</v>
      </c>
      <c r="Q17" s="72">
        <f t="shared" si="4"/>
        <v>8967.7099999999991</v>
      </c>
      <c r="R17" s="72">
        <f t="shared" si="4"/>
        <v>17136.29</v>
      </c>
      <c r="S17" s="72">
        <f t="shared" si="4"/>
        <v>300</v>
      </c>
      <c r="T17" s="72">
        <f t="shared" si="4"/>
        <v>17436.29</v>
      </c>
      <c r="U17" s="130"/>
    </row>
    <row r="18" spans="1:21" s="114" customFormat="1" ht="18" customHeight="1" x14ac:dyDescent="0.15">
      <c r="A18" s="183" t="s">
        <v>84</v>
      </c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31"/>
    </row>
    <row r="19" spans="1:21" s="115" customFormat="1" ht="30" customHeight="1" x14ac:dyDescent="0.15">
      <c r="A19" s="184" t="s">
        <v>85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</row>
    <row r="20" spans="1:21" ht="18" customHeight="1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</sheetData>
  <mergeCells count="16">
    <mergeCell ref="A18:T18"/>
    <mergeCell ref="A19:U19"/>
    <mergeCell ref="A20:T20"/>
    <mergeCell ref="A3:A4"/>
    <mergeCell ref="B3:B4"/>
    <mergeCell ref="C3:C4"/>
    <mergeCell ref="D3:D4"/>
    <mergeCell ref="E3:E4"/>
    <mergeCell ref="R3:R4"/>
    <mergeCell ref="S3:S4"/>
    <mergeCell ref="T3:T4"/>
    <mergeCell ref="A1:U1"/>
    <mergeCell ref="A2:D2"/>
    <mergeCell ref="J2:K2"/>
    <mergeCell ref="S2:T2"/>
    <mergeCell ref="F3:Q3"/>
  </mergeCells>
  <phoneticPr fontId="10" type="noConversion"/>
  <printOptions horizontalCentered="1"/>
  <pageMargins left="0.196527777777778" right="0.196527777777778" top="0.59027777777777801" bottom="0.196527777777778" header="0.196527777777778" footer="0.196527777777778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2" sqref="O1:O1048576"/>
    </sheetView>
  </sheetViews>
  <sheetFormatPr defaultColWidth="9" defaultRowHeight="14.25" x14ac:dyDescent="0.15"/>
  <cols>
    <col min="1" max="1" width="5.75" customWidth="1"/>
    <col min="2" max="2" width="9.375" customWidth="1"/>
    <col min="3" max="3" width="8.125" customWidth="1"/>
    <col min="4" max="4" width="6.25" customWidth="1"/>
    <col min="5" max="5" width="6.5" customWidth="1"/>
    <col min="6" max="7" width="6.75" customWidth="1"/>
    <col min="8" max="8" width="9.125" customWidth="1"/>
    <col min="9" max="9" width="7.875" customWidth="1"/>
    <col min="10" max="10" width="7.125" customWidth="1"/>
    <col min="11" max="11" width="6.125" customWidth="1"/>
    <col min="12" max="12" width="7.375" hidden="1" customWidth="1"/>
    <col min="13" max="13" width="10" customWidth="1"/>
    <col min="14" max="14" width="11.5" customWidth="1"/>
    <col min="15" max="15" width="3.875" customWidth="1"/>
  </cols>
  <sheetData>
    <row r="1" spans="1:15" s="59" customFormat="1" ht="24.95" customHeight="1" x14ac:dyDescent="0.15">
      <c r="A1" s="197" t="s">
        <v>86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s="59" customFormat="1" ht="24.95" customHeight="1" x14ac:dyDescent="0.15">
      <c r="A2" s="198" t="s">
        <v>1</v>
      </c>
      <c r="B2" s="198"/>
      <c r="C2" s="198"/>
      <c r="D2" s="100"/>
      <c r="E2" s="100"/>
      <c r="F2" s="100"/>
      <c r="G2" s="100"/>
      <c r="I2" s="199">
        <v>43983</v>
      </c>
      <c r="J2" s="199"/>
      <c r="K2" s="107"/>
      <c r="L2" s="107"/>
      <c r="M2" s="107"/>
      <c r="N2" s="107"/>
      <c r="O2" s="66"/>
    </row>
    <row r="3" spans="1:15" s="59" customFormat="1" ht="21.95" customHeight="1" x14ac:dyDescent="0.15">
      <c r="A3" s="200" t="s">
        <v>2</v>
      </c>
      <c r="B3" s="200" t="s">
        <v>3</v>
      </c>
      <c r="C3" s="203" t="s">
        <v>4</v>
      </c>
      <c r="D3" s="200" t="s">
        <v>87</v>
      </c>
      <c r="E3" s="200"/>
      <c r="F3" s="200"/>
      <c r="G3" s="200"/>
      <c r="H3" s="205" t="s">
        <v>65</v>
      </c>
      <c r="I3" s="203" t="s">
        <v>88</v>
      </c>
      <c r="J3" s="203" t="s">
        <v>89</v>
      </c>
      <c r="K3" s="203" t="s">
        <v>90</v>
      </c>
      <c r="L3" s="203" t="s">
        <v>91</v>
      </c>
      <c r="M3" s="206" t="s">
        <v>92</v>
      </c>
      <c r="N3" s="208" t="s">
        <v>93</v>
      </c>
      <c r="O3" s="67"/>
    </row>
    <row r="4" spans="1:15" s="59" customFormat="1" ht="33" customHeight="1" x14ac:dyDescent="0.15">
      <c r="A4" s="200"/>
      <c r="B4" s="200"/>
      <c r="C4" s="204"/>
      <c r="D4" s="60" t="s">
        <v>94</v>
      </c>
      <c r="E4" s="60" t="s">
        <v>15</v>
      </c>
      <c r="F4" s="61" t="s">
        <v>68</v>
      </c>
      <c r="G4" s="60" t="s">
        <v>7</v>
      </c>
      <c r="H4" s="205"/>
      <c r="I4" s="204"/>
      <c r="J4" s="204"/>
      <c r="K4" s="204"/>
      <c r="L4" s="204"/>
      <c r="M4" s="207"/>
      <c r="N4" s="208"/>
      <c r="O4" s="67"/>
    </row>
    <row r="5" spans="1:15" s="59" customFormat="1" ht="24.95" customHeight="1" x14ac:dyDescent="0.15">
      <c r="A5" s="101">
        <v>1</v>
      </c>
      <c r="B5" s="102" t="s">
        <v>95</v>
      </c>
      <c r="C5" s="103">
        <v>970</v>
      </c>
      <c r="D5" s="63"/>
      <c r="E5" s="104">
        <v>9.85</v>
      </c>
      <c r="F5" s="63">
        <v>0</v>
      </c>
      <c r="G5" s="63">
        <f>SUM(D5:F5)</f>
        <v>9.85</v>
      </c>
      <c r="H5" s="63">
        <f>C5-G5</f>
        <v>960.15</v>
      </c>
      <c r="I5" s="104">
        <v>586</v>
      </c>
      <c r="J5" s="104">
        <v>640</v>
      </c>
      <c r="K5" s="104"/>
      <c r="L5" s="104"/>
      <c r="M5" s="108">
        <v>1000</v>
      </c>
      <c r="N5" s="63">
        <f>SUM(H5:M5)</f>
        <v>3186.15</v>
      </c>
      <c r="O5" s="109" t="s">
        <v>96</v>
      </c>
    </row>
    <row r="6" spans="1:15" s="59" customFormat="1" ht="24.95" customHeight="1" x14ac:dyDescent="0.15">
      <c r="A6" s="101">
        <v>2</v>
      </c>
      <c r="B6" s="105" t="s">
        <v>97</v>
      </c>
      <c r="C6" s="103">
        <v>970</v>
      </c>
      <c r="D6" s="63"/>
      <c r="E6" s="104">
        <v>7.35</v>
      </c>
      <c r="F6" s="63">
        <v>0</v>
      </c>
      <c r="G6" s="63">
        <f>SUM(D6:F6)</f>
        <v>7.35</v>
      </c>
      <c r="H6" s="63">
        <f>C6-G6</f>
        <v>962.65</v>
      </c>
      <c r="I6" s="104"/>
      <c r="J6" s="104"/>
      <c r="K6" s="104"/>
      <c r="L6" s="104"/>
      <c r="M6" s="103">
        <v>500</v>
      </c>
      <c r="N6" s="63">
        <f>SUM(H6:M6)</f>
        <v>1462.65</v>
      </c>
      <c r="O6" s="51" t="s">
        <v>48</v>
      </c>
    </row>
    <row r="7" spans="1:15" s="59" customFormat="1" ht="24.95" customHeight="1" x14ac:dyDescent="0.15">
      <c r="A7" s="101">
        <v>3</v>
      </c>
      <c r="B7" s="105" t="s">
        <v>98</v>
      </c>
      <c r="C7" s="103">
        <v>750</v>
      </c>
      <c r="D7" s="63"/>
      <c r="E7" s="104">
        <v>10</v>
      </c>
      <c r="F7" s="63"/>
      <c r="G7" s="63">
        <f>SUM(D7:F7)</f>
        <v>10</v>
      </c>
      <c r="H7" s="63">
        <f>C7-G7</f>
        <v>740</v>
      </c>
      <c r="I7" s="104"/>
      <c r="J7" s="104"/>
      <c r="K7" s="104">
        <v>250</v>
      </c>
      <c r="L7" s="104"/>
      <c r="M7" s="103">
        <v>250</v>
      </c>
      <c r="N7" s="63">
        <f>SUM(H7:M7)</f>
        <v>1240</v>
      </c>
      <c r="O7" s="51"/>
    </row>
    <row r="8" spans="1:15" s="59" customFormat="1" ht="32.1" customHeight="1" x14ac:dyDescent="0.15">
      <c r="A8" s="106" t="s">
        <v>59</v>
      </c>
      <c r="B8" s="106">
        <v>3</v>
      </c>
      <c r="C8" s="63">
        <f t="shared" ref="C8:N8" si="0">SUM(C5:C7)</f>
        <v>2690</v>
      </c>
      <c r="D8" s="63">
        <f t="shared" si="0"/>
        <v>0</v>
      </c>
      <c r="E8" s="63">
        <f t="shared" si="0"/>
        <v>27.2</v>
      </c>
      <c r="F8" s="63">
        <f t="shared" si="0"/>
        <v>0</v>
      </c>
      <c r="G8" s="63">
        <f t="shared" si="0"/>
        <v>27.2</v>
      </c>
      <c r="H8" s="63">
        <f t="shared" si="0"/>
        <v>2662.8</v>
      </c>
      <c r="I8" s="63">
        <f t="shared" si="0"/>
        <v>586</v>
      </c>
      <c r="J8" s="63">
        <f t="shared" si="0"/>
        <v>640</v>
      </c>
      <c r="K8" s="63">
        <f t="shared" si="0"/>
        <v>250</v>
      </c>
      <c r="L8" s="63">
        <f t="shared" si="0"/>
        <v>0</v>
      </c>
      <c r="M8" s="63">
        <f t="shared" si="0"/>
        <v>1750</v>
      </c>
      <c r="N8" s="63">
        <f t="shared" si="0"/>
        <v>5888.8</v>
      </c>
      <c r="O8" s="109"/>
    </row>
    <row r="9" spans="1:15" s="59" customFormat="1" ht="24.95" customHeight="1" x14ac:dyDescent="0.15">
      <c r="A9" s="201" t="s">
        <v>99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109"/>
    </row>
    <row r="10" spans="1:15" s="59" customFormat="1" ht="24.95" customHeight="1" x14ac:dyDescent="0.15">
      <c r="A10" s="202" t="s">
        <v>100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110"/>
    </row>
  </sheetData>
  <mergeCells count="16">
    <mergeCell ref="A10:N10"/>
    <mergeCell ref="A3:A4"/>
    <mergeCell ref="B3:B4"/>
    <mergeCell ref="C3:C4"/>
    <mergeCell ref="H3:H4"/>
    <mergeCell ref="I3:I4"/>
    <mergeCell ref="J3:J4"/>
    <mergeCell ref="K3:K4"/>
    <mergeCell ref="L3:L4"/>
    <mergeCell ref="M3:M4"/>
    <mergeCell ref="N3:N4"/>
    <mergeCell ref="A1:O1"/>
    <mergeCell ref="A2:C2"/>
    <mergeCell ref="I2:J2"/>
    <mergeCell ref="D3:G3"/>
    <mergeCell ref="A9:N9"/>
  </mergeCells>
  <phoneticPr fontId="10" type="noConversion"/>
  <printOptions horizontalCentered="1"/>
  <pageMargins left="0.196527777777778" right="0.196527777777778" top="0.59027777777777801" bottom="0.59027777777777801" header="0.51180555555555596" footer="0.5118055555555559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0" zoomScaleNormal="90" workbookViewId="0">
      <pane xSplit="9" ySplit="3" topLeftCell="J4" activePane="bottomRight" state="frozen"/>
      <selection pane="topRight"/>
      <selection pane="bottomLeft"/>
      <selection pane="bottomRight" activeCell="I2" sqref="I1:I1048576"/>
    </sheetView>
  </sheetViews>
  <sheetFormatPr defaultColWidth="9" defaultRowHeight="21.95" customHeight="1" x14ac:dyDescent="0.15"/>
  <cols>
    <col min="1" max="1" width="4.875" style="6" customWidth="1"/>
    <col min="2" max="2" width="13.125" style="6" customWidth="1"/>
    <col min="3" max="3" width="12.625" style="6" customWidth="1"/>
    <col min="4" max="7" width="12.625" style="8" customWidth="1"/>
    <col min="8" max="8" width="15.625" style="8" customWidth="1"/>
    <col min="9" max="9" width="11.5" style="8" customWidth="1"/>
    <col min="10" max="10" width="3.125" style="9" customWidth="1"/>
    <col min="11" max="16384" width="9" style="6"/>
  </cols>
  <sheetData>
    <row r="1" spans="1:10" ht="20.100000000000001" customHeight="1" x14ac:dyDescent="0.15">
      <c r="A1" s="209" t="s">
        <v>101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0" ht="15.95" customHeight="1" x14ac:dyDescent="0.15">
      <c r="A2" s="210" t="s">
        <v>1</v>
      </c>
      <c r="B2" s="210"/>
      <c r="C2" s="89"/>
      <c r="D2" s="6"/>
      <c r="E2" s="211">
        <v>43983</v>
      </c>
      <c r="F2" s="211"/>
      <c r="G2" s="211"/>
      <c r="H2" s="6"/>
      <c r="I2" s="95"/>
      <c r="J2" s="96"/>
    </row>
    <row r="3" spans="1:10" s="17" customFormat="1" ht="15.95" customHeight="1" x14ac:dyDescent="0.15">
      <c r="A3" s="19" t="s">
        <v>2</v>
      </c>
      <c r="B3" s="19" t="s">
        <v>102</v>
      </c>
      <c r="C3" s="19" t="s">
        <v>103</v>
      </c>
      <c r="D3" s="19" t="s">
        <v>104</v>
      </c>
      <c r="E3" s="19" t="s">
        <v>105</v>
      </c>
      <c r="F3" s="19" t="s">
        <v>106</v>
      </c>
      <c r="G3" s="19" t="s">
        <v>107</v>
      </c>
      <c r="H3" s="19" t="s">
        <v>108</v>
      </c>
      <c r="I3" s="24" t="s">
        <v>109</v>
      </c>
      <c r="J3" s="25"/>
    </row>
    <row r="4" spans="1:10" s="17" customFormat="1" ht="15" customHeight="1" x14ac:dyDescent="0.15">
      <c r="A4" s="19">
        <v>1</v>
      </c>
      <c r="B4" s="90" t="s">
        <v>30</v>
      </c>
      <c r="C4" s="91">
        <v>1400</v>
      </c>
      <c r="D4" s="27"/>
      <c r="E4" s="27">
        <f>C4-D4</f>
        <v>1400</v>
      </c>
      <c r="F4" s="27"/>
      <c r="G4" s="27"/>
      <c r="H4" s="27">
        <f t="shared" ref="H4:H13" si="0">E4+F4+G4</f>
        <v>1400</v>
      </c>
      <c r="I4" s="19"/>
    </row>
    <row r="5" spans="1:10" s="17" customFormat="1" ht="15" customHeight="1" x14ac:dyDescent="0.15">
      <c r="A5" s="19">
        <v>2</v>
      </c>
      <c r="B5" s="90" t="s">
        <v>31</v>
      </c>
      <c r="C5" s="91">
        <v>1400</v>
      </c>
      <c r="D5" s="27"/>
      <c r="E5" s="27">
        <f>C5-D5</f>
        <v>1400</v>
      </c>
      <c r="F5" s="27"/>
      <c r="G5" s="27"/>
      <c r="H5" s="27">
        <f t="shared" si="0"/>
        <v>1400</v>
      </c>
      <c r="I5" s="19"/>
      <c r="J5" s="25"/>
    </row>
    <row r="6" spans="1:10" s="17" customFormat="1" ht="15" customHeight="1" x14ac:dyDescent="0.15">
      <c r="A6" s="19">
        <v>3</v>
      </c>
      <c r="B6" s="90" t="s">
        <v>32</v>
      </c>
      <c r="C6" s="91">
        <v>1400</v>
      </c>
      <c r="D6" s="27"/>
      <c r="E6" s="27">
        <f t="shared" ref="E6:E14" si="1">C6-D6</f>
        <v>1400</v>
      </c>
      <c r="F6" s="27"/>
      <c r="G6" s="27"/>
      <c r="H6" s="27">
        <f t="shared" si="0"/>
        <v>1400</v>
      </c>
      <c r="I6" s="19"/>
      <c r="J6" s="25"/>
    </row>
    <row r="7" spans="1:10" s="17" customFormat="1" ht="15" customHeight="1" x14ac:dyDescent="0.15">
      <c r="A7" s="19">
        <v>4</v>
      </c>
      <c r="B7" s="92" t="s">
        <v>33</v>
      </c>
      <c r="C7" s="91">
        <v>1400</v>
      </c>
      <c r="D7" s="93"/>
      <c r="E7" s="27">
        <f t="shared" si="1"/>
        <v>1400</v>
      </c>
      <c r="F7" s="93"/>
      <c r="G7" s="93"/>
      <c r="H7" s="27">
        <f t="shared" si="0"/>
        <v>1400</v>
      </c>
      <c r="I7" s="97"/>
      <c r="J7" s="98"/>
    </row>
    <row r="8" spans="1:10" s="17" customFormat="1" ht="15" customHeight="1" x14ac:dyDescent="0.15">
      <c r="A8" s="19">
        <v>5</v>
      </c>
      <c r="B8" s="90" t="s">
        <v>34</v>
      </c>
      <c r="C8" s="91">
        <v>1700</v>
      </c>
      <c r="D8" s="27"/>
      <c r="E8" s="27">
        <f t="shared" si="1"/>
        <v>1700</v>
      </c>
      <c r="F8" s="27"/>
      <c r="G8" s="27"/>
      <c r="H8" s="27">
        <f t="shared" si="0"/>
        <v>1700</v>
      </c>
      <c r="I8" s="19"/>
    </row>
    <row r="9" spans="1:10" s="17" customFormat="1" ht="15" customHeight="1" x14ac:dyDescent="0.15">
      <c r="A9" s="19">
        <v>6</v>
      </c>
      <c r="B9" s="90" t="s">
        <v>35</v>
      </c>
      <c r="C9" s="91">
        <v>1400</v>
      </c>
      <c r="D9" s="27"/>
      <c r="E9" s="27">
        <f t="shared" si="1"/>
        <v>1400</v>
      </c>
      <c r="F9" s="27"/>
      <c r="G9" s="27"/>
      <c r="H9" s="27">
        <f t="shared" si="0"/>
        <v>1400</v>
      </c>
      <c r="I9" s="19"/>
    </row>
    <row r="10" spans="1:10" s="17" customFormat="1" ht="15" customHeight="1" x14ac:dyDescent="0.15">
      <c r="A10" s="19">
        <v>7</v>
      </c>
      <c r="B10" s="90" t="s">
        <v>36</v>
      </c>
      <c r="C10" s="91">
        <v>1400</v>
      </c>
      <c r="D10" s="27"/>
      <c r="E10" s="27">
        <f t="shared" si="1"/>
        <v>1400</v>
      </c>
      <c r="F10" s="27"/>
      <c r="G10" s="27"/>
      <c r="H10" s="27">
        <f t="shared" si="0"/>
        <v>1400</v>
      </c>
      <c r="I10" s="19"/>
    </row>
    <row r="11" spans="1:10" s="17" customFormat="1" ht="15" customHeight="1" x14ac:dyDescent="0.15">
      <c r="A11" s="19">
        <v>8</v>
      </c>
      <c r="B11" s="90" t="s">
        <v>37</v>
      </c>
      <c r="C11" s="91">
        <v>1800</v>
      </c>
      <c r="D11" s="27"/>
      <c r="E11" s="27">
        <f t="shared" si="1"/>
        <v>1800</v>
      </c>
      <c r="F11" s="27"/>
      <c r="G11" s="27"/>
      <c r="H11" s="27">
        <f t="shared" si="0"/>
        <v>1800</v>
      </c>
      <c r="I11" s="19"/>
    </row>
    <row r="12" spans="1:10" s="17" customFormat="1" ht="15" customHeight="1" x14ac:dyDescent="0.15">
      <c r="A12" s="19">
        <v>9</v>
      </c>
      <c r="B12" s="90" t="s">
        <v>38</v>
      </c>
      <c r="C12" s="91">
        <v>1450</v>
      </c>
      <c r="D12" s="27"/>
      <c r="E12" s="27">
        <f t="shared" si="1"/>
        <v>1450</v>
      </c>
      <c r="F12" s="27"/>
      <c r="G12" s="27"/>
      <c r="H12" s="27">
        <f t="shared" si="0"/>
        <v>1450</v>
      </c>
      <c r="I12" s="19"/>
      <c r="J12" s="25" t="s">
        <v>96</v>
      </c>
    </row>
    <row r="13" spans="1:10" s="17" customFormat="1" ht="15" customHeight="1" x14ac:dyDescent="0.15">
      <c r="A13" s="19">
        <v>10</v>
      </c>
      <c r="B13" s="90" t="s">
        <v>39</v>
      </c>
      <c r="C13" s="91">
        <v>1700</v>
      </c>
      <c r="D13" s="27"/>
      <c r="E13" s="27">
        <f t="shared" si="1"/>
        <v>1700</v>
      </c>
      <c r="F13" s="27"/>
      <c r="G13" s="27"/>
      <c r="H13" s="27">
        <f t="shared" si="0"/>
        <v>1700</v>
      </c>
      <c r="I13" s="19"/>
      <c r="J13" s="25"/>
    </row>
    <row r="14" spans="1:10" s="17" customFormat="1" ht="15" customHeight="1" x14ac:dyDescent="0.15">
      <c r="A14" s="19">
        <v>11</v>
      </c>
      <c r="B14" s="90" t="s">
        <v>40</v>
      </c>
      <c r="C14" s="91">
        <v>900</v>
      </c>
      <c r="D14" s="27"/>
      <c r="E14" s="27">
        <f t="shared" si="1"/>
        <v>900</v>
      </c>
      <c r="F14" s="27"/>
      <c r="G14" s="27"/>
      <c r="H14" s="27">
        <f t="shared" ref="H14:H30" si="2">E14+F14+G14</f>
        <v>900</v>
      </c>
      <c r="I14" s="19"/>
      <c r="J14" s="25"/>
    </row>
    <row r="15" spans="1:10" s="17" customFormat="1" ht="15" customHeight="1" x14ac:dyDescent="0.15">
      <c r="A15" s="19">
        <v>12</v>
      </c>
      <c r="B15" s="90" t="s">
        <v>41</v>
      </c>
      <c r="C15" s="91">
        <v>1300</v>
      </c>
      <c r="D15" s="27"/>
      <c r="E15" s="27">
        <f t="shared" ref="E15:E30" si="3">C15-D15</f>
        <v>1300</v>
      </c>
      <c r="F15" s="27"/>
      <c r="G15" s="27"/>
      <c r="H15" s="27">
        <f t="shared" si="2"/>
        <v>1300</v>
      </c>
      <c r="I15" s="19"/>
      <c r="J15" s="25"/>
    </row>
    <row r="16" spans="1:10" s="17" customFormat="1" ht="15" customHeight="1" x14ac:dyDescent="0.15">
      <c r="A16" s="19">
        <v>13</v>
      </c>
      <c r="B16" s="90" t="s">
        <v>42</v>
      </c>
      <c r="C16" s="91">
        <v>1900</v>
      </c>
      <c r="D16" s="94"/>
      <c r="E16" s="27">
        <f t="shared" si="3"/>
        <v>1900</v>
      </c>
      <c r="F16" s="94"/>
      <c r="G16" s="94"/>
      <c r="H16" s="27">
        <f t="shared" si="2"/>
        <v>1900</v>
      </c>
      <c r="I16" s="99"/>
      <c r="J16" s="25"/>
    </row>
    <row r="17" spans="1:10" s="17" customFormat="1" ht="15" customHeight="1" x14ac:dyDescent="0.15">
      <c r="A17" s="19">
        <v>14</v>
      </c>
      <c r="B17" s="92" t="s">
        <v>43</v>
      </c>
      <c r="C17" s="91">
        <v>1400</v>
      </c>
      <c r="D17" s="27"/>
      <c r="E17" s="27">
        <f t="shared" si="3"/>
        <v>1400</v>
      </c>
      <c r="F17" s="27"/>
      <c r="G17" s="27"/>
      <c r="H17" s="27">
        <f t="shared" si="2"/>
        <v>1400</v>
      </c>
      <c r="I17" s="19"/>
    </row>
    <row r="18" spans="1:10" s="17" customFormat="1" ht="15" customHeight="1" x14ac:dyDescent="0.15">
      <c r="A18" s="19">
        <v>15</v>
      </c>
      <c r="B18" s="90" t="s">
        <v>44</v>
      </c>
      <c r="C18" s="91">
        <v>2540</v>
      </c>
      <c r="D18" s="27"/>
      <c r="E18" s="27">
        <f t="shared" si="3"/>
        <v>2540</v>
      </c>
      <c r="F18" s="27"/>
      <c r="G18" s="27"/>
      <c r="H18" s="27">
        <f t="shared" si="2"/>
        <v>2540</v>
      </c>
      <c r="I18" s="19"/>
      <c r="J18" s="25"/>
    </row>
    <row r="19" spans="1:10" s="17" customFormat="1" ht="15" customHeight="1" x14ac:dyDescent="0.15">
      <c r="A19" s="19">
        <v>16</v>
      </c>
      <c r="B19" s="90" t="s">
        <v>45</v>
      </c>
      <c r="C19" s="91">
        <v>600</v>
      </c>
      <c r="D19" s="27"/>
      <c r="E19" s="27">
        <f t="shared" si="3"/>
        <v>600</v>
      </c>
      <c r="F19" s="27"/>
      <c r="G19" s="27"/>
      <c r="H19" s="27">
        <f t="shared" si="2"/>
        <v>600</v>
      </c>
      <c r="I19" s="19"/>
      <c r="J19" s="25"/>
    </row>
    <row r="20" spans="1:10" s="17" customFormat="1" ht="15" customHeight="1" x14ac:dyDescent="0.15">
      <c r="A20" s="19">
        <v>17</v>
      </c>
      <c r="B20" s="90" t="s">
        <v>46</v>
      </c>
      <c r="C20" s="91">
        <v>1820</v>
      </c>
      <c r="D20" s="27"/>
      <c r="E20" s="27">
        <f t="shared" si="3"/>
        <v>1820</v>
      </c>
      <c r="F20" s="27"/>
      <c r="G20" s="27"/>
      <c r="H20" s="27">
        <f t="shared" si="2"/>
        <v>1820</v>
      </c>
      <c r="I20" s="99"/>
      <c r="J20" s="17" t="s">
        <v>48</v>
      </c>
    </row>
    <row r="21" spans="1:10" s="17" customFormat="1" ht="15" customHeight="1" x14ac:dyDescent="0.15">
      <c r="A21" s="19">
        <v>18</v>
      </c>
      <c r="B21" s="90" t="s">
        <v>47</v>
      </c>
      <c r="C21" s="91">
        <v>2220</v>
      </c>
      <c r="D21" s="27"/>
      <c r="E21" s="27">
        <f t="shared" si="3"/>
        <v>2220</v>
      </c>
      <c r="F21" s="27"/>
      <c r="G21" s="27"/>
      <c r="H21" s="27">
        <f t="shared" si="2"/>
        <v>2220</v>
      </c>
      <c r="I21" s="99"/>
    </row>
    <row r="22" spans="1:10" s="17" customFormat="1" ht="15" customHeight="1" x14ac:dyDescent="0.15">
      <c r="A22" s="19">
        <v>19</v>
      </c>
      <c r="B22" s="90" t="s">
        <v>49</v>
      </c>
      <c r="C22" s="91">
        <v>1700</v>
      </c>
      <c r="D22" s="27"/>
      <c r="E22" s="27">
        <f t="shared" si="3"/>
        <v>1700</v>
      </c>
      <c r="F22" s="27"/>
      <c r="G22" s="27"/>
      <c r="H22" s="27">
        <f t="shared" si="2"/>
        <v>1700</v>
      </c>
      <c r="I22" s="99"/>
    </row>
    <row r="23" spans="1:10" s="17" customFormat="1" ht="15" customHeight="1" x14ac:dyDescent="0.15">
      <c r="A23" s="19">
        <v>20</v>
      </c>
      <c r="B23" s="90" t="s">
        <v>50</v>
      </c>
      <c r="C23" s="91">
        <v>1700</v>
      </c>
      <c r="D23" s="94"/>
      <c r="E23" s="27">
        <f t="shared" si="3"/>
        <v>1700</v>
      </c>
      <c r="F23" s="94">
        <v>525</v>
      </c>
      <c r="G23" s="94"/>
      <c r="H23" s="27">
        <f t="shared" si="2"/>
        <v>2225</v>
      </c>
      <c r="I23" s="99" t="s">
        <v>110</v>
      </c>
      <c r="J23" s="25"/>
    </row>
    <row r="24" spans="1:10" s="17" customFormat="1" ht="15" customHeight="1" x14ac:dyDescent="0.15">
      <c r="A24" s="19">
        <v>21</v>
      </c>
      <c r="B24" s="90" t="s">
        <v>51</v>
      </c>
      <c r="C24" s="91">
        <v>1700</v>
      </c>
      <c r="D24" s="27"/>
      <c r="E24" s="27">
        <f t="shared" si="3"/>
        <v>1700</v>
      </c>
      <c r="F24" s="27"/>
      <c r="G24" s="27"/>
      <c r="H24" s="27">
        <f t="shared" si="2"/>
        <v>1700</v>
      </c>
      <c r="I24" s="99"/>
      <c r="J24" s="25"/>
    </row>
    <row r="25" spans="1:10" s="17" customFormat="1" ht="15" customHeight="1" x14ac:dyDescent="0.15">
      <c r="A25" s="19">
        <v>22</v>
      </c>
      <c r="B25" s="90" t="s">
        <v>52</v>
      </c>
      <c r="C25" s="91">
        <v>1300</v>
      </c>
      <c r="D25" s="27"/>
      <c r="E25" s="27">
        <f t="shared" si="3"/>
        <v>1300</v>
      </c>
      <c r="F25" s="27"/>
      <c r="G25" s="27"/>
      <c r="H25" s="27">
        <f t="shared" si="2"/>
        <v>1300</v>
      </c>
      <c r="I25" s="99"/>
      <c r="J25" s="25"/>
    </row>
    <row r="26" spans="1:10" s="17" customFormat="1" ht="15" customHeight="1" x14ac:dyDescent="0.15">
      <c r="A26" s="19">
        <v>23</v>
      </c>
      <c r="B26" s="90" t="s">
        <v>53</v>
      </c>
      <c r="C26" s="91">
        <v>2000</v>
      </c>
      <c r="D26" s="27"/>
      <c r="E26" s="27">
        <f t="shared" si="3"/>
        <v>2000</v>
      </c>
      <c r="F26" s="27">
        <v>375</v>
      </c>
      <c r="G26" s="27"/>
      <c r="H26" s="27">
        <f t="shared" si="2"/>
        <v>2375</v>
      </c>
      <c r="I26" s="99" t="s">
        <v>110</v>
      </c>
      <c r="J26" s="25"/>
    </row>
    <row r="27" spans="1:10" s="17" customFormat="1" ht="15" customHeight="1" x14ac:dyDescent="0.15">
      <c r="A27" s="19">
        <v>24</v>
      </c>
      <c r="B27" s="90" t="s">
        <v>54</v>
      </c>
      <c r="C27" s="91">
        <v>2240</v>
      </c>
      <c r="D27" s="27"/>
      <c r="E27" s="27">
        <f t="shared" si="3"/>
        <v>2240</v>
      </c>
      <c r="F27" s="27">
        <v>600</v>
      </c>
      <c r="G27" s="27"/>
      <c r="H27" s="27">
        <f t="shared" si="2"/>
        <v>2840</v>
      </c>
      <c r="I27" s="99" t="s">
        <v>110</v>
      </c>
      <c r="J27" s="98"/>
    </row>
    <row r="28" spans="1:10" s="17" customFormat="1" ht="15" customHeight="1" x14ac:dyDescent="0.15">
      <c r="A28" s="19">
        <v>25</v>
      </c>
      <c r="B28" s="90" t="s">
        <v>55</v>
      </c>
      <c r="C28" s="91">
        <v>1600</v>
      </c>
      <c r="D28" s="27"/>
      <c r="E28" s="27">
        <f t="shared" si="3"/>
        <v>1600</v>
      </c>
      <c r="F28" s="27"/>
      <c r="G28" s="27"/>
      <c r="H28" s="27">
        <f t="shared" si="2"/>
        <v>1600</v>
      </c>
      <c r="I28" s="19"/>
    </row>
    <row r="29" spans="1:10" s="17" customFormat="1" ht="15" customHeight="1" x14ac:dyDescent="0.15">
      <c r="A29" s="19">
        <v>26</v>
      </c>
      <c r="B29" s="90" t="s">
        <v>56</v>
      </c>
      <c r="C29" s="91">
        <v>2120</v>
      </c>
      <c r="D29" s="27"/>
      <c r="E29" s="27">
        <f t="shared" si="3"/>
        <v>2120</v>
      </c>
      <c r="F29" s="27"/>
      <c r="G29" s="27"/>
      <c r="H29" s="27">
        <f t="shared" si="2"/>
        <v>2120</v>
      </c>
      <c r="I29" s="99"/>
    </row>
    <row r="30" spans="1:10" s="17" customFormat="1" ht="15" customHeight="1" x14ac:dyDescent="0.15">
      <c r="A30" s="19">
        <v>27</v>
      </c>
      <c r="B30" s="90" t="s">
        <v>57</v>
      </c>
      <c r="C30" s="91">
        <v>2220</v>
      </c>
      <c r="D30" s="27"/>
      <c r="E30" s="27">
        <f t="shared" si="3"/>
        <v>2220</v>
      </c>
      <c r="F30" s="27"/>
      <c r="G30" s="27"/>
      <c r="H30" s="27">
        <f t="shared" si="2"/>
        <v>2220</v>
      </c>
      <c r="I30" s="19"/>
    </row>
    <row r="31" spans="1:10" s="17" customFormat="1" ht="15" customHeight="1" x14ac:dyDescent="0.15">
      <c r="A31" s="19" t="s">
        <v>59</v>
      </c>
      <c r="B31" s="20">
        <v>27</v>
      </c>
      <c r="C31" s="27">
        <f t="shared" ref="C31:H31" si="4">SUM(C4:C30)</f>
        <v>44310</v>
      </c>
      <c r="D31" s="27">
        <f t="shared" si="4"/>
        <v>0</v>
      </c>
      <c r="E31" s="27">
        <f t="shared" si="4"/>
        <v>44310</v>
      </c>
      <c r="F31" s="27">
        <f t="shared" si="4"/>
        <v>1500</v>
      </c>
      <c r="G31" s="27">
        <f t="shared" si="4"/>
        <v>0</v>
      </c>
      <c r="H31" s="27">
        <f t="shared" si="4"/>
        <v>45810</v>
      </c>
      <c r="I31" s="54"/>
      <c r="J31" s="25"/>
    </row>
    <row r="32" spans="1:10" s="17" customFormat="1" ht="15" customHeight="1" x14ac:dyDescent="0.15">
      <c r="A32" s="212" t="s">
        <v>111</v>
      </c>
      <c r="B32" s="212"/>
      <c r="C32" s="212"/>
      <c r="D32" s="212"/>
      <c r="E32" s="212"/>
      <c r="F32" s="212"/>
      <c r="G32" s="212"/>
      <c r="H32" s="212"/>
      <c r="I32" s="212"/>
    </row>
    <row r="33" spans="1:13" s="18" customFormat="1" ht="23.1" customHeight="1" x14ac:dyDescent="0.15">
      <c r="A33" s="213" t="s">
        <v>112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8"/>
      <c r="L33" s="28"/>
      <c r="M33" s="29"/>
    </row>
  </sheetData>
  <mergeCells count="5">
    <mergeCell ref="A1:J1"/>
    <mergeCell ref="A2:B2"/>
    <mergeCell ref="E2:G2"/>
    <mergeCell ref="A32:I32"/>
    <mergeCell ref="A33:J33"/>
  </mergeCells>
  <phoneticPr fontId="10" type="noConversion"/>
  <printOptions horizontalCentered="1"/>
  <pageMargins left="0.196527777777778" right="0.196527777777778" top="0.39305555555555599" bottom="0" header="0" footer="0"/>
  <pageSetup paperSize="9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2" sqref="J1:J1048576"/>
    </sheetView>
  </sheetViews>
  <sheetFormatPr defaultColWidth="9" defaultRowHeight="21.95" customHeight="1" x14ac:dyDescent="0.15"/>
  <cols>
    <col min="1" max="1" width="4.875" style="6" customWidth="1"/>
    <col min="2" max="3" width="12.625" style="6" customWidth="1"/>
    <col min="4" max="4" width="9.875" style="6" customWidth="1"/>
    <col min="5" max="5" width="9.25" style="6" customWidth="1"/>
    <col min="6" max="6" width="12.625" style="8" customWidth="1"/>
    <col min="7" max="7" width="11" style="8" customWidth="1"/>
    <col min="8" max="8" width="8.75" style="8" customWidth="1"/>
    <col min="9" max="9" width="14.125" style="6" customWidth="1"/>
    <col min="10" max="10" width="9.5" style="8" customWidth="1"/>
    <col min="11" max="11" width="3.125" style="9" customWidth="1"/>
    <col min="12" max="16384" width="9" style="6"/>
  </cols>
  <sheetData>
    <row r="1" spans="1:11" ht="20.100000000000001" customHeight="1" x14ac:dyDescent="0.15">
      <c r="A1" s="209" t="s">
        <v>113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s="5" customFormat="1" ht="20.100000000000001" customHeight="1" x14ac:dyDescent="0.15">
      <c r="A2" s="210" t="s">
        <v>1</v>
      </c>
      <c r="B2" s="210"/>
      <c r="C2" s="88"/>
      <c r="F2" s="211">
        <v>43983</v>
      </c>
      <c r="G2" s="211"/>
      <c r="H2" s="211"/>
      <c r="J2" s="23"/>
      <c r="K2" s="11"/>
    </row>
    <row r="3" spans="1:11" s="17" customFormat="1" ht="20.100000000000001" customHeight="1" x14ac:dyDescent="0.15">
      <c r="A3" s="19" t="s">
        <v>2</v>
      </c>
      <c r="B3" s="19" t="s">
        <v>102</v>
      </c>
      <c r="C3" s="19" t="s">
        <v>103</v>
      </c>
      <c r="D3" s="19" t="s">
        <v>114</v>
      </c>
      <c r="E3" s="19" t="s">
        <v>115</v>
      </c>
      <c r="F3" s="19" t="s">
        <v>116</v>
      </c>
      <c r="G3" s="19" t="s">
        <v>117</v>
      </c>
      <c r="H3" s="19" t="s">
        <v>118</v>
      </c>
      <c r="I3" s="19" t="s">
        <v>119</v>
      </c>
      <c r="J3" s="24" t="s">
        <v>109</v>
      </c>
      <c r="K3" s="25"/>
    </row>
    <row r="4" spans="1:11" s="8" customFormat="1" ht="20.100000000000001" customHeight="1" x14ac:dyDescent="0.15">
      <c r="A4" s="20">
        <v>1</v>
      </c>
      <c r="B4" s="20" t="s">
        <v>72</v>
      </c>
      <c r="C4" s="54">
        <v>1000</v>
      </c>
      <c r="D4" s="54"/>
      <c r="E4" s="54"/>
      <c r="F4" s="54">
        <f>C4+D4-E4</f>
        <v>1000</v>
      </c>
      <c r="G4" s="54"/>
      <c r="H4" s="54"/>
      <c r="I4" s="54">
        <f>F4+G4+H4</f>
        <v>1000</v>
      </c>
      <c r="J4" s="20"/>
    </row>
    <row r="5" spans="1:11" s="8" customFormat="1" ht="20.100000000000001" customHeight="1" x14ac:dyDescent="0.15">
      <c r="A5" s="20">
        <v>2</v>
      </c>
      <c r="B5" s="20" t="s">
        <v>73</v>
      </c>
      <c r="C5" s="54">
        <v>1000</v>
      </c>
      <c r="D5" s="54"/>
      <c r="E5" s="54"/>
      <c r="F5" s="54">
        <f>C5+D5-E5</f>
        <v>1000</v>
      </c>
      <c r="G5" s="54"/>
      <c r="H5" s="54"/>
      <c r="I5" s="54">
        <f t="shared" ref="I5:I15" si="0">F5+G5+H5</f>
        <v>1000</v>
      </c>
      <c r="J5" s="20"/>
      <c r="K5" s="26"/>
    </row>
    <row r="6" spans="1:11" s="8" customFormat="1" ht="20.100000000000001" customHeight="1" x14ac:dyDescent="0.15">
      <c r="A6" s="20">
        <v>3</v>
      </c>
      <c r="B6" s="20" t="s">
        <v>74</v>
      </c>
      <c r="C6" s="54">
        <v>1000</v>
      </c>
      <c r="D6" s="54"/>
      <c r="E6" s="54"/>
      <c r="F6" s="54">
        <f t="shared" ref="F6:F15" si="1">C6+D6-E6</f>
        <v>1000</v>
      </c>
      <c r="G6" s="54"/>
      <c r="H6" s="54"/>
      <c r="I6" s="54">
        <f t="shared" si="0"/>
        <v>1000</v>
      </c>
      <c r="J6" s="19"/>
      <c r="K6" s="26"/>
    </row>
    <row r="7" spans="1:11" s="8" customFormat="1" ht="20.100000000000001" customHeight="1" x14ac:dyDescent="0.15">
      <c r="A7" s="20">
        <v>4</v>
      </c>
      <c r="B7" s="20" t="s">
        <v>75</v>
      </c>
      <c r="C7" s="54">
        <v>1000</v>
      </c>
      <c r="D7" s="54"/>
      <c r="E7" s="54"/>
      <c r="F7" s="54">
        <f t="shared" si="1"/>
        <v>1000</v>
      </c>
      <c r="G7" s="54"/>
      <c r="H7" s="54"/>
      <c r="I7" s="54">
        <f t="shared" si="0"/>
        <v>1000</v>
      </c>
      <c r="J7" s="19"/>
    </row>
    <row r="8" spans="1:11" s="8" customFormat="1" ht="20.100000000000001" customHeight="1" x14ac:dyDescent="0.15">
      <c r="A8" s="20">
        <v>5</v>
      </c>
      <c r="B8" s="20" t="s">
        <v>76</v>
      </c>
      <c r="C8" s="54">
        <v>1050</v>
      </c>
      <c r="D8" s="54"/>
      <c r="E8" s="54"/>
      <c r="F8" s="54">
        <f t="shared" si="1"/>
        <v>1050</v>
      </c>
      <c r="G8" s="54"/>
      <c r="H8" s="54"/>
      <c r="I8" s="54">
        <f t="shared" si="0"/>
        <v>1050</v>
      </c>
      <c r="J8" s="19"/>
      <c r="K8" s="26"/>
    </row>
    <row r="9" spans="1:11" s="8" customFormat="1" ht="20.100000000000001" customHeight="1" x14ac:dyDescent="0.15">
      <c r="A9" s="20">
        <v>6</v>
      </c>
      <c r="B9" s="20" t="s">
        <v>77</v>
      </c>
      <c r="C9" s="54">
        <v>1000</v>
      </c>
      <c r="D9" s="54"/>
      <c r="E9" s="54"/>
      <c r="F9" s="54">
        <f t="shared" si="1"/>
        <v>1000</v>
      </c>
      <c r="G9" s="54"/>
      <c r="H9" s="54"/>
      <c r="I9" s="54">
        <f t="shared" si="0"/>
        <v>1000</v>
      </c>
      <c r="J9" s="20"/>
      <c r="K9" s="26"/>
    </row>
    <row r="10" spans="1:11" s="8" customFormat="1" ht="20.100000000000001" customHeight="1" x14ac:dyDescent="0.15">
      <c r="A10" s="20">
        <v>7</v>
      </c>
      <c r="B10" s="21" t="s">
        <v>78</v>
      </c>
      <c r="C10" s="54">
        <v>1000</v>
      </c>
      <c r="D10" s="54"/>
      <c r="E10" s="54"/>
      <c r="F10" s="54">
        <f t="shared" si="1"/>
        <v>1000</v>
      </c>
      <c r="G10" s="54"/>
      <c r="H10" s="54"/>
      <c r="I10" s="54">
        <f t="shared" si="0"/>
        <v>1000</v>
      </c>
      <c r="J10" s="20"/>
      <c r="K10" s="26" t="s">
        <v>48</v>
      </c>
    </row>
    <row r="11" spans="1:11" s="8" customFormat="1" ht="20.100000000000001" customHeight="1" x14ac:dyDescent="0.15">
      <c r="A11" s="20">
        <v>8</v>
      </c>
      <c r="B11" s="20" t="s">
        <v>79</v>
      </c>
      <c r="C11" s="54">
        <v>1000</v>
      </c>
      <c r="D11" s="54"/>
      <c r="E11" s="54"/>
      <c r="F11" s="54">
        <f t="shared" si="1"/>
        <v>1000</v>
      </c>
      <c r="G11" s="54"/>
      <c r="H11" s="54"/>
      <c r="I11" s="54">
        <f t="shared" si="0"/>
        <v>1000</v>
      </c>
      <c r="J11" s="20"/>
      <c r="K11" s="26"/>
    </row>
    <row r="12" spans="1:11" s="8" customFormat="1" ht="20.100000000000001" customHeight="1" x14ac:dyDescent="0.15">
      <c r="A12" s="20">
        <v>9</v>
      </c>
      <c r="B12" s="20" t="s">
        <v>80</v>
      </c>
      <c r="C12" s="54">
        <v>1000</v>
      </c>
      <c r="D12" s="54"/>
      <c r="E12" s="54"/>
      <c r="F12" s="54">
        <f t="shared" si="1"/>
        <v>1000</v>
      </c>
      <c r="G12" s="54"/>
      <c r="H12" s="54"/>
      <c r="I12" s="54">
        <f t="shared" si="0"/>
        <v>1000</v>
      </c>
      <c r="J12" s="20"/>
    </row>
    <row r="13" spans="1:11" s="8" customFormat="1" ht="20.100000000000001" customHeight="1" x14ac:dyDescent="0.15">
      <c r="A13" s="20">
        <v>10</v>
      </c>
      <c r="B13" s="22" t="s">
        <v>81</v>
      </c>
      <c r="C13" s="54">
        <v>758</v>
      </c>
      <c r="D13" s="54"/>
      <c r="E13" s="54"/>
      <c r="F13" s="54">
        <f t="shared" si="1"/>
        <v>758</v>
      </c>
      <c r="G13" s="54"/>
      <c r="H13" s="54"/>
      <c r="I13" s="54">
        <f t="shared" si="0"/>
        <v>758</v>
      </c>
      <c r="J13" s="20"/>
      <c r="K13" s="26"/>
    </row>
    <row r="14" spans="1:11" s="8" customFormat="1" ht="20.100000000000001" customHeight="1" x14ac:dyDescent="0.15">
      <c r="A14" s="20">
        <v>11</v>
      </c>
      <c r="B14" s="22" t="s">
        <v>82</v>
      </c>
      <c r="C14" s="54">
        <v>1000</v>
      </c>
      <c r="D14" s="54">
        <v>220</v>
      </c>
      <c r="E14" s="54"/>
      <c r="F14" s="54">
        <f t="shared" si="1"/>
        <v>1220</v>
      </c>
      <c r="G14" s="54"/>
      <c r="H14" s="54"/>
      <c r="I14" s="54">
        <f t="shared" si="0"/>
        <v>1220</v>
      </c>
      <c r="J14" s="20"/>
      <c r="K14" s="26"/>
    </row>
    <row r="15" spans="1:11" s="8" customFormat="1" ht="20.100000000000001" customHeight="1" x14ac:dyDescent="0.15">
      <c r="A15" s="20">
        <v>12</v>
      </c>
      <c r="B15" s="22" t="s">
        <v>83</v>
      </c>
      <c r="C15" s="54">
        <v>1000</v>
      </c>
      <c r="D15" s="54"/>
      <c r="E15" s="54"/>
      <c r="F15" s="54">
        <f t="shared" si="1"/>
        <v>1000</v>
      </c>
      <c r="G15" s="54"/>
      <c r="H15" s="54"/>
      <c r="I15" s="54">
        <f t="shared" si="0"/>
        <v>1000</v>
      </c>
      <c r="J15" s="20"/>
      <c r="K15" s="26"/>
    </row>
    <row r="16" spans="1:11" s="8" customFormat="1" ht="20.100000000000001" customHeight="1" x14ac:dyDescent="0.15">
      <c r="A16" s="20" t="s">
        <v>59</v>
      </c>
      <c r="B16" s="20">
        <v>12</v>
      </c>
      <c r="C16" s="54">
        <f t="shared" ref="C16:I16" si="2">SUM(C4:C15)</f>
        <v>11808</v>
      </c>
      <c r="D16" s="54">
        <f t="shared" si="2"/>
        <v>220</v>
      </c>
      <c r="E16" s="54">
        <f t="shared" si="2"/>
        <v>0</v>
      </c>
      <c r="F16" s="54">
        <f t="shared" si="2"/>
        <v>12028</v>
      </c>
      <c r="G16" s="54">
        <f t="shared" si="2"/>
        <v>0</v>
      </c>
      <c r="H16" s="54">
        <f t="shared" si="2"/>
        <v>0</v>
      </c>
      <c r="I16" s="54">
        <f t="shared" si="2"/>
        <v>12028</v>
      </c>
      <c r="J16" s="27"/>
      <c r="K16" s="26"/>
    </row>
    <row r="17" spans="1:16" s="8" customFormat="1" ht="20.100000000000001" customHeight="1" x14ac:dyDescent="0.15">
      <c r="A17" s="214" t="s">
        <v>111</v>
      </c>
      <c r="B17" s="214"/>
      <c r="C17" s="214"/>
      <c r="D17" s="214"/>
      <c r="E17" s="214"/>
      <c r="F17" s="214"/>
      <c r="G17" s="214"/>
      <c r="H17" s="214"/>
      <c r="I17" s="214"/>
      <c r="J17" s="214"/>
    </row>
    <row r="18" spans="1:16" s="18" customFormat="1" ht="29.1" customHeight="1" x14ac:dyDescent="0.15">
      <c r="A18" s="213" t="s">
        <v>120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8"/>
      <c r="M18" s="28"/>
      <c r="N18" s="28"/>
      <c r="O18" s="28"/>
      <c r="P18" s="29"/>
    </row>
  </sheetData>
  <mergeCells count="5">
    <mergeCell ref="A1:K1"/>
    <mergeCell ref="A2:B2"/>
    <mergeCell ref="F2:H2"/>
    <mergeCell ref="A17:J17"/>
    <mergeCell ref="A18:K18"/>
  </mergeCells>
  <phoneticPr fontId="10" type="noConversion"/>
  <printOptions horizontalCentered="1"/>
  <pageMargins left="0.196527777777778" right="0.196527777777778" top="0.59027777777777801" bottom="0.196527777777778" header="0.196527777777778" footer="0.196527777777778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V9" sqref="V9"/>
    </sheetView>
  </sheetViews>
  <sheetFormatPr defaultColWidth="9" defaultRowHeight="13.5" x14ac:dyDescent="0.15"/>
  <cols>
    <col min="1" max="1" width="5" style="68" customWidth="1"/>
    <col min="2" max="2" width="2.75" style="68" customWidth="1"/>
    <col min="3" max="6" width="5.25" style="68" customWidth="1"/>
    <col min="7" max="7" width="4.625" style="68" customWidth="1"/>
    <col min="8" max="9" width="4.25" style="68" customWidth="1"/>
    <col min="10" max="10" width="5.5" style="68" customWidth="1"/>
    <col min="11" max="11" width="4.375" style="68" customWidth="1"/>
    <col min="12" max="12" width="5.625" style="68" customWidth="1"/>
    <col min="13" max="16" width="6.625" style="68" customWidth="1"/>
    <col min="17" max="17" width="6.125" style="68" customWidth="1"/>
    <col min="18" max="18" width="6.5" style="68" customWidth="1"/>
    <col min="19" max="19" width="4.25" style="68" customWidth="1"/>
    <col min="20" max="20" width="4.875" style="68" customWidth="1"/>
    <col min="21" max="21" width="4.75" style="68" customWidth="1"/>
    <col min="22" max="22" width="6.125" style="68" customWidth="1"/>
    <col min="23" max="23" width="6.625" style="68" customWidth="1"/>
    <col min="24" max="24" width="7.5" style="68" customWidth="1"/>
    <col min="25" max="25" width="3.25" style="68" customWidth="1"/>
    <col min="26" max="16384" width="9" style="68"/>
  </cols>
  <sheetData>
    <row r="1" spans="1:25" ht="30" customHeight="1" x14ac:dyDescent="0.15">
      <c r="A1" s="215" t="s">
        <v>121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</row>
    <row r="2" spans="1:25" s="50" customFormat="1" ht="24.95" customHeight="1" x14ac:dyDescent="0.15">
      <c r="A2" s="155">
        <v>43983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</row>
    <row r="3" spans="1:25" s="50" customFormat="1" ht="15" customHeight="1" x14ac:dyDescent="0.15">
      <c r="A3" s="216" t="s">
        <v>122</v>
      </c>
      <c r="B3" s="216" t="s">
        <v>123</v>
      </c>
      <c r="C3" s="216"/>
      <c r="D3" s="216"/>
      <c r="E3" s="216"/>
      <c r="F3" s="216"/>
      <c r="G3" s="216"/>
      <c r="H3" s="216" t="s">
        <v>124</v>
      </c>
      <c r="I3" s="220" t="s">
        <v>6</v>
      </c>
      <c r="J3" s="170" t="s">
        <v>7</v>
      </c>
      <c r="K3" s="216" t="s">
        <v>8</v>
      </c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 t="s">
        <v>9</v>
      </c>
      <c r="Y3" s="87"/>
    </row>
    <row r="4" spans="1:25" s="50" customFormat="1" ht="15" customHeight="1" x14ac:dyDescent="0.15">
      <c r="A4" s="216"/>
      <c r="B4" s="216"/>
      <c r="C4" s="216" t="s">
        <v>10</v>
      </c>
      <c r="D4" s="216"/>
      <c r="E4" s="217" t="s">
        <v>11</v>
      </c>
      <c r="F4" s="217"/>
      <c r="G4" s="216" t="s">
        <v>13</v>
      </c>
      <c r="H4" s="216"/>
      <c r="I4" s="221"/>
      <c r="J4" s="170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87"/>
    </row>
    <row r="5" spans="1:25" s="50" customFormat="1" ht="87" customHeight="1" x14ac:dyDescent="0.15">
      <c r="A5" s="216"/>
      <c r="B5" s="216"/>
      <c r="C5" s="77" t="s">
        <v>26</v>
      </c>
      <c r="D5" s="77" t="s">
        <v>27</v>
      </c>
      <c r="E5" s="77" t="s">
        <v>28</v>
      </c>
      <c r="F5" s="77" t="s">
        <v>29</v>
      </c>
      <c r="G5" s="216"/>
      <c r="H5" s="216"/>
      <c r="I5" s="222"/>
      <c r="J5" s="170"/>
      <c r="K5" s="77" t="s">
        <v>14</v>
      </c>
      <c r="L5" s="77" t="s">
        <v>15</v>
      </c>
      <c r="M5" s="77" t="s">
        <v>16</v>
      </c>
      <c r="N5" s="77" t="s">
        <v>17</v>
      </c>
      <c r="O5" s="77" t="s">
        <v>18</v>
      </c>
      <c r="P5" s="77" t="s">
        <v>19</v>
      </c>
      <c r="Q5" s="77" t="s">
        <v>20</v>
      </c>
      <c r="R5" s="77" t="s">
        <v>21</v>
      </c>
      <c r="S5" s="77" t="s">
        <v>22</v>
      </c>
      <c r="T5" s="85" t="s">
        <v>23</v>
      </c>
      <c r="U5" s="85" t="s">
        <v>24</v>
      </c>
      <c r="V5" s="85" t="s">
        <v>25</v>
      </c>
      <c r="W5" s="77" t="s">
        <v>7</v>
      </c>
      <c r="X5" s="216"/>
      <c r="Y5" s="87"/>
    </row>
    <row r="6" spans="1:25" s="50" customFormat="1" ht="30" customHeight="1" x14ac:dyDescent="0.15">
      <c r="A6" s="78" t="s">
        <v>125</v>
      </c>
      <c r="B6" s="78">
        <v>28</v>
      </c>
      <c r="C6" s="79">
        <v>48388</v>
      </c>
      <c r="D6" s="79">
        <v>41490</v>
      </c>
      <c r="E6" s="79">
        <v>11535</v>
      </c>
      <c r="F6" s="79">
        <v>21280</v>
      </c>
      <c r="G6" s="79">
        <v>7915</v>
      </c>
      <c r="H6" s="79">
        <v>0</v>
      </c>
      <c r="I6" s="79"/>
      <c r="J6" s="79">
        <v>130608</v>
      </c>
      <c r="K6" s="83">
        <v>28</v>
      </c>
      <c r="L6" s="83">
        <v>449.4</v>
      </c>
      <c r="M6" s="83">
        <v>32497</v>
      </c>
      <c r="N6" s="83">
        <v>0</v>
      </c>
      <c r="O6" s="83">
        <v>14185.92</v>
      </c>
      <c r="P6" s="83">
        <v>7092.96</v>
      </c>
      <c r="Q6" s="83">
        <v>3339.78</v>
      </c>
      <c r="R6" s="83">
        <v>286.06</v>
      </c>
      <c r="S6" s="83"/>
      <c r="T6" s="83"/>
      <c r="U6" s="83"/>
      <c r="V6" s="83"/>
      <c r="W6" s="83">
        <v>57879.12</v>
      </c>
      <c r="X6" s="83">
        <v>72728.88</v>
      </c>
      <c r="Y6" s="50" t="s">
        <v>96</v>
      </c>
    </row>
    <row r="7" spans="1:25" s="50" customFormat="1" ht="24.95" customHeight="1" x14ac:dyDescent="0.15">
      <c r="A7" s="78"/>
      <c r="B7" s="79"/>
      <c r="C7" s="79"/>
      <c r="D7" s="79"/>
      <c r="E7" s="79"/>
      <c r="F7" s="79"/>
      <c r="G7" s="79"/>
      <c r="H7" s="79"/>
      <c r="I7" s="79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6"/>
    </row>
    <row r="8" spans="1:25" s="50" customFormat="1" ht="24.95" customHeight="1" x14ac:dyDescent="0.15">
      <c r="A8" s="78"/>
      <c r="B8" s="79"/>
      <c r="C8" s="79"/>
      <c r="D8" s="79"/>
      <c r="E8" s="79"/>
      <c r="F8" s="79"/>
      <c r="G8" s="79"/>
      <c r="H8" s="79"/>
      <c r="I8" s="79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6"/>
    </row>
    <row r="9" spans="1:25" s="50" customFormat="1" ht="24.95" customHeight="1" x14ac:dyDescent="0.15">
      <c r="A9" s="78"/>
      <c r="B9" s="79"/>
      <c r="C9" s="79"/>
      <c r="D9" s="79"/>
      <c r="E9" s="79"/>
      <c r="F9" s="79"/>
      <c r="G9" s="79"/>
      <c r="H9" s="79"/>
      <c r="I9" s="79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6"/>
    </row>
    <row r="10" spans="1:25" s="50" customFormat="1" ht="24.95" customHeight="1" x14ac:dyDescent="0.15">
      <c r="A10" s="78"/>
      <c r="B10" s="79"/>
      <c r="C10" s="79"/>
      <c r="D10" s="79"/>
      <c r="E10" s="79"/>
      <c r="F10" s="79"/>
      <c r="G10" s="79"/>
      <c r="H10" s="79"/>
      <c r="I10" s="79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6"/>
    </row>
    <row r="11" spans="1:25" s="50" customFormat="1" ht="24.95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6"/>
      <c r="Y11" s="50" t="s">
        <v>48</v>
      </c>
    </row>
    <row r="12" spans="1:25" s="50" customFormat="1" ht="24.95" customHeight="1" x14ac:dyDescent="0.15">
      <c r="A12" s="78"/>
      <c r="B12" s="79"/>
      <c r="C12" s="79"/>
      <c r="D12" s="79"/>
      <c r="E12" s="79"/>
      <c r="F12" s="79"/>
      <c r="G12" s="79"/>
      <c r="H12" s="79"/>
      <c r="I12" s="79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6"/>
    </row>
    <row r="13" spans="1:25" ht="24.95" customHeight="1" x14ac:dyDescent="0.15">
      <c r="A13" s="218" t="s">
        <v>126</v>
      </c>
      <c r="B13" s="218"/>
      <c r="C13" s="81"/>
      <c r="D13" s="81"/>
      <c r="E13" s="81"/>
      <c r="F13" s="81"/>
      <c r="G13" s="80"/>
      <c r="H13" s="82" t="s">
        <v>127</v>
      </c>
      <c r="I13" s="84"/>
      <c r="J13" s="81"/>
      <c r="K13" s="81"/>
      <c r="L13" s="218"/>
      <c r="M13" s="218"/>
      <c r="N13" s="218" t="s">
        <v>128</v>
      </c>
      <c r="O13" s="218"/>
      <c r="P13" s="80"/>
      <c r="Q13" s="80"/>
      <c r="R13" s="81"/>
      <c r="S13" s="81"/>
      <c r="T13" s="219"/>
      <c r="U13" s="219"/>
      <c r="V13" s="219"/>
      <c r="W13" s="219"/>
      <c r="X13" s="219"/>
      <c r="Y13" s="81"/>
    </row>
  </sheetData>
  <mergeCells count="17">
    <mergeCell ref="A13:B13"/>
    <mergeCell ref="L13:M13"/>
    <mergeCell ref="N13:O13"/>
    <mergeCell ref="T13:X13"/>
    <mergeCell ref="A3:A5"/>
    <mergeCell ref="B3:B5"/>
    <mergeCell ref="G4:G5"/>
    <mergeCell ref="H3:H5"/>
    <mergeCell ref="I3:I5"/>
    <mergeCell ref="J3:J5"/>
    <mergeCell ref="X3:X5"/>
    <mergeCell ref="K3:W4"/>
    <mergeCell ref="A1:Y1"/>
    <mergeCell ref="A2:X2"/>
    <mergeCell ref="C3:G3"/>
    <mergeCell ref="C4:D4"/>
    <mergeCell ref="E4:F4"/>
  </mergeCells>
  <phoneticPr fontId="10" type="noConversion"/>
  <pageMargins left="0.15625" right="0.118055555555556" top="0.64930555555555602" bottom="0.61805555555555602" header="0.31388888888888899" footer="0.31388888888888899"/>
  <pageSetup paperSize="9" scale="9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3"/>
  <sheetViews>
    <sheetView tabSelected="1" workbookViewId="0">
      <selection activeCell="R8" sqref="R8"/>
    </sheetView>
  </sheetViews>
  <sheetFormatPr defaultColWidth="9" defaultRowHeight="13.5" x14ac:dyDescent="0.15"/>
  <cols>
    <col min="1" max="1" width="6.5" style="68" customWidth="1"/>
    <col min="2" max="2" width="5.625" style="68" customWidth="1"/>
    <col min="3" max="5" width="7.625" style="68" customWidth="1"/>
    <col min="6" max="6" width="6.125" style="68" customWidth="1"/>
    <col min="7" max="7" width="6.75" style="68" customWidth="1"/>
    <col min="8" max="8" width="6.125" style="68" customWidth="1"/>
    <col min="9" max="12" width="7.625" style="68" customWidth="1"/>
    <col min="13" max="13" width="7" style="68" customWidth="1"/>
    <col min="14" max="17" width="7.625" style="68" customWidth="1"/>
    <col min="18" max="18" width="8.625" style="68" customWidth="1"/>
    <col min="19" max="19" width="2.25" style="68" customWidth="1"/>
    <col min="20" max="16384" width="9" style="68"/>
  </cols>
  <sheetData>
    <row r="1" spans="1:19" s="50" customFormat="1" ht="18.75" x14ac:dyDescent="0.15">
      <c r="A1" s="223" t="s">
        <v>129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</row>
    <row r="2" spans="1:19" s="50" customFormat="1" ht="18.75" x14ac:dyDescent="0.15">
      <c r="A2" s="224">
        <v>43983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75"/>
    </row>
    <row r="3" spans="1:19" s="50" customFormat="1" ht="23.1" customHeight="1" x14ac:dyDescent="0.15">
      <c r="A3" s="225" t="s">
        <v>122</v>
      </c>
      <c r="B3" s="225" t="s">
        <v>123</v>
      </c>
      <c r="C3" s="189" t="s">
        <v>4</v>
      </c>
      <c r="D3" s="191" t="s">
        <v>64</v>
      </c>
      <c r="E3" s="193" t="s">
        <v>7</v>
      </c>
      <c r="F3" s="225" t="s">
        <v>8</v>
      </c>
      <c r="G3" s="225"/>
      <c r="H3" s="225"/>
      <c r="I3" s="225"/>
      <c r="J3" s="225"/>
      <c r="K3" s="225"/>
      <c r="L3" s="225"/>
      <c r="M3" s="225"/>
      <c r="N3" s="225"/>
      <c r="O3" s="225"/>
      <c r="P3" s="225" t="s">
        <v>65</v>
      </c>
      <c r="Q3" s="226" t="s">
        <v>66</v>
      </c>
      <c r="R3" s="227" t="s">
        <v>67</v>
      </c>
      <c r="S3" s="76"/>
    </row>
    <row r="4" spans="1:19" s="50" customFormat="1" ht="36.950000000000003" customHeight="1" x14ac:dyDescent="0.15">
      <c r="A4" s="225"/>
      <c r="B4" s="225"/>
      <c r="C4" s="190"/>
      <c r="D4" s="192"/>
      <c r="E4" s="194"/>
      <c r="F4" s="69" t="s">
        <v>15</v>
      </c>
      <c r="G4" s="69" t="s">
        <v>16</v>
      </c>
      <c r="H4" s="70" t="s">
        <v>68</v>
      </c>
      <c r="I4" s="69" t="s">
        <v>18</v>
      </c>
      <c r="J4" s="69" t="s">
        <v>19</v>
      </c>
      <c r="K4" s="69" t="s">
        <v>20</v>
      </c>
      <c r="L4" s="69" t="s">
        <v>21</v>
      </c>
      <c r="M4" s="70" t="s">
        <v>69</v>
      </c>
      <c r="N4" s="70" t="s">
        <v>70</v>
      </c>
      <c r="O4" s="69" t="s">
        <v>7</v>
      </c>
      <c r="P4" s="225"/>
      <c r="Q4" s="226"/>
      <c r="R4" s="228"/>
      <c r="S4" s="76"/>
    </row>
    <row r="5" spans="1:19" s="50" customFormat="1" ht="23.1" customHeight="1" x14ac:dyDescent="0.15">
      <c r="A5" s="69" t="s">
        <v>130</v>
      </c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6" t="s">
        <v>96</v>
      </c>
    </row>
    <row r="6" spans="1:19" s="50" customFormat="1" ht="23.1" customHeight="1" x14ac:dyDescent="0.15">
      <c r="A6" s="69" t="s">
        <v>131</v>
      </c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6"/>
    </row>
    <row r="7" spans="1:19" s="50" customFormat="1" ht="23.1" customHeight="1" x14ac:dyDescent="0.15">
      <c r="A7" s="69" t="s">
        <v>132</v>
      </c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6"/>
    </row>
    <row r="8" spans="1:19" s="50" customFormat="1" ht="23.1" customHeight="1" x14ac:dyDescent="0.15">
      <c r="A8" s="69" t="s">
        <v>125</v>
      </c>
      <c r="B8" s="71">
        <v>12</v>
      </c>
      <c r="C8" s="72">
        <v>26104</v>
      </c>
      <c r="D8" s="72"/>
      <c r="E8" s="72">
        <v>26104</v>
      </c>
      <c r="F8" s="72">
        <v>130.52000000000001</v>
      </c>
      <c r="G8" s="72">
        <v>4570</v>
      </c>
      <c r="H8" s="72">
        <v>0</v>
      </c>
      <c r="I8" s="72">
        <v>3210.8</v>
      </c>
      <c r="J8" s="72">
        <v>185.64</v>
      </c>
      <c r="K8" s="72">
        <v>776.04</v>
      </c>
      <c r="L8" s="72">
        <v>94.71</v>
      </c>
      <c r="M8" s="72"/>
      <c r="N8" s="72"/>
      <c r="O8" s="72">
        <v>8967.7099999999991</v>
      </c>
      <c r="P8" s="72">
        <v>17136.29</v>
      </c>
      <c r="Q8" s="72">
        <v>300</v>
      </c>
      <c r="R8" s="72">
        <v>17436.29</v>
      </c>
      <c r="S8" s="76"/>
    </row>
    <row r="9" spans="1:19" s="50" customFormat="1" ht="23.1" customHeight="1" x14ac:dyDescent="0.15">
      <c r="A9" s="69" t="s">
        <v>133</v>
      </c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6"/>
    </row>
    <row r="10" spans="1:19" s="50" customFormat="1" ht="23.1" customHeight="1" x14ac:dyDescent="0.15">
      <c r="A10" s="69" t="s">
        <v>134</v>
      </c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6"/>
    </row>
    <row r="11" spans="1:19" s="50" customFormat="1" ht="23.1" customHeight="1" x14ac:dyDescent="0.15">
      <c r="A11" s="69" t="s">
        <v>135</v>
      </c>
      <c r="B11" s="7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6" t="s">
        <v>48</v>
      </c>
    </row>
    <row r="12" spans="1:19" s="50" customFormat="1" ht="23.1" customHeight="1" x14ac:dyDescent="0.15">
      <c r="A12" s="69" t="s">
        <v>136</v>
      </c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6"/>
    </row>
    <row r="13" spans="1:19" s="50" customFormat="1" ht="23.1" customHeight="1" x14ac:dyDescent="0.15">
      <c r="A13" s="69" t="s">
        <v>59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6"/>
    </row>
    <row r="14" spans="1:19" s="50" customFormat="1" ht="24.95" customHeight="1" x14ac:dyDescent="0.15">
      <c r="A14" s="73" t="s">
        <v>137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  <c r="Q14" s="73"/>
      <c r="R14" s="73"/>
      <c r="S14" s="74"/>
    </row>
    <row r="15" spans="1:19" customFormat="1" ht="14.25" x14ac:dyDescent="0.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9" customFormat="1" ht="14.25" x14ac:dyDescent="0.15">
      <c r="A16" s="68"/>
    </row>
    <row r="17" spans="1:16383" customFormat="1" ht="14.25" x14ac:dyDescent="0.15">
      <c r="A17" s="68"/>
    </row>
    <row r="18" spans="1:16383" customFormat="1" ht="14.25" x14ac:dyDescent="0.15">
      <c r="A18" s="68"/>
    </row>
    <row r="19" spans="1:16383" customFormat="1" ht="14.25" x14ac:dyDescent="0.15">
      <c r="A19" s="68"/>
    </row>
    <row r="20" spans="1:16383" customFormat="1" ht="14.25" x14ac:dyDescent="0.1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6383" ht="14.25" x14ac:dyDescent="0.1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</row>
    <row r="22" spans="1:16383" ht="14.25" x14ac:dyDescent="0.1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</row>
    <row r="23" spans="1:16383" ht="14.25" x14ac:dyDescent="0.1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</row>
  </sheetData>
  <mergeCells count="11">
    <mergeCell ref="A1:S1"/>
    <mergeCell ref="A2:R2"/>
    <mergeCell ref="F3:O3"/>
    <mergeCell ref="A3:A4"/>
    <mergeCell ref="B3:B4"/>
    <mergeCell ref="C3:C4"/>
    <mergeCell ref="D3:D4"/>
    <mergeCell ref="E3:E4"/>
    <mergeCell ref="P3:P4"/>
    <mergeCell ref="Q3:Q4"/>
    <mergeCell ref="R3:R4"/>
  </mergeCells>
  <phoneticPr fontId="10" type="noConversion"/>
  <pageMargins left="0.47916666666666702" right="0.3" top="0.37916666666666698" bottom="0.43888888888888899" header="0.31388888888888899" footer="0.31388888888888899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5" sqref="M5"/>
    </sheetView>
  </sheetViews>
  <sheetFormatPr defaultColWidth="9" defaultRowHeight="14.25" x14ac:dyDescent="0.15"/>
  <cols>
    <col min="2" max="2" width="6.625" customWidth="1"/>
    <col min="8" max="8" width="8.5" customWidth="1"/>
    <col min="10" max="10" width="7.375" customWidth="1"/>
    <col min="11" max="11" width="6" customWidth="1"/>
    <col min="12" max="12" width="7.5" customWidth="1"/>
    <col min="13" max="13" width="7.25" customWidth="1"/>
    <col min="14" max="14" width="10.125" customWidth="1"/>
  </cols>
  <sheetData>
    <row r="1" spans="1:14" s="59" customFormat="1" ht="24.95" customHeight="1" x14ac:dyDescent="0.15">
      <c r="A1" s="197" t="s">
        <v>138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s="59" customFormat="1" ht="24.95" customHeight="1" x14ac:dyDescent="0.15">
      <c r="A2" s="229">
        <v>43983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66"/>
    </row>
    <row r="3" spans="1:14" s="59" customFormat="1" ht="24.95" customHeight="1" x14ac:dyDescent="0.15">
      <c r="A3" s="200" t="s">
        <v>122</v>
      </c>
      <c r="B3" s="200" t="s">
        <v>123</v>
      </c>
      <c r="C3" s="203" t="s">
        <v>4</v>
      </c>
      <c r="D3" s="200" t="s">
        <v>87</v>
      </c>
      <c r="E3" s="200"/>
      <c r="F3" s="200"/>
      <c r="G3" s="200"/>
      <c r="H3" s="205" t="s">
        <v>65</v>
      </c>
      <c r="I3" s="203" t="s">
        <v>139</v>
      </c>
      <c r="J3" s="203" t="s">
        <v>89</v>
      </c>
      <c r="K3" s="203" t="s">
        <v>90</v>
      </c>
      <c r="L3" s="206" t="s">
        <v>140</v>
      </c>
      <c r="M3" s="208" t="s">
        <v>141</v>
      </c>
      <c r="N3" s="67"/>
    </row>
    <row r="4" spans="1:14" s="59" customFormat="1" ht="24.95" customHeight="1" x14ac:dyDescent="0.15">
      <c r="A4" s="200"/>
      <c r="B4" s="200"/>
      <c r="C4" s="204"/>
      <c r="D4" s="60" t="s">
        <v>94</v>
      </c>
      <c r="E4" s="60" t="s">
        <v>15</v>
      </c>
      <c r="F4" s="61" t="s">
        <v>68</v>
      </c>
      <c r="G4" s="60" t="s">
        <v>7</v>
      </c>
      <c r="H4" s="205"/>
      <c r="I4" s="204"/>
      <c r="J4" s="204"/>
      <c r="K4" s="204"/>
      <c r="L4" s="207"/>
      <c r="M4" s="208"/>
      <c r="N4" s="67"/>
    </row>
    <row r="5" spans="1:14" s="59" customFormat="1" ht="24.95" customHeight="1" x14ac:dyDescent="0.15">
      <c r="A5" s="40" t="s">
        <v>125</v>
      </c>
      <c r="B5" s="62">
        <v>3</v>
      </c>
      <c r="C5" s="63">
        <v>2690</v>
      </c>
      <c r="D5" s="63">
        <v>0</v>
      </c>
      <c r="E5" s="63">
        <v>27.2</v>
      </c>
      <c r="F5" s="63">
        <v>0</v>
      </c>
      <c r="G5" s="63">
        <v>27.2</v>
      </c>
      <c r="H5" s="63">
        <v>2662.8</v>
      </c>
      <c r="I5" s="63">
        <v>586</v>
      </c>
      <c r="J5" s="63">
        <v>640</v>
      </c>
      <c r="K5" s="63">
        <v>250</v>
      </c>
      <c r="L5" s="63">
        <v>1750</v>
      </c>
      <c r="M5" s="63">
        <v>5888.8</v>
      </c>
      <c r="N5" s="67" t="s">
        <v>96</v>
      </c>
    </row>
    <row r="6" spans="1:14" s="59" customFormat="1" ht="24.95" customHeight="1" x14ac:dyDescent="0.15">
      <c r="A6" s="40" t="s">
        <v>133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67"/>
    </row>
    <row r="7" spans="1:14" s="59" customFormat="1" ht="24.95" customHeight="1" x14ac:dyDescent="0.15">
      <c r="A7" s="40" t="s">
        <v>134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67"/>
    </row>
    <row r="8" spans="1:14" s="59" customFormat="1" ht="24.95" customHeight="1" x14ac:dyDescent="0.15">
      <c r="A8" s="40" t="s">
        <v>135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67" t="s">
        <v>48</v>
      </c>
    </row>
    <row r="9" spans="1:14" s="59" customFormat="1" ht="24.95" customHeight="1" x14ac:dyDescent="0.15">
      <c r="A9" s="64" t="s">
        <v>59</v>
      </c>
      <c r="B9" s="64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67"/>
    </row>
    <row r="10" spans="1:14" x14ac:dyDescent="0.15">
      <c r="A10" s="65" t="s">
        <v>142</v>
      </c>
      <c r="B10" s="65"/>
      <c r="C10" s="65"/>
      <c r="D10" s="65"/>
      <c r="E10" s="65"/>
      <c r="F10" s="65"/>
      <c r="G10" s="65"/>
      <c r="H10" s="65"/>
      <c r="I10" s="65"/>
      <c r="J10" s="65"/>
    </row>
  </sheetData>
  <mergeCells count="12">
    <mergeCell ref="A1:N1"/>
    <mergeCell ref="A2:M2"/>
    <mergeCell ref="D3:G3"/>
    <mergeCell ref="A3:A4"/>
    <mergeCell ref="B3:B4"/>
    <mergeCell ref="C3:C4"/>
    <mergeCell ref="H3:H4"/>
    <mergeCell ref="I3:I4"/>
    <mergeCell ref="J3:J4"/>
    <mergeCell ref="K3:K4"/>
    <mergeCell ref="L3:L4"/>
    <mergeCell ref="M3:M4"/>
  </mergeCells>
  <phoneticPr fontId="10" type="noConversion"/>
  <pageMargins left="0.75" right="0.62916666666666698" top="1" bottom="1" header="0.51180555555555596" footer="0.51180555555555596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6" sqref="H6"/>
    </sheetView>
  </sheetViews>
  <sheetFormatPr defaultColWidth="9" defaultRowHeight="13.5" x14ac:dyDescent="0.15"/>
  <cols>
    <col min="1" max="1" width="12.5" style="50" customWidth="1"/>
    <col min="2" max="2" width="10.875" style="50" customWidth="1"/>
    <col min="3" max="3" width="11.5" style="50" customWidth="1"/>
    <col min="4" max="4" width="12.5" style="50" customWidth="1"/>
    <col min="5" max="5" width="11.875" style="50" customWidth="1"/>
    <col min="6" max="6" width="11.5" style="50" customWidth="1"/>
    <col min="7" max="7" width="10.5" style="50" customWidth="1"/>
    <col min="8" max="8" width="15.125" style="50" customWidth="1"/>
    <col min="9" max="9" width="17.875" style="50" customWidth="1"/>
    <col min="10" max="10" width="6.25" style="51" customWidth="1"/>
    <col min="11" max="16384" width="9" style="50"/>
  </cols>
  <sheetData>
    <row r="1" spans="1:10" ht="36.75" customHeight="1" x14ac:dyDescent="0.15">
      <c r="A1" s="230" t="s">
        <v>143</v>
      </c>
      <c r="B1" s="230"/>
      <c r="C1" s="230"/>
      <c r="D1" s="230"/>
      <c r="E1" s="230"/>
      <c r="F1" s="230"/>
      <c r="G1" s="230"/>
      <c r="H1" s="230"/>
      <c r="I1" s="230"/>
      <c r="J1" s="230"/>
    </row>
    <row r="2" spans="1:10" ht="39" customHeight="1" x14ac:dyDescent="0.15">
      <c r="A2" s="231">
        <v>43983</v>
      </c>
      <c r="B2" s="231"/>
      <c r="C2" s="231"/>
      <c r="D2" s="231"/>
      <c r="E2" s="231"/>
      <c r="F2" s="231"/>
      <c r="G2" s="231"/>
      <c r="H2" s="231"/>
      <c r="I2" s="231"/>
      <c r="J2" s="55"/>
    </row>
    <row r="3" spans="1:10" ht="39" customHeight="1" x14ac:dyDescent="0.15">
      <c r="A3" s="52" t="s">
        <v>122</v>
      </c>
      <c r="B3" s="52" t="s">
        <v>123</v>
      </c>
      <c r="C3" s="52" t="s">
        <v>103</v>
      </c>
      <c r="D3" s="52" t="s">
        <v>144</v>
      </c>
      <c r="E3" s="52" t="s">
        <v>105</v>
      </c>
      <c r="F3" s="52" t="s">
        <v>106</v>
      </c>
      <c r="G3" s="52" t="s">
        <v>107</v>
      </c>
      <c r="H3" s="52" t="s">
        <v>108</v>
      </c>
      <c r="I3" s="52" t="s">
        <v>109</v>
      </c>
      <c r="J3" s="56"/>
    </row>
    <row r="4" spans="1:10" ht="39" customHeight="1" x14ac:dyDescent="0.15">
      <c r="A4" s="52" t="s">
        <v>130</v>
      </c>
      <c r="B4" s="52"/>
      <c r="C4" s="52"/>
      <c r="D4" s="52"/>
      <c r="E4" s="52"/>
      <c r="F4" s="52"/>
      <c r="G4" s="52"/>
      <c r="H4" s="52"/>
      <c r="I4" s="57"/>
      <c r="J4" s="56"/>
    </row>
    <row r="5" spans="1:10" ht="39" customHeight="1" x14ac:dyDescent="0.15">
      <c r="A5" s="53" t="s">
        <v>125</v>
      </c>
      <c r="B5" s="19">
        <v>27</v>
      </c>
      <c r="C5" s="54">
        <v>44310</v>
      </c>
      <c r="D5" s="54"/>
      <c r="E5" s="54">
        <v>44310</v>
      </c>
      <c r="F5" s="54">
        <v>1500</v>
      </c>
      <c r="G5" s="54"/>
      <c r="H5" s="54">
        <v>45810</v>
      </c>
      <c r="I5" s="57"/>
      <c r="J5" s="58" t="s">
        <v>96</v>
      </c>
    </row>
    <row r="6" spans="1:10" ht="39" customHeight="1" x14ac:dyDescent="0.15">
      <c r="A6" s="53" t="s">
        <v>133</v>
      </c>
      <c r="B6" s="53"/>
      <c r="C6" s="53"/>
      <c r="D6" s="53"/>
      <c r="E6" s="53"/>
      <c r="F6" s="53"/>
      <c r="G6" s="53"/>
      <c r="H6" s="53"/>
      <c r="I6" s="57"/>
      <c r="J6" s="58"/>
    </row>
    <row r="7" spans="1:10" ht="39" customHeight="1" x14ac:dyDescent="0.15">
      <c r="A7" s="53" t="s">
        <v>134</v>
      </c>
      <c r="B7" s="53"/>
      <c r="C7" s="53"/>
      <c r="D7" s="53"/>
      <c r="E7" s="53"/>
      <c r="F7" s="53"/>
      <c r="G7" s="53"/>
      <c r="H7" s="53"/>
      <c r="I7" s="57"/>
      <c r="J7" s="58"/>
    </row>
    <row r="8" spans="1:10" ht="39" customHeight="1" x14ac:dyDescent="0.15">
      <c r="A8" s="53" t="s">
        <v>135</v>
      </c>
      <c r="B8" s="53"/>
      <c r="C8" s="53"/>
      <c r="D8" s="53"/>
      <c r="E8" s="53"/>
      <c r="F8" s="53"/>
      <c r="G8" s="53"/>
      <c r="H8" s="53"/>
      <c r="I8" s="57"/>
      <c r="J8" s="58"/>
    </row>
    <row r="9" spans="1:10" ht="39" customHeight="1" x14ac:dyDescent="0.15">
      <c r="A9" s="53" t="s">
        <v>145</v>
      </c>
      <c r="B9" s="53"/>
      <c r="C9" s="53"/>
      <c r="D9" s="53"/>
      <c r="E9" s="53"/>
      <c r="F9" s="53"/>
      <c r="G9" s="53"/>
      <c r="H9" s="53"/>
      <c r="I9" s="57"/>
      <c r="J9" s="58" t="s">
        <v>48</v>
      </c>
    </row>
    <row r="10" spans="1:10" ht="39" customHeight="1" x14ac:dyDescent="0.15">
      <c r="A10" s="53" t="s">
        <v>59</v>
      </c>
      <c r="B10" s="53"/>
      <c r="C10" s="53"/>
      <c r="D10" s="53"/>
      <c r="E10" s="53"/>
      <c r="F10" s="53"/>
      <c r="G10" s="53"/>
      <c r="H10" s="53"/>
      <c r="I10" s="53"/>
      <c r="J10" s="58"/>
    </row>
    <row r="11" spans="1:10" ht="39" customHeight="1" x14ac:dyDescent="0.15">
      <c r="A11" s="232" t="s">
        <v>146</v>
      </c>
      <c r="B11" s="232"/>
      <c r="C11" s="232"/>
      <c r="D11" s="232"/>
      <c r="E11" s="232"/>
      <c r="F11" s="232"/>
      <c r="G11" s="232"/>
      <c r="H11" s="232"/>
      <c r="I11" s="232"/>
      <c r="J11" s="58"/>
    </row>
  </sheetData>
  <mergeCells count="3">
    <mergeCell ref="A1:J1"/>
    <mergeCell ref="A2:I2"/>
    <mergeCell ref="A11:I11"/>
  </mergeCells>
  <phoneticPr fontId="10" type="noConversion"/>
  <pageMargins left="0.70763888888888904" right="0.70763888888888904" top="0.47916666666666702" bottom="0.41875000000000001" header="0.31388888888888899" footer="0.313888888888888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</vt:i4>
      </vt:variant>
    </vt:vector>
  </HeadingPairs>
  <TitlesOfParts>
    <vt:vector size="16" baseType="lpstr">
      <vt:lpstr>202006在编工资</vt:lpstr>
      <vt:lpstr>202006非在编工资</vt:lpstr>
      <vt:lpstr>202006钟点工工资</vt:lpstr>
      <vt:lpstr>202006在编绩效</vt:lpstr>
      <vt:lpstr>202006非在编绩效</vt:lpstr>
      <vt:lpstr>在编工资汇总表</vt:lpstr>
      <vt:lpstr>非在编工资汇总表</vt:lpstr>
      <vt:lpstr>钟点工工资汇总</vt:lpstr>
      <vt:lpstr>在编奖励性绩效汇总</vt:lpstr>
      <vt:lpstr>非在编奖励性绩效汇总</vt:lpstr>
      <vt:lpstr>2020年</vt:lpstr>
      <vt:lpstr>202006非在编加班绩效</vt:lpstr>
      <vt:lpstr>202006劳务派遣人员加班绩</vt:lpstr>
      <vt:lpstr>2020年加班</vt:lpstr>
      <vt:lpstr>'202006在编工资'!Print_Area</vt:lpstr>
      <vt:lpstr>在编工资汇总表!Print_Area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SkyUser</cp:lastModifiedBy>
  <cp:lastPrinted>2017-11-03T01:49:00Z</cp:lastPrinted>
  <dcterms:created xsi:type="dcterms:W3CDTF">2016-04-29T06:12:00Z</dcterms:created>
  <dcterms:modified xsi:type="dcterms:W3CDTF">2022-01-15T06:33:04Z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</vt:lpwstr>
  </property>
</Properties>
</file>