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blab/Desktop/Lena-NURA-24/Friday Updates/"/>
    </mc:Choice>
  </mc:AlternateContent>
  <xr:revisionPtr revIDLastSave="0" documentId="13_ncr:1_{30F47F09-6110-8E47-A62F-CEBA2E2CAF0A}" xr6:coauthVersionLast="47" xr6:coauthVersionMax="47" xr10:uidLastSave="{00000000-0000-0000-0000-000000000000}"/>
  <bookViews>
    <workbookView xWindow="1700" yWindow="760" windowWidth="28040" windowHeight="17440" activeTab="1" xr2:uid="{7153589C-B78A-C94C-9501-F39E12503FC1}"/>
  </bookViews>
  <sheets>
    <sheet name="Pilot Data (As of Feb 15th) (2)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Z8" i="2"/>
  <c r="Y8" i="2"/>
  <c r="X8" i="2"/>
  <c r="W8" i="2"/>
  <c r="R8" i="2"/>
  <c r="Q8" i="2"/>
  <c r="P8" i="2"/>
  <c r="O8" i="2"/>
  <c r="J8" i="2"/>
  <c r="I8" i="2"/>
  <c r="H8" i="2"/>
  <c r="G8" i="2"/>
  <c r="B8" i="2"/>
  <c r="AC7" i="2"/>
  <c r="AC8" i="2" s="1"/>
  <c r="AB7" i="2"/>
  <c r="AB8" i="2" s="1"/>
  <c r="AA7" i="2"/>
  <c r="AA8" i="2" s="1"/>
  <c r="Z7" i="2"/>
  <c r="Y7" i="2"/>
  <c r="X7" i="2"/>
  <c r="W7" i="2"/>
  <c r="V7" i="2"/>
  <c r="V8" i="2" s="1"/>
  <c r="U7" i="2"/>
  <c r="U8" i="2" s="1"/>
  <c r="T7" i="2"/>
  <c r="T8" i="2" s="1"/>
  <c r="S7" i="2"/>
  <c r="S8" i="2" s="1"/>
  <c r="R7" i="2"/>
  <c r="Q7" i="2"/>
  <c r="P7" i="2"/>
  <c r="O7" i="2"/>
  <c r="N7" i="2"/>
  <c r="N8" i="2" s="1"/>
  <c r="M7" i="2"/>
  <c r="M8" i="2" s="1"/>
  <c r="L7" i="2"/>
  <c r="L8" i="2" s="1"/>
  <c r="K7" i="2"/>
  <c r="K8" i="2" s="1"/>
  <c r="J7" i="2"/>
  <c r="I7" i="2"/>
  <c r="H7" i="2"/>
  <c r="G7" i="2"/>
  <c r="F7" i="2"/>
  <c r="F8" i="2" s="1"/>
  <c r="E7" i="2"/>
  <c r="E8" i="2" s="1"/>
  <c r="D7" i="2"/>
  <c r="D8" i="2" s="1"/>
  <c r="C7" i="2"/>
  <c r="C8" i="2" s="1"/>
  <c r="B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W7" i="1"/>
  <c r="X7" i="1"/>
  <c r="Y7" i="1"/>
  <c r="Z7" i="1"/>
  <c r="AA7" i="1"/>
  <c r="AB7" i="1"/>
  <c r="AC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7" i="1"/>
  <c r="D7" i="1"/>
  <c r="E7" i="1"/>
  <c r="F7" i="1"/>
  <c r="G7" i="1"/>
  <c r="B7" i="1"/>
  <c r="AA8" i="1" l="1"/>
  <c r="AB8" i="1"/>
  <c r="AC8" i="1"/>
  <c r="V8" i="1"/>
  <c r="W8" i="1"/>
  <c r="X8" i="1"/>
  <c r="Y8" i="1"/>
  <c r="Z8" i="1"/>
  <c r="Q8" i="1"/>
  <c r="R8" i="1"/>
  <c r="S8" i="1"/>
  <c r="T8" i="1"/>
  <c r="U8" i="1"/>
  <c r="K8" i="1"/>
  <c r="L8" i="1"/>
  <c r="M8" i="1"/>
  <c r="N8" i="1"/>
  <c r="O8" i="1"/>
  <c r="P8" i="1"/>
  <c r="G8" i="1"/>
  <c r="H8" i="1"/>
  <c r="I8" i="1"/>
  <c r="J8" i="1"/>
  <c r="D8" i="1"/>
  <c r="E8" i="1"/>
  <c r="F8" i="1"/>
  <c r="B8" i="1"/>
  <c r="C8" i="1"/>
  <c r="B10" i="1"/>
  <c r="F9" i="1" s="1"/>
  <c r="G9" i="1" l="1"/>
  <c r="X9" i="1"/>
  <c r="D9" i="1"/>
  <c r="J9" i="1"/>
  <c r="P9" i="1"/>
  <c r="M9" i="1"/>
  <c r="Z9" i="1"/>
  <c r="L9" i="1"/>
  <c r="Y9" i="1"/>
  <c r="K9" i="1"/>
  <c r="O9" i="1"/>
  <c r="U9" i="1"/>
  <c r="W9" i="1"/>
  <c r="N9" i="1"/>
  <c r="Q9" i="1"/>
  <c r="AA9" i="1"/>
  <c r="V9" i="1"/>
  <c r="H9" i="1"/>
  <c r="AC9" i="1"/>
  <c r="I9" i="1"/>
  <c r="T9" i="1"/>
  <c r="C9" i="1"/>
  <c r="AB9" i="1"/>
  <c r="S9" i="1"/>
  <c r="R9" i="1"/>
  <c r="B9" i="1"/>
  <c r="E9" i="1"/>
</calcChain>
</file>

<file path=xl/sharedStrings.xml><?xml version="1.0" encoding="utf-8"?>
<sst xmlns="http://schemas.openxmlformats.org/spreadsheetml/2006/main" count="66" uniqueCount="33">
  <si>
    <t>Participant ID</t>
  </si>
  <si>
    <t>Recog Acc (match - block)</t>
  </si>
  <si>
    <t>Recog Acc (mismatch - block)</t>
  </si>
  <si>
    <t>Recog Acc (all - block)</t>
  </si>
  <si>
    <t>Recog Correct RT (match - block)</t>
  </si>
  <si>
    <t>Recog Correct RT (mismatch - block)</t>
  </si>
  <si>
    <t>Recog Correct RT (all - block)</t>
  </si>
  <si>
    <t>Recog RT (match - block</t>
  </si>
  <si>
    <t>Recog RT (mismatch - block)</t>
  </si>
  <si>
    <t>Recog RT (all - block)</t>
  </si>
  <si>
    <t>Recall Error - Average (block)</t>
  </si>
  <si>
    <t>Recall Error - Standard Deviation (block)</t>
  </si>
  <si>
    <t>Recog Acc (match - intermixed)</t>
  </si>
  <si>
    <t>Recog Acc (mismatch - intermixed)</t>
  </si>
  <si>
    <t>Recog Acc (all - intermixed)</t>
  </si>
  <si>
    <t>Recog Correct RT (match - intermixed)</t>
  </si>
  <si>
    <t>Recog Correct RT (mismatch - intermixed)</t>
  </si>
  <si>
    <t>Recog Correct RT (all - intermixed)</t>
  </si>
  <si>
    <t>Recog RT (match - intermixed</t>
  </si>
  <si>
    <t>Recog RT (mismatch - intermixed)</t>
  </si>
  <si>
    <t>Recog RT (all - intermixed)</t>
  </si>
  <si>
    <t xml:space="preserve">Recall Error - Average (intermixed) </t>
  </si>
  <si>
    <t>Recall Error - Standard Deviation (intermixed)</t>
  </si>
  <si>
    <t>Recog K (block)</t>
  </si>
  <si>
    <t>Recog hit rate (block)</t>
  </si>
  <si>
    <t>Recog false alarm rate (block)</t>
  </si>
  <si>
    <t>Recog hit rate (intermix)</t>
  </si>
  <si>
    <t>Recog false alarm rate (intermix)</t>
  </si>
  <si>
    <t>Recog K (intermix)</t>
  </si>
  <si>
    <t>AVERAGES</t>
  </si>
  <si>
    <t>std</t>
  </si>
  <si>
    <t>CI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</si>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</sst>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Match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 (2)'!$B$8,'Pilot Data (As of Feb 15th) (2)'!$M$8)</c:f>
                <c:numCache>
                  <c:formatCode>General</c:formatCode>
                  <c:ptCount val="2"/>
                  <c:pt idx="0">
                    <c:v>0.17086569883178793</c:v>
                  </c:pt>
                  <c:pt idx="1">
                    <c:v>0.10453141250880287</c:v>
                  </c:pt>
                </c:numCache>
              </c:numRef>
            </c:plus>
            <c:minus>
              <c:numRef>
                <c:f>('Pilot Data (As of Feb 15th) (2)'!$B$8,'Pilot Data (As of Feb 15th) (2)'!$M$8)</c:f>
                <c:numCache>
                  <c:formatCode>General</c:formatCode>
                  <c:ptCount val="2"/>
                  <c:pt idx="0">
                    <c:v>0.17086569883178793</c:v>
                  </c:pt>
                  <c:pt idx="1">
                    <c:v>0.10453141250880287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 (2)'!$B$6,'Pilot Data (As of Feb 15th) (2)'!$M$6)</c:f>
              <c:numCache>
                <c:formatCode>General</c:formatCode>
                <c:ptCount val="2"/>
                <c:pt idx="0">
                  <c:v>0.85</c:v>
                </c:pt>
                <c:pt idx="1">
                  <c:v>0.82000000000000006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F-4A40-8216-F1FA01E94C2C}"/>
            </c:ext>
          </c:extLst>
        </c:ser>
        <c:ser>
          <c:idx val="0"/>
          <c:order val="1"/>
          <c:tx>
            <c:v>Mismatch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 (2)'!$C$8,'Pilot Data (As of Feb 15th) (2)'!$N$8)</c:f>
                <c:numCache>
                  <c:formatCode>General</c:formatCode>
                  <c:ptCount val="2"/>
                  <c:pt idx="0">
                    <c:v>5.0288770021648929E-2</c:v>
                  </c:pt>
                  <c:pt idx="1">
                    <c:v>6.5332132818001779E-2</c:v>
                  </c:pt>
                </c:numCache>
              </c:numRef>
            </c:plus>
            <c:minus>
              <c:numRef>
                <c:f>('Pilot Data (As of Feb 15th) (2)'!$C$8,'Pilot Data (As of Feb 15th) (2)'!$N$8)</c:f>
                <c:numCache>
                  <c:formatCode>General</c:formatCode>
                  <c:ptCount val="2"/>
                  <c:pt idx="0">
                    <c:v>5.0288770021648929E-2</c:v>
                  </c:pt>
                  <c:pt idx="1">
                    <c:v>6.5332132818001779E-2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 (2)'!$C$6,'Pilot Data (As of Feb 15th) (2)'!$N$6)</c:f>
              <c:numCache>
                <c:formatCode>General</c:formatCode>
                <c:ptCount val="2"/>
                <c:pt idx="0">
                  <c:v>0.91749999999999998</c:v>
                </c:pt>
                <c:pt idx="1">
                  <c:v>0.92999999999999994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F-4A40-8216-F1FA01E9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Proportion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Match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 (2)'!$E$8,'Pilot Data (As of Feb 15th) (2)'!$P$8)</c:f>
                <c:numCache>
                  <c:formatCode>General</c:formatCode>
                  <c:ptCount val="2"/>
                  <c:pt idx="0">
                    <c:v>0.18879538803952434</c:v>
                  </c:pt>
                  <c:pt idx="1">
                    <c:v>0.1452976609291772</c:v>
                  </c:pt>
                </c:numCache>
              </c:numRef>
            </c:plus>
            <c:minus>
              <c:numRef>
                <c:f>('Pilot Data (As of Feb 15th) (2)'!$E$8,'Pilot Data (As of Feb 15th) (2)'!$P$8)</c:f>
                <c:numCache>
                  <c:formatCode>General</c:formatCode>
                  <c:ptCount val="2"/>
                  <c:pt idx="0">
                    <c:v>0.18879538803952434</c:v>
                  </c:pt>
                  <c:pt idx="1">
                    <c:v>0.1452976609291772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 (2)'!$E$6,'Pilot Data (As of Feb 15th) (2)'!$P$6)</c:f>
              <c:numCache>
                <c:formatCode>General</c:formatCode>
                <c:ptCount val="2"/>
                <c:pt idx="0">
                  <c:v>0.73421000000000003</c:v>
                </c:pt>
                <c:pt idx="1">
                  <c:v>0.80915999999999999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1-134D-815E-87A34CC562F8}"/>
            </c:ext>
          </c:extLst>
        </c:ser>
        <c:ser>
          <c:idx val="0"/>
          <c:order val="1"/>
          <c:tx>
            <c:v>Mismatch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 (2)'!$F$8,'Pilot Data (As of Feb 15th) (2)'!$Q$8)</c:f>
                <c:numCache>
                  <c:formatCode>General</c:formatCode>
                  <c:ptCount val="2"/>
                  <c:pt idx="0">
                    <c:v>0.18365957053975532</c:v>
                  </c:pt>
                  <c:pt idx="1">
                    <c:v>0.24405717500394192</c:v>
                  </c:pt>
                </c:numCache>
              </c:numRef>
            </c:plus>
            <c:minus>
              <c:numRef>
                <c:f>('Pilot Data (As of Feb 15th) (2)'!$F$8,'Pilot Data (As of Feb 15th) (2)'!$Q$8)</c:f>
                <c:numCache>
                  <c:formatCode>General</c:formatCode>
                  <c:ptCount val="2"/>
                  <c:pt idx="0">
                    <c:v>0.18365957053975532</c:v>
                  </c:pt>
                  <c:pt idx="1">
                    <c:v>0.24405717500394192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 (2)'!$F$6,'Pilot Data (As of Feb 15th) (2)'!$Q$6)</c:f>
              <c:numCache>
                <c:formatCode>General</c:formatCode>
                <c:ptCount val="2"/>
                <c:pt idx="0">
                  <c:v>0.78041000000000005</c:v>
                </c:pt>
                <c:pt idx="1">
                  <c:v>0.83099000000000001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1-134D-815E-87A34CC5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0.95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Reaction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Time (s)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 (2)'!$Z$8,'Pilot Data (As of Feb 15th) (2)'!$AC$8)</c:f>
                <c:numCache>
                  <c:formatCode>General</c:formatCode>
                  <c:ptCount val="2"/>
                  <c:pt idx="0">
                    <c:v>0.66154228598599496</c:v>
                  </c:pt>
                  <c:pt idx="1">
                    <c:v>0.50959063598041376</c:v>
                  </c:pt>
                </c:numCache>
              </c:numRef>
            </c:plus>
            <c:minus>
              <c:numRef>
                <c:f>('Pilot Data (As of Feb 15th) (2)'!$Z$8,'Pilot Data (As of Feb 15th) (2)'!$AC$8)</c:f>
                <c:numCache>
                  <c:formatCode>General</c:formatCode>
                  <c:ptCount val="2"/>
                  <c:pt idx="0">
                    <c:v>0.66154228598599496</c:v>
                  </c:pt>
                  <c:pt idx="1">
                    <c:v>0.50959063598041376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 (2)'!$Z$6,'Pilot Data (As of Feb 15th) (2)'!$AC$6)</c:f>
              <c:numCache>
                <c:formatCode>General</c:formatCode>
                <c:ptCount val="2"/>
                <c:pt idx="0">
                  <c:v>2.3025000000000002</c:v>
                </c:pt>
                <c:pt idx="1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9-3449-AF28-7CFAF1EC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K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Value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Error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('Pilot Data (As of Feb 15th) (2)'!$K$8,'Pilot Data (As of Feb 15th) (2)'!$V$8)</c:f>
                <c:numCache>
                  <c:formatCode>General</c:formatCode>
                  <c:ptCount val="2"/>
                  <c:pt idx="0">
                    <c:v>5.9211496308008007</c:v>
                  </c:pt>
                  <c:pt idx="1">
                    <c:v>16.173590357720542</c:v>
                  </c:pt>
                </c:numCache>
              </c:numRef>
            </c:plus>
            <c:minus>
              <c:numRef>
                <c:f>('Pilot Data (As of Feb 15th) (2)'!$K$8,'Pilot Data (As of Feb 15th) (2)'!$V$8)</c:f>
                <c:numCache>
                  <c:formatCode>General</c:formatCode>
                  <c:ptCount val="2"/>
                  <c:pt idx="0">
                    <c:v>5.9211496308008007</c:v>
                  </c:pt>
                  <c:pt idx="1">
                    <c:v>16.173590357720542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('Pilot Data (As of Feb 15th) (2)'!$K$6,'Pilot Data (As of Feb 15th) (2)'!$V$6)</c:f>
              <c:numCache>
                <c:formatCode>General</c:formatCode>
                <c:ptCount val="2"/>
                <c:pt idx="0">
                  <c:v>29.244999999999997</c:v>
                </c:pt>
                <c:pt idx="1">
                  <c:v>55.035449999999997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5-664B-B226-AA0E2202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 Degree Error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Match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(Data!$B$9,Data!$M$9)</c:f>
                <c:numCache>
                  <c:formatCode>General</c:formatCode>
                  <c:ptCount val="2"/>
                  <c:pt idx="0">
                    <c:v>0.17086569883178793</c:v>
                  </c:pt>
                  <c:pt idx="1">
                    <c:v>0.10453141250880287</c:v>
                  </c:pt>
                </c:numCache>
              </c:numRef>
            </c:plus>
            <c:minus>
              <c:numRef>
                <c:f>(Data!$B$9,Data!$M$9)</c:f>
                <c:numCache>
                  <c:formatCode>General</c:formatCode>
                  <c:ptCount val="2"/>
                  <c:pt idx="0">
                    <c:v>0.17086569883178793</c:v>
                  </c:pt>
                  <c:pt idx="1">
                    <c:v>0.10453141250880287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(Data!$B$7,Data!$M$7)</c:f>
              <c:numCache>
                <c:formatCode>General</c:formatCode>
                <c:ptCount val="2"/>
                <c:pt idx="0">
                  <c:v>0.85</c:v>
                </c:pt>
                <c:pt idx="1">
                  <c:v>0.82000000000000006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5-B548-A38E-39CBC4F20AAD}"/>
            </c:ext>
          </c:extLst>
        </c:ser>
        <c:ser>
          <c:idx val="0"/>
          <c:order val="1"/>
          <c:tx>
            <c:v>Mismatch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(Data!$C$9,Data!$N$9)</c:f>
                <c:numCache>
                  <c:formatCode>General</c:formatCode>
                  <c:ptCount val="2"/>
                  <c:pt idx="0">
                    <c:v>5.0288770021648929E-2</c:v>
                  </c:pt>
                  <c:pt idx="1">
                    <c:v>6.5332132818001779E-2</c:v>
                  </c:pt>
                </c:numCache>
              </c:numRef>
            </c:plus>
            <c:minus>
              <c:numRef>
                <c:f>(Data!$C$9,Data!$N$9)</c:f>
                <c:numCache>
                  <c:formatCode>General</c:formatCode>
                  <c:ptCount val="2"/>
                  <c:pt idx="0">
                    <c:v>5.0288770021648929E-2</c:v>
                  </c:pt>
                  <c:pt idx="1">
                    <c:v>6.5332132818001779E-2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(Data!$C$7,Data!$N$7)</c:f>
              <c:numCache>
                <c:formatCode>General</c:formatCode>
                <c:ptCount val="2"/>
                <c:pt idx="0">
                  <c:v>0.91749999999999998</c:v>
                </c:pt>
                <c:pt idx="1">
                  <c:v>0.92999999999999994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5-B548-A38E-39CBC4F20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Proportion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Match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(Data!$E$9,Data!$P$9)</c:f>
                <c:numCache>
                  <c:formatCode>General</c:formatCode>
                  <c:ptCount val="2"/>
                  <c:pt idx="0">
                    <c:v>0.18879538803952434</c:v>
                  </c:pt>
                  <c:pt idx="1">
                    <c:v>0.1452976609291772</c:v>
                  </c:pt>
                </c:numCache>
              </c:numRef>
            </c:plus>
            <c:minus>
              <c:numRef>
                <c:f>(Data!$E$9,Data!$P$9)</c:f>
                <c:numCache>
                  <c:formatCode>General</c:formatCode>
                  <c:ptCount val="2"/>
                  <c:pt idx="0">
                    <c:v>0.18879538803952434</c:v>
                  </c:pt>
                  <c:pt idx="1">
                    <c:v>0.1452976609291772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(Data!$E$7,Data!$P$7)</c:f>
              <c:numCache>
                <c:formatCode>General</c:formatCode>
                <c:ptCount val="2"/>
                <c:pt idx="0">
                  <c:v>0.73421000000000003</c:v>
                </c:pt>
                <c:pt idx="1">
                  <c:v>0.80915999999999999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C-8D4F-8525-04EB2F13AC72}"/>
            </c:ext>
          </c:extLst>
        </c:ser>
        <c:ser>
          <c:idx val="0"/>
          <c:order val="1"/>
          <c:tx>
            <c:v>Mismatch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(Data!$F$9,Data!$Q$9)</c:f>
                <c:numCache>
                  <c:formatCode>General</c:formatCode>
                  <c:ptCount val="2"/>
                  <c:pt idx="0">
                    <c:v>0.18365957053975532</c:v>
                  </c:pt>
                  <c:pt idx="1">
                    <c:v>0.24405717500394192</c:v>
                  </c:pt>
                </c:numCache>
              </c:numRef>
            </c:plus>
            <c:minus>
              <c:numRef>
                <c:f>(Data!$F$9,Data!$Q$9)</c:f>
                <c:numCache>
                  <c:formatCode>General</c:formatCode>
                  <c:ptCount val="2"/>
                  <c:pt idx="0">
                    <c:v>0.18365957053975532</c:v>
                  </c:pt>
                  <c:pt idx="1">
                    <c:v>0.24405717500394192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(Data!$F$7,Data!$Q$7)</c:f>
              <c:numCache>
                <c:formatCode>General</c:formatCode>
                <c:ptCount val="2"/>
                <c:pt idx="0">
                  <c:v>0.78041000000000005</c:v>
                </c:pt>
                <c:pt idx="1">
                  <c:v>0.83099000000000001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C-8D4F-8525-04EB2F13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0.95"/>
          <c:min val="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Reaction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Time (s)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(Data!$Z$9,Data!$AC$9)</c:f>
                <c:numCache>
                  <c:formatCode>General</c:formatCode>
                  <c:ptCount val="2"/>
                  <c:pt idx="0">
                    <c:v>0.66154228598599496</c:v>
                  </c:pt>
                  <c:pt idx="1">
                    <c:v>0.50959063598041376</c:v>
                  </c:pt>
                </c:numCache>
              </c:numRef>
            </c:plus>
            <c:minus>
              <c:numRef>
                <c:f>(Data!$Z$9,Data!$AC$9)</c:f>
                <c:numCache>
                  <c:formatCode>General</c:formatCode>
                  <c:ptCount val="2"/>
                  <c:pt idx="0">
                    <c:v>0.66154228598599496</c:v>
                  </c:pt>
                  <c:pt idx="1">
                    <c:v>0.50959063598041376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(Data!$Z$7,Data!$AC$7)</c:f>
              <c:numCache>
                <c:formatCode>General</c:formatCode>
                <c:ptCount val="2"/>
                <c:pt idx="0">
                  <c:v>2.3025000000000002</c:v>
                </c:pt>
                <c:pt idx="1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1-4E44-B910-3CC95DFA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K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Value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Error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(Data!$K$9,Data!$V$9)</c:f>
                <c:numCache>
                  <c:formatCode>General</c:formatCode>
                  <c:ptCount val="2"/>
                  <c:pt idx="0">
                    <c:v>5.9211496308008007</c:v>
                  </c:pt>
                  <c:pt idx="1">
                    <c:v>16.173590357720542</c:v>
                  </c:pt>
                </c:numCache>
              </c:numRef>
            </c:plus>
            <c:minus>
              <c:numRef>
                <c:f>(Data!$K$9,Data!$V$9)</c:f>
                <c:numCache>
                  <c:formatCode>General</c:formatCode>
                  <c:ptCount val="2"/>
                  <c:pt idx="0">
                    <c:v>5.9211496308008007</c:v>
                  </c:pt>
                  <c:pt idx="1">
                    <c:v>16.173590357720542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Block</c:v>
              </c:pt>
              <c:pt idx="1">
                <c:v> Intermix</c:v>
              </c:pt>
            </c:strLit>
          </c:cat>
          <c:val>
            <c:numRef>
              <c:f>(Data!$K$7,Data!$V$7)</c:f>
              <c:numCache>
                <c:formatCode>General</c:formatCode>
                <c:ptCount val="2"/>
                <c:pt idx="0">
                  <c:v>29.244999999999997</c:v>
                </c:pt>
                <c:pt idx="1">
                  <c:v>55.035449999999997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D-FB44-8CDE-3285DB13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98959"/>
        <c:axId val="1210400607"/>
      </c:barChart>
      <c:catAx>
        <c:axId val="12103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Block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00607"/>
        <c:crosses val="autoZero"/>
        <c:auto val="1"/>
        <c:lblAlgn val="ctr"/>
        <c:lblOffset val="100"/>
        <c:noMultiLvlLbl val="0"/>
      </c:catAx>
      <c:valAx>
        <c:axId val="1210400607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 Degree Error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98959"/>
        <c:crossesAt val="1"/>
        <c:crossBetween val="between"/>
        <c:majorUnit val="2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15</xdr:row>
      <xdr:rowOff>139700</xdr:rowOff>
    </xdr:from>
    <xdr:to>
      <xdr:col>4</xdr:col>
      <xdr:colOff>370254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74747-6FC8-8A4A-817C-3B82DDAE1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15</xdr:row>
      <xdr:rowOff>114300</xdr:rowOff>
    </xdr:from>
    <xdr:to>
      <xdr:col>6</xdr:col>
      <xdr:colOff>1614854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C2BF7-4C2B-C244-AF8E-5CECA226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88900</xdr:rowOff>
    </xdr:from>
    <xdr:to>
      <xdr:col>10</xdr:col>
      <xdr:colOff>738554</xdr:colOff>
      <xdr:row>28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90A3D-D33D-5B44-9203-F85CB579A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635000</xdr:colOff>
      <xdr:row>30</xdr:row>
      <xdr:rowOff>139700</xdr:rowOff>
    </xdr:from>
    <xdr:to>
      <xdr:col>6</xdr:col>
      <xdr:colOff>1640254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0243F0-2B37-4D4F-B8F0-459280AAB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863600</xdr:colOff>
      <xdr:row>15</xdr:row>
      <xdr:rowOff>139700</xdr:rowOff>
    </xdr:from>
    <xdr:to>
      <xdr:col>4</xdr:col>
      <xdr:colOff>370254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A2298-23F6-F845-A72B-A51C82478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609600</xdr:colOff>
      <xdr:row>15</xdr:row>
      <xdr:rowOff>114300</xdr:rowOff>
    </xdr:from>
    <xdr:to>
      <xdr:col>6</xdr:col>
      <xdr:colOff>1614854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75980-C9D2-D147-B66D-2EAA607FD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88900</xdr:rowOff>
    </xdr:from>
    <xdr:to>
      <xdr:col>10</xdr:col>
      <xdr:colOff>738554</xdr:colOff>
      <xdr:row>28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8C91C-DEC4-BD42-A6AD-D83DD5D3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635000</xdr:colOff>
      <xdr:row>30</xdr:row>
      <xdr:rowOff>139700</xdr:rowOff>
    </xdr:from>
    <xdr:to>
      <xdr:col>6</xdr:col>
      <xdr:colOff>1640254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A9309-AFF2-034F-854E-56320AEC7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83BB-9C43-0940-B09A-4BA3631F1EDB}">
  <dimension ref="A1:AC9"/>
  <sheetViews>
    <sheetView topLeftCell="A8" zoomScale="112" workbookViewId="0">
      <selection activeCell="B71" sqref="B71"/>
    </sheetView>
  </sheetViews>
  <sheetFormatPr baseColWidth="10" defaultRowHeight="16" x14ac:dyDescent="0.2"/>
  <cols>
    <col min="1" max="1" width="12.33203125" bestFit="1" customWidth="1"/>
    <col min="2" max="2" width="22.33203125" bestFit="1" customWidth="1"/>
    <col min="3" max="3" width="25.1640625" bestFit="1" customWidth="1"/>
    <col min="4" max="4" width="19" bestFit="1" customWidth="1"/>
    <col min="5" max="5" width="28.1640625" bestFit="1" customWidth="1"/>
    <col min="6" max="6" width="31" bestFit="1" customWidth="1"/>
    <col min="7" max="7" width="24.83203125" bestFit="1" customWidth="1"/>
    <col min="8" max="8" width="20.5" bestFit="1" customWidth="1"/>
    <col min="9" max="9" width="24.1640625" bestFit="1" customWidth="1"/>
    <col min="10" max="10" width="18" bestFit="1" customWidth="1"/>
    <col min="11" max="11" width="24.6640625" bestFit="1" customWidth="1"/>
    <col min="12" max="12" width="34.1640625" bestFit="1" customWidth="1"/>
    <col min="13" max="13" width="26.83203125" bestFit="1" customWidth="1"/>
    <col min="14" max="14" width="29.6640625" bestFit="1" customWidth="1"/>
    <col min="15" max="15" width="23.5" bestFit="1" customWidth="1"/>
    <col min="16" max="16" width="32.6640625" bestFit="1" customWidth="1"/>
    <col min="17" max="17" width="35.5" bestFit="1" customWidth="1"/>
    <col min="18" max="18" width="29.33203125" bestFit="1" customWidth="1"/>
    <col min="19" max="19" width="25" bestFit="1" customWidth="1"/>
    <col min="20" max="20" width="28.6640625" bestFit="1" customWidth="1"/>
    <col min="21" max="21" width="22.5" bestFit="1" customWidth="1"/>
    <col min="22" max="22" width="29.5" bestFit="1" customWidth="1"/>
    <col min="23" max="23" width="38.6640625" bestFit="1" customWidth="1"/>
    <col min="24" max="24" width="18.5" bestFit="1" customWidth="1"/>
    <col min="25" max="25" width="25.33203125" bestFit="1" customWidth="1"/>
    <col min="26" max="26" width="13.5" bestFit="1" customWidth="1"/>
    <col min="27" max="27" width="20.83203125" bestFit="1" customWidth="1"/>
    <col min="28" max="28" width="27.83203125" bestFit="1" customWidth="1"/>
    <col min="29" max="29" width="15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</row>
    <row r="2" spans="1:29" x14ac:dyDescent="0.2">
      <c r="A2">
        <v>1002</v>
      </c>
      <c r="B2">
        <v>1</v>
      </c>
      <c r="C2">
        <v>0.96</v>
      </c>
      <c r="D2">
        <v>0.9798</v>
      </c>
      <c r="E2">
        <v>0.81438999999999995</v>
      </c>
      <c r="F2">
        <v>0.83357000000000003</v>
      </c>
      <c r="G2">
        <v>0.83279000000000003</v>
      </c>
      <c r="H2">
        <v>0.81438999999999995</v>
      </c>
      <c r="I2">
        <v>0.83748</v>
      </c>
      <c r="J2">
        <v>0.83433999999999997</v>
      </c>
      <c r="K2">
        <v>24.26</v>
      </c>
      <c r="L2">
        <v>29.149799999999999</v>
      </c>
      <c r="M2">
        <v>0.9</v>
      </c>
      <c r="N2">
        <v>0.98</v>
      </c>
      <c r="O2">
        <v>0.94</v>
      </c>
      <c r="P2">
        <v>0.81581000000000004</v>
      </c>
      <c r="Q2">
        <v>0.96084999999999998</v>
      </c>
      <c r="R2">
        <v>0.89690999999999999</v>
      </c>
      <c r="S2">
        <v>0.82028999999999996</v>
      </c>
      <c r="T2">
        <v>0.96228000000000002</v>
      </c>
      <c r="U2">
        <v>0.91329000000000005</v>
      </c>
      <c r="V2">
        <v>41.98</v>
      </c>
      <c r="W2">
        <v>37.611199999999997</v>
      </c>
      <c r="X2">
        <v>1</v>
      </c>
      <c r="Y2">
        <v>0.04</v>
      </c>
      <c r="Z2">
        <v>2.88</v>
      </c>
      <c r="AA2">
        <v>0.9</v>
      </c>
      <c r="AB2">
        <v>0.02</v>
      </c>
      <c r="AC2">
        <v>2.64</v>
      </c>
    </row>
    <row r="3" spans="1:29" x14ac:dyDescent="0.2">
      <c r="A3">
        <v>1003</v>
      </c>
      <c r="B3">
        <v>0.7</v>
      </c>
      <c r="C3">
        <v>0.875</v>
      </c>
      <c r="D3">
        <v>0.78571000000000002</v>
      </c>
      <c r="E3">
        <v>0.65403</v>
      </c>
      <c r="F3">
        <v>0.72724999999999995</v>
      </c>
      <c r="G3">
        <v>0.69369000000000003</v>
      </c>
      <c r="H3">
        <v>0.67918000000000001</v>
      </c>
      <c r="I3">
        <v>0.72724999999999995</v>
      </c>
      <c r="J3">
        <v>0.70328000000000002</v>
      </c>
      <c r="K3">
        <v>34.229999999999997</v>
      </c>
      <c r="L3">
        <v>43.432499999999997</v>
      </c>
      <c r="M3">
        <v>0.74</v>
      </c>
      <c r="N3">
        <v>0.88</v>
      </c>
      <c r="O3">
        <v>0.81</v>
      </c>
      <c r="P3">
        <v>0.80250999999999995</v>
      </c>
      <c r="Q3">
        <v>0.70113000000000003</v>
      </c>
      <c r="R3">
        <v>0.74439999999999995</v>
      </c>
      <c r="S3">
        <v>0.81682999999999995</v>
      </c>
      <c r="T3">
        <v>0.71172000000000002</v>
      </c>
      <c r="U3">
        <v>0.74538000000000004</v>
      </c>
      <c r="V3">
        <v>68.090900000000005</v>
      </c>
      <c r="W3">
        <v>50.894500000000001</v>
      </c>
      <c r="X3">
        <v>0.7</v>
      </c>
      <c r="Y3">
        <v>0.125</v>
      </c>
      <c r="Z3">
        <v>1.7250000000000001</v>
      </c>
      <c r="AA3">
        <v>0.74</v>
      </c>
      <c r="AB3">
        <v>0.12</v>
      </c>
      <c r="AC3">
        <v>1.86</v>
      </c>
    </row>
    <row r="4" spans="1:29" x14ac:dyDescent="0.2">
      <c r="A4">
        <v>1004</v>
      </c>
      <c r="B4">
        <v>0.88</v>
      </c>
      <c r="C4">
        <v>0.94</v>
      </c>
      <c r="D4">
        <v>0.91</v>
      </c>
      <c r="E4">
        <v>0.48079</v>
      </c>
      <c r="F4">
        <v>0.51480000000000004</v>
      </c>
      <c r="G4">
        <v>0.50112000000000001</v>
      </c>
      <c r="H4">
        <v>0.48709999999999998</v>
      </c>
      <c r="I4">
        <v>0.51536999999999999</v>
      </c>
      <c r="J4">
        <v>0.50858999999999999</v>
      </c>
      <c r="K4">
        <v>26.49</v>
      </c>
      <c r="L4">
        <v>37.825400000000002</v>
      </c>
      <c r="M4">
        <v>0.9</v>
      </c>
      <c r="N4">
        <v>0.98</v>
      </c>
      <c r="O4">
        <v>0.94</v>
      </c>
      <c r="P4">
        <v>0.58706000000000003</v>
      </c>
      <c r="Q4">
        <v>0.53273000000000004</v>
      </c>
      <c r="R4">
        <v>0.56145999999999996</v>
      </c>
      <c r="S4">
        <v>0.58216999999999997</v>
      </c>
      <c r="T4">
        <v>0.53974999999999995</v>
      </c>
      <c r="U4">
        <v>0.56145999999999996</v>
      </c>
      <c r="V4">
        <v>44.959600000000002</v>
      </c>
      <c r="W4">
        <v>40.3919</v>
      </c>
      <c r="X4">
        <v>0.88</v>
      </c>
      <c r="Y4">
        <v>0.06</v>
      </c>
      <c r="Z4">
        <v>2.46</v>
      </c>
      <c r="AA4">
        <v>0.9</v>
      </c>
      <c r="AB4">
        <v>0.02</v>
      </c>
      <c r="AC4">
        <v>2.64</v>
      </c>
    </row>
    <row r="6" spans="1:29" x14ac:dyDescent="0.2">
      <c r="A6" t="s">
        <v>29</v>
      </c>
      <c r="B6" s="1">
        <f>AVERAGE(B1:B3)</f>
        <v>0.85</v>
      </c>
      <c r="C6" s="1">
        <f t="shared" ref="C6:AC6" si="0">AVERAGE(C1:C3)</f>
        <v>0.91749999999999998</v>
      </c>
      <c r="D6" s="1">
        <f t="shared" si="0"/>
        <v>0.88275499999999996</v>
      </c>
      <c r="E6" s="1">
        <f t="shared" si="0"/>
        <v>0.73421000000000003</v>
      </c>
      <c r="F6" s="1">
        <f t="shared" si="0"/>
        <v>0.78041000000000005</v>
      </c>
      <c r="G6" s="1">
        <f t="shared" si="0"/>
        <v>0.76324000000000003</v>
      </c>
      <c r="H6" s="1">
        <f t="shared" si="0"/>
        <v>0.74678500000000003</v>
      </c>
      <c r="I6" s="1">
        <f t="shared" si="0"/>
        <v>0.78236499999999998</v>
      </c>
      <c r="J6" s="1">
        <f t="shared" si="0"/>
        <v>0.76880999999999999</v>
      </c>
      <c r="K6" s="1">
        <f t="shared" si="0"/>
        <v>29.244999999999997</v>
      </c>
      <c r="L6" s="1">
        <f t="shared" si="0"/>
        <v>36.291150000000002</v>
      </c>
      <c r="M6" s="1">
        <f t="shared" si="0"/>
        <v>0.82000000000000006</v>
      </c>
      <c r="N6" s="1">
        <f t="shared" si="0"/>
        <v>0.92999999999999994</v>
      </c>
      <c r="O6" s="1">
        <f t="shared" si="0"/>
        <v>0.875</v>
      </c>
      <c r="P6" s="1">
        <f t="shared" si="0"/>
        <v>0.80915999999999999</v>
      </c>
      <c r="Q6" s="1">
        <f t="shared" si="0"/>
        <v>0.83099000000000001</v>
      </c>
      <c r="R6" s="1">
        <f t="shared" si="0"/>
        <v>0.82065499999999991</v>
      </c>
      <c r="S6" s="1">
        <f t="shared" si="0"/>
        <v>0.81855999999999995</v>
      </c>
      <c r="T6" s="1">
        <f t="shared" si="0"/>
        <v>0.83699999999999997</v>
      </c>
      <c r="U6" s="1">
        <f t="shared" si="0"/>
        <v>0.82933500000000004</v>
      </c>
      <c r="V6" s="1">
        <f t="shared" si="0"/>
        <v>55.035449999999997</v>
      </c>
      <c r="W6" s="1">
        <f t="shared" si="0"/>
        <v>44.252849999999995</v>
      </c>
      <c r="X6" s="1">
        <f t="shared" si="0"/>
        <v>0.85</v>
      </c>
      <c r="Y6" s="1">
        <f t="shared" si="0"/>
        <v>8.2500000000000004E-2</v>
      </c>
      <c r="Z6" s="1">
        <f t="shared" si="0"/>
        <v>2.3025000000000002</v>
      </c>
      <c r="AA6" s="1">
        <f t="shared" si="0"/>
        <v>0.82000000000000006</v>
      </c>
      <c r="AB6" s="1">
        <f t="shared" si="0"/>
        <v>6.9999999999999993E-2</v>
      </c>
      <c r="AC6" s="1">
        <f t="shared" si="0"/>
        <v>2.25</v>
      </c>
    </row>
    <row r="7" spans="1:29" x14ac:dyDescent="0.2">
      <c r="A7" t="s">
        <v>30</v>
      </c>
      <c r="B7">
        <f>STDEV(B2:B4)</f>
        <v>0.15099668870541477</v>
      </c>
      <c r="C7">
        <f>+STDEV(C2:C4)</f>
        <v>4.4440972086577921E-2</v>
      </c>
      <c r="D7">
        <f t="shared" ref="D7:AC7" si="1">+STDEV(D2:D4)</f>
        <v>9.8311555950118756E-2</v>
      </c>
      <c r="E7">
        <f t="shared" si="1"/>
        <v>0.16684143530110621</v>
      </c>
      <c r="F7">
        <f t="shared" si="1"/>
        <v>0.16230283310322507</v>
      </c>
      <c r="G7">
        <f t="shared" si="1"/>
        <v>0.16655179564728062</v>
      </c>
      <c r="H7">
        <f t="shared" si="1"/>
        <v>0.16446641734206166</v>
      </c>
      <c r="I7">
        <f t="shared" si="1"/>
        <v>0.16370636283704273</v>
      </c>
      <c r="J7">
        <f t="shared" si="1"/>
        <v>0.16390748518600426</v>
      </c>
      <c r="K7">
        <f t="shared" si="1"/>
        <v>5.2326124768927365</v>
      </c>
      <c r="L7">
        <f t="shared" si="1"/>
        <v>7.1960767674707853</v>
      </c>
      <c r="M7">
        <f t="shared" si="1"/>
        <v>9.2376043070340128E-2</v>
      </c>
      <c r="N7">
        <f t="shared" si="1"/>
        <v>5.7735026918962561E-2</v>
      </c>
      <c r="O7">
        <f t="shared" si="1"/>
        <v>7.5055534994651285E-2</v>
      </c>
      <c r="P7">
        <f t="shared" si="1"/>
        <v>0.12840181397991771</v>
      </c>
      <c r="Q7">
        <f t="shared" si="1"/>
        <v>0.2156771401887552</v>
      </c>
      <c r="R7">
        <f t="shared" si="1"/>
        <v>0.16795487796826097</v>
      </c>
      <c r="S7">
        <f t="shared" si="1"/>
        <v>0.13649079431717456</v>
      </c>
      <c r="T7">
        <f t="shared" si="1"/>
        <v>0.21247964427994798</v>
      </c>
      <c r="U7">
        <f t="shared" si="1"/>
        <v>0.17597570068999077</v>
      </c>
      <c r="V7">
        <f t="shared" si="1"/>
        <v>14.292854593933782</v>
      </c>
      <c r="W7">
        <f t="shared" si="1"/>
        <v>7.0057471424063245</v>
      </c>
      <c r="X7">
        <f t="shared" si="1"/>
        <v>0.15099668870541477</v>
      </c>
      <c r="Y7">
        <f t="shared" si="1"/>
        <v>4.4440972086577935E-2</v>
      </c>
      <c r="Z7">
        <f t="shared" si="1"/>
        <v>0.58461525809715087</v>
      </c>
      <c r="AA7">
        <f t="shared" si="1"/>
        <v>9.2376043070340128E-2</v>
      </c>
      <c r="AB7">
        <f t="shared" si="1"/>
        <v>5.7735026918962581E-2</v>
      </c>
      <c r="AC7">
        <f t="shared" si="1"/>
        <v>0.45033320996790793</v>
      </c>
    </row>
    <row r="8" spans="1:29" x14ac:dyDescent="0.2">
      <c r="A8" t="s">
        <v>31</v>
      </c>
      <c r="B8">
        <f>CONFIDENCE(0.05,B7,B9)</f>
        <v>0.17086569883178793</v>
      </c>
      <c r="C8">
        <f>CONFIDENCE(0.05,C7,B9)</f>
        <v>5.0288770021648929E-2</v>
      </c>
      <c r="D8">
        <f>CONFIDENCE(0.05,D7,B9)</f>
        <v>0.11124795420798575</v>
      </c>
      <c r="E8">
        <f>CONFIDENCE(0.05,E7,B9)</f>
        <v>0.18879538803952434</v>
      </c>
      <c r="F8">
        <f>CONFIDENCE(0.05,F7,B9)</f>
        <v>0.18365957053975532</v>
      </c>
      <c r="G8">
        <f>CONFIDENCE(0.05,G7,B9)</f>
        <v>0.18846763593923258</v>
      </c>
      <c r="H8">
        <f>CONFIDENCE(0.05,H7,B9)</f>
        <v>0.18610785159889481</v>
      </c>
      <c r="I8">
        <f>CONFIDENCE(0.05,I7,B9)</f>
        <v>0.18524778476389508</v>
      </c>
      <c r="J8">
        <f>CONFIDENCE(0.05,J7,B9)</f>
        <v>0.18547537194478383</v>
      </c>
      <c r="K8">
        <f>CONFIDENCE(0.05,K7,B9)</f>
        <v>5.9211496308008007</v>
      </c>
      <c r="L8">
        <f>CONFIDENCE(0.05,L7,B9)</f>
        <v>8.1429778113869116</v>
      </c>
      <c r="M8">
        <f>CONFIDENCE(0.05,M7,B9)</f>
        <v>0.10453141250880287</v>
      </c>
      <c r="N8">
        <f>CONFIDENCE(0.05,N7,B9)</f>
        <v>6.5332132818001779E-2</v>
      </c>
      <c r="O8">
        <f>CONFIDENCE(0.05,O7,B9)</f>
        <v>8.4931772663402252E-2</v>
      </c>
      <c r="P8">
        <f>CONFIDENCE(0.05,P7,B9)</f>
        <v>0.1452976609291772</v>
      </c>
      <c r="Q8">
        <f>CONFIDENCE(0.05,Q7,B9)</f>
        <v>0.24405717500394192</v>
      </c>
      <c r="R8">
        <f>CONFIDENCE(0.05,R7,B9)</f>
        <v>0.1900553438773884</v>
      </c>
      <c r="S8">
        <f>CONFIDENCE(0.05,S7,B9)</f>
        <v>0.15445103568203972</v>
      </c>
      <c r="T8">
        <f>CONFIDENCE(0.05,T7,B9)</f>
        <v>0.24043893424876872</v>
      </c>
      <c r="U8">
        <f>CONFIDENCE(0.05,U7,B9)</f>
        <v>0.19913159244485185</v>
      </c>
      <c r="V8">
        <f>CONFIDENCE(0.05,V7,B9)</f>
        <v>16.173590357720542</v>
      </c>
      <c r="W8">
        <f>CONFIDENCE(0.05,W7,B9)</f>
        <v>7.9276035228919017</v>
      </c>
      <c r="X8">
        <f>CONFIDENCE(0.05,X7,B9)</f>
        <v>0.17086569883178793</v>
      </c>
      <c r="Y8">
        <f>CONFIDENCE(0.05,Y7,B9)</f>
        <v>5.0288770021648943E-2</v>
      </c>
      <c r="Z8">
        <f>CONFIDENCE(0.05,Z7,B9)</f>
        <v>0.66154228598599496</v>
      </c>
      <c r="AA8">
        <f>CONFIDENCE(0.05,AA7,B9)</f>
        <v>0.10453141250880287</v>
      </c>
      <c r="AB8">
        <f>CONFIDENCE(0.05,AB7,B9)</f>
        <v>6.5332132818001806E-2</v>
      </c>
      <c r="AC8">
        <f>CONFIDENCE(0.05,AC7,B9)</f>
        <v>0.50959063598041376</v>
      </c>
    </row>
    <row r="9" spans="1:29" x14ac:dyDescent="0.2">
      <c r="A9" t="s">
        <v>32</v>
      </c>
      <c r="B9">
        <f>COUNTA(A2:A4)</f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2C8B-8838-6547-B646-99FD5B514D33}">
  <dimension ref="A1:AC10"/>
  <sheetViews>
    <sheetView tabSelected="1" zoomScale="112" workbookViewId="0">
      <selection activeCell="E15" sqref="E15"/>
    </sheetView>
  </sheetViews>
  <sheetFormatPr baseColWidth="10" defaultRowHeight="16" x14ac:dyDescent="0.2"/>
  <cols>
    <col min="1" max="1" width="12.33203125" bestFit="1" customWidth="1"/>
    <col min="2" max="2" width="22.33203125" bestFit="1" customWidth="1"/>
    <col min="3" max="3" width="25.1640625" bestFit="1" customWidth="1"/>
    <col min="4" max="4" width="19" bestFit="1" customWidth="1"/>
    <col min="5" max="5" width="28.1640625" bestFit="1" customWidth="1"/>
    <col min="6" max="6" width="31" bestFit="1" customWidth="1"/>
    <col min="7" max="7" width="24.83203125" bestFit="1" customWidth="1"/>
    <col min="8" max="8" width="20.5" bestFit="1" customWidth="1"/>
    <col min="9" max="9" width="24.1640625" bestFit="1" customWidth="1"/>
    <col min="10" max="10" width="18" bestFit="1" customWidth="1"/>
    <col min="11" max="11" width="24.6640625" bestFit="1" customWidth="1"/>
    <col min="12" max="12" width="34.1640625" bestFit="1" customWidth="1"/>
    <col min="13" max="13" width="26.83203125" bestFit="1" customWidth="1"/>
    <col min="14" max="14" width="29.6640625" bestFit="1" customWidth="1"/>
    <col min="15" max="15" width="23.5" bestFit="1" customWidth="1"/>
    <col min="16" max="16" width="32.6640625" bestFit="1" customWidth="1"/>
    <col min="17" max="17" width="35.5" bestFit="1" customWidth="1"/>
    <col min="18" max="18" width="29.33203125" bestFit="1" customWidth="1"/>
    <col min="19" max="19" width="25" bestFit="1" customWidth="1"/>
    <col min="20" max="20" width="28.6640625" bestFit="1" customWidth="1"/>
    <col min="21" max="21" width="22.5" bestFit="1" customWidth="1"/>
    <col min="22" max="22" width="29.5" bestFit="1" customWidth="1"/>
    <col min="23" max="23" width="38.6640625" bestFit="1" customWidth="1"/>
    <col min="24" max="24" width="18.5" bestFit="1" customWidth="1"/>
    <col min="25" max="25" width="25.33203125" bestFit="1" customWidth="1"/>
    <col min="26" max="26" width="13.5" bestFit="1" customWidth="1"/>
    <col min="27" max="27" width="20.83203125" bestFit="1" customWidth="1"/>
    <col min="28" max="28" width="27.83203125" bestFit="1" customWidth="1"/>
    <col min="29" max="29" width="15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23</v>
      </c>
      <c r="AA1" t="s">
        <v>26</v>
      </c>
      <c r="AB1" t="s">
        <v>27</v>
      </c>
      <c r="AC1" t="s">
        <v>28</v>
      </c>
    </row>
    <row r="2" spans="1:29" x14ac:dyDescent="0.2">
      <c r="A2">
        <v>1</v>
      </c>
      <c r="B2">
        <v>1</v>
      </c>
      <c r="C2">
        <v>0.96</v>
      </c>
      <c r="D2">
        <v>0.9798</v>
      </c>
      <c r="E2">
        <v>0.81438999999999995</v>
      </c>
      <c r="F2">
        <v>0.83357000000000003</v>
      </c>
      <c r="G2">
        <v>0.83279000000000003</v>
      </c>
      <c r="H2">
        <v>0.81438999999999995</v>
      </c>
      <c r="I2">
        <v>0.83748</v>
      </c>
      <c r="J2">
        <v>0.83433999999999997</v>
      </c>
      <c r="K2">
        <v>24.26</v>
      </c>
      <c r="L2">
        <v>29.149799999999999</v>
      </c>
      <c r="M2">
        <v>0.9</v>
      </c>
      <c r="N2">
        <v>0.98</v>
      </c>
      <c r="O2">
        <v>0.94</v>
      </c>
      <c r="P2">
        <v>0.81581000000000004</v>
      </c>
      <c r="Q2">
        <v>0.96084999999999998</v>
      </c>
      <c r="R2">
        <v>0.89690999999999999</v>
      </c>
      <c r="S2">
        <v>0.82028999999999996</v>
      </c>
      <c r="T2">
        <v>0.96228000000000002</v>
      </c>
      <c r="U2">
        <v>0.91329000000000005</v>
      </c>
      <c r="V2">
        <v>41.98</v>
      </c>
      <c r="W2">
        <v>37.611199999999997</v>
      </c>
      <c r="X2">
        <v>1</v>
      </c>
      <c r="Y2">
        <v>0.04</v>
      </c>
      <c r="Z2">
        <v>2.88</v>
      </c>
      <c r="AA2">
        <v>0.9</v>
      </c>
      <c r="AB2">
        <v>0.02</v>
      </c>
      <c r="AC2">
        <v>2.64</v>
      </c>
    </row>
    <row r="3" spans="1:29" x14ac:dyDescent="0.2">
      <c r="A3">
        <v>2</v>
      </c>
      <c r="B3">
        <v>0.7</v>
      </c>
      <c r="C3">
        <v>0.875</v>
      </c>
      <c r="D3">
        <v>0.78571000000000002</v>
      </c>
      <c r="E3">
        <v>0.65403</v>
      </c>
      <c r="F3">
        <v>0.72724999999999995</v>
      </c>
      <c r="G3">
        <v>0.69369000000000003</v>
      </c>
      <c r="H3">
        <v>0.67918000000000001</v>
      </c>
      <c r="I3">
        <v>0.72724999999999995</v>
      </c>
      <c r="J3">
        <v>0.70328000000000002</v>
      </c>
      <c r="K3">
        <v>34.229999999999997</v>
      </c>
      <c r="L3">
        <v>43.432499999999997</v>
      </c>
      <c r="M3">
        <v>0.74</v>
      </c>
      <c r="N3">
        <v>0.88</v>
      </c>
      <c r="O3">
        <v>0.81</v>
      </c>
      <c r="P3">
        <v>0.80250999999999995</v>
      </c>
      <c r="Q3">
        <v>0.70113000000000003</v>
      </c>
      <c r="R3">
        <v>0.74439999999999995</v>
      </c>
      <c r="S3">
        <v>0.81682999999999995</v>
      </c>
      <c r="T3">
        <v>0.71172000000000002</v>
      </c>
      <c r="U3">
        <v>0.74538000000000004</v>
      </c>
      <c r="V3">
        <v>68.090900000000005</v>
      </c>
      <c r="W3">
        <v>50.894500000000001</v>
      </c>
      <c r="X3">
        <v>0.7</v>
      </c>
      <c r="Y3">
        <v>0.125</v>
      </c>
      <c r="Z3">
        <v>1.7250000000000001</v>
      </c>
      <c r="AA3">
        <v>0.74</v>
      </c>
      <c r="AB3">
        <v>0.12</v>
      </c>
      <c r="AC3">
        <v>1.86</v>
      </c>
    </row>
    <row r="4" spans="1:29" x14ac:dyDescent="0.2">
      <c r="A4">
        <v>3</v>
      </c>
      <c r="B4">
        <v>0.88</v>
      </c>
      <c r="C4">
        <v>0.94</v>
      </c>
      <c r="D4">
        <v>0.91</v>
      </c>
      <c r="E4">
        <v>0.48079</v>
      </c>
      <c r="F4">
        <v>0.51480000000000004</v>
      </c>
      <c r="G4">
        <v>0.50112000000000001</v>
      </c>
      <c r="H4">
        <v>0.48709999999999998</v>
      </c>
      <c r="I4">
        <v>0.51536999999999999</v>
      </c>
      <c r="J4">
        <v>0.50858999999999999</v>
      </c>
      <c r="K4">
        <v>26.49</v>
      </c>
      <c r="L4">
        <v>37.825400000000002</v>
      </c>
      <c r="M4">
        <v>0.9</v>
      </c>
      <c r="N4">
        <v>0.98</v>
      </c>
      <c r="O4">
        <v>0.94</v>
      </c>
      <c r="P4">
        <v>0.58706000000000003</v>
      </c>
      <c r="Q4">
        <v>0.53273000000000004</v>
      </c>
      <c r="R4">
        <v>0.56145999999999996</v>
      </c>
      <c r="S4">
        <v>0.58216999999999997</v>
      </c>
      <c r="T4">
        <v>0.53974999999999995</v>
      </c>
      <c r="U4">
        <v>0.56145999999999996</v>
      </c>
      <c r="V4">
        <v>44.959600000000002</v>
      </c>
      <c r="W4">
        <v>40.3919</v>
      </c>
      <c r="X4">
        <v>0.88</v>
      </c>
      <c r="Y4">
        <v>0.06</v>
      </c>
      <c r="Z4">
        <v>2.46</v>
      </c>
      <c r="AA4">
        <v>0.9</v>
      </c>
      <c r="AB4">
        <v>0.02</v>
      </c>
      <c r="AC4">
        <v>2.64</v>
      </c>
    </row>
    <row r="5" spans="1:29" x14ac:dyDescent="0.2">
      <c r="A5">
        <v>4</v>
      </c>
    </row>
    <row r="7" spans="1:29" x14ac:dyDescent="0.2">
      <c r="A7" t="s">
        <v>29</v>
      </c>
      <c r="B7" s="1">
        <f>AVERAGE(B1:B3)</f>
        <v>0.85</v>
      </c>
      <c r="C7" s="1">
        <f>AVERAGE(C1:C3)</f>
        <v>0.91749999999999998</v>
      </c>
      <c r="D7" s="1">
        <f>AVERAGE(D1:D3)</f>
        <v>0.88275499999999996</v>
      </c>
      <c r="E7" s="1">
        <f>AVERAGE(E1:E3)</f>
        <v>0.73421000000000003</v>
      </c>
      <c r="F7" s="1">
        <f>AVERAGE(F1:F3)</f>
        <v>0.78041000000000005</v>
      </c>
      <c r="G7" s="1">
        <f>AVERAGE(G1:G3)</f>
        <v>0.76324000000000003</v>
      </c>
      <c r="H7" s="1">
        <f>AVERAGE(H1:H3)</f>
        <v>0.74678500000000003</v>
      </c>
      <c r="I7" s="1">
        <f>AVERAGE(I1:I3)</f>
        <v>0.78236499999999998</v>
      </c>
      <c r="J7" s="1">
        <f>AVERAGE(J1:J3)</f>
        <v>0.76880999999999999</v>
      </c>
      <c r="K7" s="1">
        <f>AVERAGE(K1:K3)</f>
        <v>29.244999999999997</v>
      </c>
      <c r="L7" s="1">
        <f>AVERAGE(L1:L3)</f>
        <v>36.291150000000002</v>
      </c>
      <c r="M7" s="1">
        <f>AVERAGE(M1:M3)</f>
        <v>0.82000000000000006</v>
      </c>
      <c r="N7" s="1">
        <f>AVERAGE(N1:N3)</f>
        <v>0.92999999999999994</v>
      </c>
      <c r="O7" s="1">
        <f>AVERAGE(O1:O3)</f>
        <v>0.875</v>
      </c>
      <c r="P7" s="1">
        <f>AVERAGE(P1:P3)</f>
        <v>0.80915999999999999</v>
      </c>
      <c r="Q7" s="1">
        <f>AVERAGE(Q1:Q3)</f>
        <v>0.83099000000000001</v>
      </c>
      <c r="R7" s="1">
        <f>AVERAGE(R1:R3)</f>
        <v>0.82065499999999991</v>
      </c>
      <c r="S7" s="1">
        <f>AVERAGE(S1:S3)</f>
        <v>0.81855999999999995</v>
      </c>
      <c r="T7" s="1">
        <f>AVERAGE(T1:T3)</f>
        <v>0.83699999999999997</v>
      </c>
      <c r="U7" s="1">
        <f>AVERAGE(U1:U3)</f>
        <v>0.82933500000000004</v>
      </c>
      <c r="V7" s="1">
        <f>AVERAGE(V1:V3)</f>
        <v>55.035449999999997</v>
      </c>
      <c r="W7" s="1">
        <f>AVERAGE(W1:W3)</f>
        <v>44.252849999999995</v>
      </c>
      <c r="X7" s="1">
        <f>AVERAGE(X1:X3)</f>
        <v>0.85</v>
      </c>
      <c r="Y7" s="1">
        <f>AVERAGE(Y1:Y3)</f>
        <v>8.2500000000000004E-2</v>
      </c>
      <c r="Z7" s="1">
        <f>AVERAGE(Z1:Z3)</f>
        <v>2.3025000000000002</v>
      </c>
      <c r="AA7" s="1">
        <f>AVERAGE(AA1:AA3)</f>
        <v>0.82000000000000006</v>
      </c>
      <c r="AB7" s="1">
        <f>AVERAGE(AB1:AB3)</f>
        <v>6.9999999999999993E-2</v>
      </c>
      <c r="AC7" s="1">
        <f>AVERAGE(AC1:AC3)</f>
        <v>2.25</v>
      </c>
    </row>
    <row r="8" spans="1:29" x14ac:dyDescent="0.2">
      <c r="A8" t="s">
        <v>30</v>
      </c>
      <c r="B8">
        <f>STDEV(B2:B4)</f>
        <v>0.15099668870541477</v>
      </c>
      <c r="C8">
        <f>+STDEV(C2:C4)</f>
        <v>4.4440972086577921E-2</v>
      </c>
      <c r="D8">
        <f>+STDEV(D2:D4)</f>
        <v>9.8311555950118756E-2</v>
      </c>
      <c r="E8">
        <f>+STDEV(E2:E4)</f>
        <v>0.16684143530110621</v>
      </c>
      <c r="F8">
        <f>+STDEV(F2:F4)</f>
        <v>0.16230283310322507</v>
      </c>
      <c r="G8">
        <f>+STDEV(G2:G4)</f>
        <v>0.16655179564728062</v>
      </c>
      <c r="H8">
        <f>+STDEV(H2:H4)</f>
        <v>0.16446641734206166</v>
      </c>
      <c r="I8">
        <f>+STDEV(I2:I4)</f>
        <v>0.16370636283704273</v>
      </c>
      <c r="J8">
        <f>+STDEV(J2:J4)</f>
        <v>0.16390748518600426</v>
      </c>
      <c r="K8">
        <f>+STDEV(K2:K4)</f>
        <v>5.2326124768927365</v>
      </c>
      <c r="L8">
        <f>+STDEV(L2:L4)</f>
        <v>7.1960767674707853</v>
      </c>
      <c r="M8">
        <f>+STDEV(M2:M4)</f>
        <v>9.2376043070340128E-2</v>
      </c>
      <c r="N8">
        <f>+STDEV(N2:N4)</f>
        <v>5.7735026918962561E-2</v>
      </c>
      <c r="O8">
        <f>+STDEV(O2:O4)</f>
        <v>7.5055534994651285E-2</v>
      </c>
      <c r="P8">
        <f>+STDEV(P2:P4)</f>
        <v>0.12840181397991771</v>
      </c>
      <c r="Q8">
        <f>+STDEV(Q2:Q4)</f>
        <v>0.2156771401887552</v>
      </c>
      <c r="R8">
        <f>+STDEV(R2:R4)</f>
        <v>0.16795487796826097</v>
      </c>
      <c r="S8">
        <f>+STDEV(S2:S4)</f>
        <v>0.13649079431717456</v>
      </c>
      <c r="T8">
        <f>+STDEV(T2:T4)</f>
        <v>0.21247964427994798</v>
      </c>
      <c r="U8">
        <f>+STDEV(U2:U4)</f>
        <v>0.17597570068999077</v>
      </c>
      <c r="V8">
        <f>+STDEV(V2:V4)</f>
        <v>14.292854593933782</v>
      </c>
      <c r="W8">
        <f>+STDEV(W2:W4)</f>
        <v>7.0057471424063245</v>
      </c>
      <c r="X8">
        <f>+STDEV(X2:X4)</f>
        <v>0.15099668870541477</v>
      </c>
      <c r="Y8">
        <f>+STDEV(Y2:Y4)</f>
        <v>4.4440972086577935E-2</v>
      </c>
      <c r="Z8">
        <f>+STDEV(Z2:Z4)</f>
        <v>0.58461525809715087</v>
      </c>
      <c r="AA8">
        <f>+STDEV(AA2:AA4)</f>
        <v>9.2376043070340128E-2</v>
      </c>
      <c r="AB8">
        <f>+STDEV(AB2:AB4)</f>
        <v>5.7735026918962581E-2</v>
      </c>
      <c r="AC8">
        <f>+STDEV(AC2:AC4)</f>
        <v>0.45033320996790793</v>
      </c>
    </row>
    <row r="9" spans="1:29" x14ac:dyDescent="0.2">
      <c r="A9" t="s">
        <v>31</v>
      </c>
      <c r="B9">
        <f>CONFIDENCE(0.05,B8,B10)</f>
        <v>0.17086569883178793</v>
      </c>
      <c r="C9">
        <f>CONFIDENCE(0.05,C8,B10)</f>
        <v>5.0288770021648929E-2</v>
      </c>
      <c r="D9">
        <f>CONFIDENCE(0.05,D8,B10)</f>
        <v>0.11124795420798575</v>
      </c>
      <c r="E9">
        <f>CONFIDENCE(0.05,E8,B10)</f>
        <v>0.18879538803952434</v>
      </c>
      <c r="F9">
        <f>CONFIDENCE(0.05,F8,B10)</f>
        <v>0.18365957053975532</v>
      </c>
      <c r="G9">
        <f>CONFIDENCE(0.05,G8,B10)</f>
        <v>0.18846763593923258</v>
      </c>
      <c r="H9">
        <f>CONFIDENCE(0.05,H8,B10)</f>
        <v>0.18610785159889481</v>
      </c>
      <c r="I9">
        <f>CONFIDENCE(0.05,I8,B10)</f>
        <v>0.18524778476389508</v>
      </c>
      <c r="J9">
        <f>CONFIDENCE(0.05,J8,B10)</f>
        <v>0.18547537194478383</v>
      </c>
      <c r="K9">
        <f>CONFIDENCE(0.05,K8,B10)</f>
        <v>5.9211496308008007</v>
      </c>
      <c r="L9">
        <f>CONFIDENCE(0.05,L8,B10)</f>
        <v>8.1429778113869116</v>
      </c>
      <c r="M9">
        <f>CONFIDENCE(0.05,M8,B10)</f>
        <v>0.10453141250880287</v>
      </c>
      <c r="N9">
        <f>CONFIDENCE(0.05,N8,B10)</f>
        <v>6.5332132818001779E-2</v>
      </c>
      <c r="O9">
        <f>CONFIDENCE(0.05,O8,B10)</f>
        <v>8.4931772663402252E-2</v>
      </c>
      <c r="P9">
        <f>CONFIDENCE(0.05,P8,B10)</f>
        <v>0.1452976609291772</v>
      </c>
      <c r="Q9">
        <f>CONFIDENCE(0.05,Q8,B10)</f>
        <v>0.24405717500394192</v>
      </c>
      <c r="R9">
        <f>CONFIDENCE(0.05,R8,B10)</f>
        <v>0.1900553438773884</v>
      </c>
      <c r="S9">
        <f>CONFIDENCE(0.05,S8,B10)</f>
        <v>0.15445103568203972</v>
      </c>
      <c r="T9">
        <f>CONFIDENCE(0.05,T8,B10)</f>
        <v>0.24043893424876872</v>
      </c>
      <c r="U9">
        <f>CONFIDENCE(0.05,U8,B10)</f>
        <v>0.19913159244485185</v>
      </c>
      <c r="V9">
        <f>CONFIDENCE(0.05,V8,B10)</f>
        <v>16.173590357720542</v>
      </c>
      <c r="W9">
        <f>CONFIDENCE(0.05,W8,B10)</f>
        <v>7.9276035228919017</v>
      </c>
      <c r="X9">
        <f>CONFIDENCE(0.05,X8,B10)</f>
        <v>0.17086569883178793</v>
      </c>
      <c r="Y9">
        <f>CONFIDENCE(0.05,Y8,B10)</f>
        <v>5.0288770021648943E-2</v>
      </c>
      <c r="Z9">
        <f>CONFIDENCE(0.05,Z8,B10)</f>
        <v>0.66154228598599496</v>
      </c>
      <c r="AA9">
        <f>CONFIDENCE(0.05,AA8,B10)</f>
        <v>0.10453141250880287</v>
      </c>
      <c r="AB9">
        <f>CONFIDENCE(0.05,AB8,B10)</f>
        <v>6.5332132818001806E-2</v>
      </c>
      <c r="AC9">
        <f>CONFIDENCE(0.05,AC8,B10)</f>
        <v>0.50959063598041376</v>
      </c>
    </row>
    <row r="10" spans="1:29" x14ac:dyDescent="0.2">
      <c r="A10" t="s">
        <v>32</v>
      </c>
      <c r="B10">
        <f>COUNTA(A2:A4)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Pilot Data (As of Feb 15th) (2)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Kemmelmeier</dc:creator>
  <cp:lastModifiedBy>Microsoft Office User</cp:lastModifiedBy>
  <dcterms:created xsi:type="dcterms:W3CDTF">2024-02-15T18:40:58Z</dcterms:created>
  <dcterms:modified xsi:type="dcterms:W3CDTF">2024-02-24T00:09:35Z</dcterms:modified>
</cp:coreProperties>
</file>