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0-my.sharepoint.com/personal/asprecher_hawk_iit_edu/Documents/Documents/"/>
    </mc:Choice>
  </mc:AlternateContent>
  <xr:revisionPtr revIDLastSave="2" documentId="14_{54B4D188-8005-43D1-8948-87E7C9CBD6EA}" xr6:coauthVersionLast="36" xr6:coauthVersionMax="36" xr10:uidLastSave="{007E0DEE-BF30-4573-A80F-6B30244298B9}"/>
  <bookViews>
    <workbookView xWindow="0" yWindow="0" windowWidth="21576" windowHeight="7968" xr2:uid="{7EF4CA8A-4EDE-4C2B-83C9-551F724D11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2" i="1"/>
  <c r="AR10" i="1"/>
  <c r="AQ4" i="1"/>
  <c r="AQ3" i="1"/>
  <c r="AQ2" i="1"/>
  <c r="AP2" i="1"/>
  <c r="AP4" i="1"/>
  <c r="AP3" i="1"/>
  <c r="AM6" i="1" l="1"/>
  <c r="AN6" i="1"/>
  <c r="AM3" i="1"/>
  <c r="AM4" i="1"/>
  <c r="AM5" i="1"/>
  <c r="AN5" i="1" s="1"/>
  <c r="AM2" i="1"/>
  <c r="AK7" i="1"/>
  <c r="AJ3" i="1"/>
  <c r="AJ4" i="1"/>
  <c r="AJ5" i="1"/>
  <c r="AJ6" i="1"/>
  <c r="AJ7" i="1"/>
  <c r="AJ2" i="1"/>
</calcChain>
</file>

<file path=xl/sharedStrings.xml><?xml version="1.0" encoding="utf-8"?>
<sst xmlns="http://schemas.openxmlformats.org/spreadsheetml/2006/main" count="58" uniqueCount="37">
  <si>
    <t>Capacitor</t>
  </si>
  <si>
    <t>Capacitance (nf)</t>
  </si>
  <si>
    <t>Parallel Capacitance (nf)</t>
  </si>
  <si>
    <t>Trial</t>
  </si>
  <si>
    <t>Series Capacitance (nf)</t>
  </si>
  <si>
    <t>Parallel Average (nf)</t>
  </si>
  <si>
    <t>Series Average (nf)</t>
  </si>
  <si>
    <t>Distance (cm)</t>
  </si>
  <si>
    <t>Trial 1 Capacitance (pf)</t>
  </si>
  <si>
    <t>Trial 2 Capacitance (pf)</t>
  </si>
  <si>
    <t>Trial 3 Capacitance (pf)</t>
  </si>
  <si>
    <t>Average Capacitance (pf)</t>
  </si>
  <si>
    <t>Number of Pieces of Paper</t>
  </si>
  <si>
    <t>AverageCapacitance (pf)</t>
  </si>
  <si>
    <t>Trial1 Capacitance (pf)</t>
  </si>
  <si>
    <t>Number of Plastic Sheets</t>
  </si>
  <si>
    <t>Trial 2 Capacitance (nf)</t>
  </si>
  <si>
    <t>Trial 3 Capacitance (nf)</t>
  </si>
  <si>
    <t>Average Capacitance (nf)</t>
  </si>
  <si>
    <t>Trial 1 Capacitance (nf)</t>
  </si>
  <si>
    <t>Material</t>
  </si>
  <si>
    <t>Polyesterene</t>
  </si>
  <si>
    <t>Nylon</t>
  </si>
  <si>
    <t>Polyesterene and Nylon</t>
  </si>
  <si>
    <t>Distance Between the Plates</t>
  </si>
  <si>
    <t>Trial 1 Voltage (v)</t>
  </si>
  <si>
    <t>Trial 2 Voltage (v)</t>
  </si>
  <si>
    <t>Trial 3 Voltage (v)</t>
  </si>
  <si>
    <t>Average Voltage (v)</t>
  </si>
  <si>
    <t>Calculated Capacitance (pf)</t>
  </si>
  <si>
    <t>Dialetric Constant</t>
  </si>
  <si>
    <t>Sum</t>
  </si>
  <si>
    <t>Average</t>
  </si>
  <si>
    <t>Running Total</t>
  </si>
  <si>
    <t>Count</t>
  </si>
  <si>
    <t>Distance Between the Plates (cm)</t>
  </si>
  <si>
    <t>Charge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</si>
</sst>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A5B6-981F-4D37-9715-AFEA72EF5755}">
  <dimension ref="A1:AT10"/>
  <sheetViews>
    <sheetView tabSelected="1" topLeftCell="AN1" workbookViewId="0">
      <selection activeCell="AR1" sqref="AR1:AT9"/>
    </sheetView>
  </sheetViews>
  <sheetFormatPr defaultRowHeight="14.4" x14ac:dyDescent="0.3"/>
  <cols>
    <col min="36" max="36" width="12" bestFit="1" customWidth="1"/>
    <col min="39" max="39" width="12" bestFit="1" customWidth="1"/>
    <col min="42" max="42" width="12" bestFit="1" customWidth="1"/>
    <col min="46" max="46" width="12" bestFit="1" customWidth="1"/>
  </cols>
  <sheetData>
    <row r="1" spans="1:46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9</v>
      </c>
      <c r="P1" t="s">
        <v>10</v>
      </c>
      <c r="Q1" t="s">
        <v>13</v>
      </c>
      <c r="R1" t="s">
        <v>15</v>
      </c>
      <c r="S1" t="s">
        <v>19</v>
      </c>
      <c r="T1" t="s">
        <v>16</v>
      </c>
      <c r="U1" t="s">
        <v>17</v>
      </c>
      <c r="V1" t="s">
        <v>18</v>
      </c>
      <c r="W1" t="s">
        <v>20</v>
      </c>
      <c r="X1" t="s">
        <v>19</v>
      </c>
      <c r="Y1" t="s">
        <v>16</v>
      </c>
      <c r="Z1" t="s">
        <v>17</v>
      </c>
      <c r="AA1" t="s">
        <v>18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7</v>
      </c>
      <c r="AI1" t="s">
        <v>11</v>
      </c>
      <c r="AJ1" t="s">
        <v>29</v>
      </c>
      <c r="AK1" t="s">
        <v>12</v>
      </c>
      <c r="AL1" t="s">
        <v>13</v>
      </c>
      <c r="AM1" t="s">
        <v>30</v>
      </c>
      <c r="AN1" t="s">
        <v>20</v>
      </c>
      <c r="AO1" t="s">
        <v>11</v>
      </c>
      <c r="AP1" t="s">
        <v>29</v>
      </c>
      <c r="AR1" t="s">
        <v>35</v>
      </c>
      <c r="AS1" t="s">
        <v>28</v>
      </c>
      <c r="AT1" t="s">
        <v>36</v>
      </c>
    </row>
    <row r="2" spans="1:46" x14ac:dyDescent="0.3">
      <c r="A2">
        <v>1</v>
      </c>
      <c r="B2">
        <v>36.700000000000003</v>
      </c>
      <c r="C2">
        <v>1</v>
      </c>
      <c r="D2">
        <v>64.5</v>
      </c>
      <c r="E2">
        <v>5.01</v>
      </c>
      <c r="F2">
        <v>64.5</v>
      </c>
      <c r="G2">
        <v>5.0199999999999996</v>
      </c>
      <c r="H2">
        <v>1</v>
      </c>
      <c r="I2">
        <v>33.4</v>
      </c>
      <c r="J2">
        <v>33.6</v>
      </c>
      <c r="K2">
        <v>32.9</v>
      </c>
      <c r="L2">
        <v>33.299999999999997</v>
      </c>
      <c r="M2">
        <v>1</v>
      </c>
      <c r="N2">
        <v>33.200000000000003</v>
      </c>
      <c r="O2">
        <v>33.200000000000003</v>
      </c>
      <c r="P2">
        <v>33.299999999999997</v>
      </c>
      <c r="Q2">
        <v>33.200000000000003</v>
      </c>
      <c r="R2">
        <v>1</v>
      </c>
      <c r="S2">
        <v>33.200000000000003</v>
      </c>
      <c r="T2">
        <v>32.200000000000003</v>
      </c>
      <c r="U2">
        <v>33.4</v>
      </c>
      <c r="V2">
        <v>32.9</v>
      </c>
      <c r="W2" t="s">
        <v>22</v>
      </c>
      <c r="X2">
        <v>41.8</v>
      </c>
      <c r="Y2">
        <v>41.8</v>
      </c>
      <c r="Z2">
        <v>41.8</v>
      </c>
      <c r="AA2">
        <v>41.8</v>
      </c>
      <c r="AB2">
        <v>0.3</v>
      </c>
      <c r="AC2">
        <v>14.7</v>
      </c>
      <c r="AD2">
        <v>15.1</v>
      </c>
      <c r="AE2">
        <v>15</v>
      </c>
      <c r="AF2">
        <v>14.9</v>
      </c>
      <c r="AH2">
        <v>1</v>
      </c>
      <c r="AI2">
        <v>33.299999999999997</v>
      </c>
      <c r="AJ2">
        <f>(1.00054*8.85*1.00054*10^-12)*((PI()*(10/100)^2)/(AH2/100))*10^12</f>
        <v>27.833130434235169</v>
      </c>
      <c r="AK2">
        <v>1</v>
      </c>
      <c r="AL2">
        <v>32.9</v>
      </c>
      <c r="AM2">
        <f>AL2/((8.85)*((PI()*(0.1)^2)/(0.01)))</f>
        <v>1.1833214977905893</v>
      </c>
      <c r="AN2" t="s">
        <v>22</v>
      </c>
      <c r="AO2">
        <v>41.8</v>
      </c>
      <c r="AP2">
        <f>(2*8.85*(PI()*0.1^2)/0.01)*(2.5*1.00054/(2.5+1.00054))</f>
        <v>39.734024829827931</v>
      </c>
      <c r="AQ2">
        <f>AO2/AP2*100</f>
        <v>105.1995114489916</v>
      </c>
      <c r="AR2">
        <v>0.3</v>
      </c>
      <c r="AS2">
        <v>14.9</v>
      </c>
      <c r="AT2">
        <f>((8.85*10^-12)*PI()*(0.1^2)*AS2)/(AR2/100)</f>
        <v>1.3808870508853937E-9</v>
      </c>
    </row>
    <row r="3" spans="1:46" x14ac:dyDescent="0.3">
      <c r="A3">
        <v>2</v>
      </c>
      <c r="B3">
        <v>8.16</v>
      </c>
      <c r="C3">
        <v>2</v>
      </c>
      <c r="D3">
        <v>64.400000000000006</v>
      </c>
      <c r="E3">
        <v>5.0199999999999996</v>
      </c>
      <c r="H3">
        <v>3</v>
      </c>
      <c r="I3">
        <v>10.1</v>
      </c>
      <c r="J3">
        <v>10.1</v>
      </c>
      <c r="K3">
        <v>10.1</v>
      </c>
      <c r="L3">
        <v>10.1</v>
      </c>
      <c r="M3">
        <v>3</v>
      </c>
      <c r="N3">
        <v>33.9</v>
      </c>
      <c r="O3">
        <v>33.9</v>
      </c>
      <c r="P3">
        <v>33.9</v>
      </c>
      <c r="Q3">
        <v>33.9</v>
      </c>
      <c r="R3">
        <v>3</v>
      </c>
      <c r="S3">
        <v>33.799999999999997</v>
      </c>
      <c r="T3">
        <v>32.9</v>
      </c>
      <c r="U3">
        <v>34</v>
      </c>
      <c r="V3">
        <v>33.6</v>
      </c>
      <c r="W3" t="s">
        <v>21</v>
      </c>
      <c r="X3">
        <v>47</v>
      </c>
      <c r="Y3">
        <v>46.9</v>
      </c>
      <c r="Z3">
        <v>47.2</v>
      </c>
      <c r="AA3">
        <v>47</v>
      </c>
      <c r="AB3">
        <v>0.4</v>
      </c>
      <c r="AC3">
        <v>13.5</v>
      </c>
      <c r="AD3">
        <v>13.8</v>
      </c>
      <c r="AE3">
        <v>14.8</v>
      </c>
      <c r="AF3">
        <v>14</v>
      </c>
      <c r="AH3">
        <v>3</v>
      </c>
      <c r="AI3">
        <v>10.1</v>
      </c>
      <c r="AJ3">
        <f t="shared" ref="AJ3:AJ7" si="0">(1.00054*8.85*1.00054*10^-12)*((PI()*(10/100)^2)/(AH3/100))*10^12</f>
        <v>9.2777101447450576</v>
      </c>
      <c r="AK3">
        <v>3</v>
      </c>
      <c r="AL3">
        <v>33.6</v>
      </c>
      <c r="AM3">
        <f t="shared" ref="AM3:AM5" si="1">AL3/((8.85)*((PI()*(0.1)^2)/(0.01)))</f>
        <v>1.2084985509350699</v>
      </c>
      <c r="AN3" t="s">
        <v>21</v>
      </c>
      <c r="AO3">
        <v>47</v>
      </c>
      <c r="AP3">
        <f>(2*8.85*(PI()*0.1^2)/0.01)*(3.5*1.00054/(3.5+1.00054))</f>
        <v>43.26742137364144</v>
      </c>
      <c r="AQ3">
        <f t="shared" ref="AQ3:AQ4" si="2">AO3/AP3*100</f>
        <v>108.62676468312127</v>
      </c>
      <c r="AR3">
        <v>0.4</v>
      </c>
      <c r="AS3">
        <v>14</v>
      </c>
      <c r="AT3">
        <f t="shared" ref="AT3:AT9" si="3">((8.85*10^-12)*PI()*(0.1^2)*AS3)/(AR3/100)</f>
        <v>9.7310832444943856E-10</v>
      </c>
    </row>
    <row r="4" spans="1:46" x14ac:dyDescent="0.3">
      <c r="A4">
        <v>3</v>
      </c>
      <c r="B4">
        <v>20.7</v>
      </c>
      <c r="C4">
        <v>3</v>
      </c>
      <c r="D4">
        <v>64.599999999999994</v>
      </c>
      <c r="E4">
        <v>5.0199999999999996</v>
      </c>
      <c r="H4">
        <v>5</v>
      </c>
      <c r="I4">
        <v>6</v>
      </c>
      <c r="J4">
        <v>6</v>
      </c>
      <c r="K4">
        <v>6</v>
      </c>
      <c r="L4">
        <v>6</v>
      </c>
      <c r="M4">
        <v>5</v>
      </c>
      <c r="N4">
        <v>34.5</v>
      </c>
      <c r="O4">
        <v>34.5</v>
      </c>
      <c r="P4">
        <v>34.5</v>
      </c>
      <c r="Q4">
        <v>34.5</v>
      </c>
      <c r="R4">
        <v>5</v>
      </c>
      <c r="S4">
        <v>34.4</v>
      </c>
      <c r="T4">
        <v>33.5</v>
      </c>
      <c r="U4">
        <v>34.6</v>
      </c>
      <c r="V4">
        <v>34.200000000000003</v>
      </c>
      <c r="W4" t="s">
        <v>23</v>
      </c>
      <c r="X4">
        <v>66.8</v>
      </c>
      <c r="Y4">
        <v>66.8</v>
      </c>
      <c r="Z4">
        <v>66.400000000000006</v>
      </c>
      <c r="AA4">
        <v>66.7</v>
      </c>
      <c r="AB4">
        <v>0.5</v>
      </c>
      <c r="AC4">
        <v>15.3</v>
      </c>
      <c r="AD4">
        <v>15.3</v>
      </c>
      <c r="AE4">
        <v>15.4</v>
      </c>
      <c r="AF4">
        <v>15.3</v>
      </c>
      <c r="AH4">
        <v>5</v>
      </c>
      <c r="AI4">
        <v>6</v>
      </c>
      <c r="AJ4">
        <f t="shared" si="0"/>
        <v>5.5666260868470339</v>
      </c>
      <c r="AK4">
        <v>5</v>
      </c>
      <c r="AL4">
        <v>34.200000000000003</v>
      </c>
      <c r="AM4">
        <f t="shared" si="1"/>
        <v>1.2300788822017676</v>
      </c>
      <c r="AN4" t="s">
        <v>23</v>
      </c>
      <c r="AO4">
        <v>66.7</v>
      </c>
      <c r="AP4">
        <f t="shared" ref="AP4" si="4">((2*(8.85*10^-12)*(PI()*0.1^2))/0.01)*((2.5*3.5)/(2.5+3.5))*10^12</f>
        <v>81.092360370786523</v>
      </c>
      <c r="AQ4">
        <f t="shared" si="2"/>
        <v>82.251891170784859</v>
      </c>
      <c r="AR4">
        <v>0.5</v>
      </c>
      <c r="AS4">
        <v>15.3</v>
      </c>
      <c r="AT4">
        <f t="shared" si="3"/>
        <v>8.5077470651865203E-10</v>
      </c>
    </row>
    <row r="5" spans="1:46" x14ac:dyDescent="0.3">
      <c r="H5">
        <v>7</v>
      </c>
      <c r="I5">
        <v>4.2</v>
      </c>
      <c r="J5">
        <v>4.2</v>
      </c>
      <c r="K5">
        <v>4.3</v>
      </c>
      <c r="L5">
        <v>4.2</v>
      </c>
      <c r="M5">
        <v>10</v>
      </c>
      <c r="N5">
        <v>36</v>
      </c>
      <c r="O5">
        <v>36.200000000000003</v>
      </c>
      <c r="P5">
        <v>36.200000000000003</v>
      </c>
      <c r="Q5">
        <v>36.1</v>
      </c>
      <c r="R5">
        <v>10</v>
      </c>
      <c r="S5">
        <v>36</v>
      </c>
      <c r="T5">
        <v>36.1</v>
      </c>
      <c r="U5">
        <v>36.1</v>
      </c>
      <c r="V5">
        <v>36.1</v>
      </c>
      <c r="AB5">
        <v>1</v>
      </c>
      <c r="AC5">
        <v>20.100000000000001</v>
      </c>
      <c r="AD5">
        <v>20.2</v>
      </c>
      <c r="AE5">
        <v>20.100000000000001</v>
      </c>
      <c r="AF5">
        <v>20.100000000000001</v>
      </c>
      <c r="AH5">
        <v>7</v>
      </c>
      <c r="AI5">
        <v>4.2</v>
      </c>
      <c r="AJ5">
        <f t="shared" si="0"/>
        <v>3.9761614906050244</v>
      </c>
      <c r="AK5">
        <v>10</v>
      </c>
      <c r="AL5">
        <v>36.1</v>
      </c>
      <c r="AM5">
        <f t="shared" si="1"/>
        <v>1.2984165978796436</v>
      </c>
      <c r="AN5">
        <f t="shared" ref="AN3:AN6" si="5">AM5/1.5</f>
        <v>0.86561106525309572</v>
      </c>
      <c r="AR5">
        <v>1</v>
      </c>
      <c r="AS5">
        <v>20.100000000000001</v>
      </c>
      <c r="AT5">
        <f t="shared" si="3"/>
        <v>5.588422091838204E-10</v>
      </c>
    </row>
    <row r="6" spans="1:46" x14ac:dyDescent="0.3">
      <c r="H6">
        <v>9</v>
      </c>
      <c r="I6">
        <v>3.3</v>
      </c>
      <c r="J6">
        <v>3.4</v>
      </c>
      <c r="K6">
        <v>3.3</v>
      </c>
      <c r="L6">
        <v>3.3</v>
      </c>
      <c r="AB6">
        <v>1.5</v>
      </c>
      <c r="AC6">
        <v>23.8</v>
      </c>
      <c r="AD6">
        <v>21.5</v>
      </c>
      <c r="AE6">
        <v>23.5</v>
      </c>
      <c r="AF6">
        <v>22.9</v>
      </c>
      <c r="AH6">
        <v>9</v>
      </c>
      <c r="AI6">
        <v>3.3</v>
      </c>
      <c r="AJ6">
        <f t="shared" si="0"/>
        <v>3.0925700482483527</v>
      </c>
      <c r="AM6" s="1">
        <f>AVERAGE(AM2:AM5)</f>
        <v>1.2300788822017674</v>
      </c>
      <c r="AN6" s="1">
        <f t="shared" si="5"/>
        <v>0.82005258813451165</v>
      </c>
      <c r="AR6">
        <v>1.5</v>
      </c>
      <c r="AS6">
        <v>22.9</v>
      </c>
      <c r="AT6">
        <f t="shared" si="3"/>
        <v>4.2446058342651695E-10</v>
      </c>
    </row>
    <row r="7" spans="1:46" x14ac:dyDescent="0.3">
      <c r="H7">
        <v>11</v>
      </c>
      <c r="I7">
        <v>2.7</v>
      </c>
      <c r="J7">
        <v>2.7</v>
      </c>
      <c r="K7">
        <v>2.7</v>
      </c>
      <c r="L7">
        <v>2.7</v>
      </c>
      <c r="AB7">
        <v>2</v>
      </c>
      <c r="AC7">
        <v>23.7</v>
      </c>
      <c r="AD7">
        <v>22.6</v>
      </c>
      <c r="AE7">
        <v>22.6</v>
      </c>
      <c r="AF7">
        <v>23</v>
      </c>
      <c r="AH7">
        <v>11</v>
      </c>
      <c r="AI7">
        <v>2.7</v>
      </c>
      <c r="AJ7">
        <f t="shared" si="0"/>
        <v>2.5302845849304703</v>
      </c>
      <c r="AK7">
        <f t="shared" ref="AK7" si="6">(AJ7/AI7)*100</f>
        <v>93.71424388631371</v>
      </c>
      <c r="AR7">
        <v>2</v>
      </c>
      <c r="AS7">
        <v>23</v>
      </c>
      <c r="AT7">
        <f t="shared" si="3"/>
        <v>3.1973559231910122E-10</v>
      </c>
    </row>
    <row r="8" spans="1:46" x14ac:dyDescent="0.3">
      <c r="AB8">
        <v>2.5</v>
      </c>
      <c r="AC8">
        <v>23.6</v>
      </c>
      <c r="AD8">
        <v>23</v>
      </c>
      <c r="AE8">
        <v>23.6</v>
      </c>
      <c r="AF8">
        <v>23.4</v>
      </c>
      <c r="AK8" s="1"/>
      <c r="AR8">
        <v>2.5</v>
      </c>
      <c r="AS8">
        <v>23.4</v>
      </c>
      <c r="AT8">
        <f t="shared" si="3"/>
        <v>2.6023696905276407E-10</v>
      </c>
    </row>
    <row r="9" spans="1:46" x14ac:dyDescent="0.3">
      <c r="AB9">
        <v>3</v>
      </c>
      <c r="AC9">
        <v>24.2</v>
      </c>
      <c r="AD9">
        <v>24.3</v>
      </c>
      <c r="AE9">
        <v>24</v>
      </c>
      <c r="AF9">
        <v>24.2</v>
      </c>
      <c r="AR9">
        <v>3</v>
      </c>
      <c r="AS9">
        <v>24.2</v>
      </c>
      <c r="AT9">
        <f t="shared" si="3"/>
        <v>2.2427829953977535E-10</v>
      </c>
    </row>
    <row r="10" spans="1:46" x14ac:dyDescent="0.3">
      <c r="AR10">
        <f>SLOPE(AS2:AS9,AR2:AR9)</f>
        <v>3.8729508196721301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FEF6BFE9F5404B8AA6FCCDECC56C14" ma:contentTypeVersion="11" ma:contentTypeDescription="Create a new document." ma:contentTypeScope="" ma:versionID="893a8158a0fa4c3a459e34fe001abc4a">
  <xsd:schema xmlns:xsd="http://www.w3.org/2001/XMLSchema" xmlns:xs="http://www.w3.org/2001/XMLSchema" xmlns:p="http://schemas.microsoft.com/office/2006/metadata/properties" xmlns:ns3="b66873e8-c463-4c8a-a76a-8645578114c5" targetNamespace="http://schemas.microsoft.com/office/2006/metadata/properties" ma:root="true" ma:fieldsID="09d75a30c86d1ded3b9ab6c69d73566a" ns3:_="">
    <xsd:import namespace="b66873e8-c463-4c8a-a76a-8645578114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ystemTags" minOccurs="0"/>
                <xsd:element ref="ns3:MediaServiceOCR" minOccurs="0"/>
                <xsd:element ref="ns3:MediaServiceSearchPropertie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873e8-c463-4c8a-a76a-8645578114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DA1472-C580-4C3A-99C2-022BF1C6E0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3D97AD-3250-403F-9B56-263C5D333456}">
  <ds:schemaRefs>
    <ds:schemaRef ds:uri="b66873e8-c463-4c8a-a76a-8645578114c5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27B5558-F3F7-4107-9B12-E9D1D1B854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873e8-c463-4c8a-a76a-8645578114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Alaula Sprecher</dc:creator>
  <cp:lastModifiedBy>Alaula Sprecher</cp:lastModifiedBy>
  <dcterms:created xsi:type="dcterms:W3CDTF">2024-02-27T23:20:15Z</dcterms:created>
  <dcterms:modified xsi:type="dcterms:W3CDTF">2024-04-02T22:22:10Z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0x010100ADFEF6BFE9F5404B8AA6FCCDECC56C14</vt:lpwstr>
  </property>
</Properties>
</file>