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8b1115dae5c77/Webbprojekt/Projects/examensarbete2020/TamperMonkey/Excel/"/>
    </mc:Choice>
  </mc:AlternateContent>
  <xr:revisionPtr revIDLastSave="13" documentId="8_{5C09BF4C-17FF-4D64-A3D3-18CD7C2C73DC}" xr6:coauthVersionLast="45" xr6:coauthVersionMax="45" xr10:uidLastSave="{BE7F1957-D6E7-44C3-A27E-243C4738C2E3}"/>
  <bookViews>
    <workbookView xWindow="28680" yWindow="-120" windowWidth="25440" windowHeight="15990" xr2:uid="{2B671E6B-339F-48F6-985F-09DE9083FB58}"/>
  </bookViews>
  <sheets>
    <sheet name="ANOVA_exjobb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3" i="1" l="1"/>
  <c r="S22" i="1"/>
  <c r="R21" i="1"/>
  <c r="O21" i="1"/>
  <c r="Q20" i="1"/>
  <c r="O17" i="1"/>
  <c r="N15" i="1"/>
  <c r="P24" i="1" s="1"/>
  <c r="N14" i="1"/>
  <c r="P23" i="1" s="1"/>
  <c r="N13" i="1"/>
  <c r="P22" i="1" s="1"/>
  <c r="R12" i="1"/>
  <c r="O12" i="1"/>
  <c r="Z8" i="1" s="1"/>
  <c r="N12" i="1"/>
  <c r="P21" i="1" s="1"/>
  <c r="O11" i="1"/>
  <c r="N11" i="1"/>
  <c r="P7" i="1"/>
  <c r="O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P5" i="1"/>
  <c r="L103" i="1"/>
  <c r="L102" i="1"/>
  <c r="L99" i="1"/>
  <c r="L98" i="1"/>
  <c r="L95" i="1"/>
  <c r="L94" i="1"/>
  <c r="L91" i="1"/>
  <c r="L90" i="1"/>
  <c r="L87" i="1"/>
  <c r="L86" i="1"/>
  <c r="L83" i="1"/>
  <c r="L82" i="1"/>
  <c r="L79" i="1"/>
  <c r="L78" i="1"/>
  <c r="L75" i="1"/>
  <c r="L74" i="1"/>
  <c r="L71" i="1"/>
  <c r="L70" i="1"/>
  <c r="L67" i="1"/>
  <c r="L66" i="1"/>
  <c r="L63" i="1"/>
  <c r="L62" i="1"/>
  <c r="L59" i="1"/>
  <c r="L58" i="1"/>
  <c r="L55" i="1"/>
  <c r="L54" i="1"/>
  <c r="L51" i="1"/>
  <c r="L50" i="1"/>
  <c r="L47" i="1"/>
  <c r="L46" i="1"/>
  <c r="L43" i="1"/>
  <c r="L42" i="1"/>
  <c r="L39" i="1"/>
  <c r="L38" i="1"/>
  <c r="L35" i="1"/>
  <c r="L34" i="1"/>
  <c r="L31" i="1"/>
  <c r="L30" i="1"/>
  <c r="L27" i="1"/>
  <c r="L26" i="1"/>
  <c r="L23" i="1"/>
  <c r="L22" i="1"/>
  <c r="L19" i="1"/>
  <c r="L18" i="1"/>
  <c r="L15" i="1"/>
  <c r="L14" i="1"/>
  <c r="L11" i="1"/>
  <c r="L10" i="1"/>
  <c r="L7" i="1"/>
  <c r="L6" i="1"/>
  <c r="L5" i="1" a="1"/>
  <c r="L104" i="1" s="1"/>
  <c r="K5" i="1" a="1"/>
  <c r="J5" i="1" a="1"/>
  <c r="J104" i="1" s="1"/>
  <c r="I5" i="1" a="1"/>
  <c r="I104" i="1" s="1"/>
  <c r="H102" i="1"/>
  <c r="H101" i="1"/>
  <c r="H98" i="1"/>
  <c r="H97" i="1"/>
  <c r="H94" i="1"/>
  <c r="H93" i="1"/>
  <c r="H90" i="1"/>
  <c r="H89" i="1"/>
  <c r="H86" i="1"/>
  <c r="H85" i="1"/>
  <c r="H82" i="1"/>
  <c r="H81" i="1"/>
  <c r="H78" i="1"/>
  <c r="H77" i="1"/>
  <c r="H74" i="1"/>
  <c r="H73" i="1"/>
  <c r="H70" i="1"/>
  <c r="H69" i="1"/>
  <c r="H66" i="1"/>
  <c r="H65" i="1"/>
  <c r="H62" i="1"/>
  <c r="H61" i="1"/>
  <c r="H58" i="1"/>
  <c r="H57" i="1"/>
  <c r="H54" i="1"/>
  <c r="H53" i="1"/>
  <c r="H50" i="1"/>
  <c r="H49" i="1"/>
  <c r="H46" i="1"/>
  <c r="H45" i="1"/>
  <c r="H42" i="1"/>
  <c r="H41" i="1"/>
  <c r="H38" i="1"/>
  <c r="H37" i="1"/>
  <c r="H34" i="1"/>
  <c r="H33" i="1"/>
  <c r="H30" i="1"/>
  <c r="H29" i="1"/>
  <c r="H26" i="1"/>
  <c r="H25" i="1"/>
  <c r="H22" i="1"/>
  <c r="H21" i="1"/>
  <c r="H18" i="1"/>
  <c r="H17" i="1"/>
  <c r="H14" i="1"/>
  <c r="H13" i="1"/>
  <c r="H10" i="1"/>
  <c r="H9" i="1"/>
  <c r="H6" i="1"/>
  <c r="H5" i="1"/>
  <c r="H5" i="1" a="1"/>
  <c r="H104" i="1" s="1"/>
  <c r="H4" i="1" a="1"/>
  <c r="J4" i="1" s="1"/>
  <c r="F3" i="1"/>
  <c r="E3" i="1"/>
  <c r="D3" i="1"/>
  <c r="C3" i="1"/>
  <c r="B3" i="1"/>
  <c r="J89" i="1" l="1"/>
  <c r="J7" i="1"/>
  <c r="J15" i="1"/>
  <c r="J23" i="1"/>
  <c r="J31" i="1"/>
  <c r="J41" i="1"/>
  <c r="J57" i="1"/>
  <c r="J73" i="1"/>
  <c r="J9" i="1"/>
  <c r="J17" i="1"/>
  <c r="J25" i="1"/>
  <c r="J33" i="1"/>
  <c r="J45" i="1"/>
  <c r="J61" i="1"/>
  <c r="J77" i="1"/>
  <c r="J93" i="1"/>
  <c r="J11" i="1"/>
  <c r="J19" i="1"/>
  <c r="J27" i="1"/>
  <c r="J35" i="1"/>
  <c r="J49" i="1"/>
  <c r="J65" i="1"/>
  <c r="J81" i="1"/>
  <c r="J97" i="1"/>
  <c r="J5" i="1"/>
  <c r="J13" i="1"/>
  <c r="J21" i="1"/>
  <c r="J29" i="1"/>
  <c r="J37" i="1"/>
  <c r="J53" i="1"/>
  <c r="J69" i="1"/>
  <c r="J85" i="1"/>
  <c r="J101" i="1"/>
  <c r="I97" i="1"/>
  <c r="I12" i="1"/>
  <c r="I22" i="1"/>
  <c r="I33" i="1"/>
  <c r="I44" i="1"/>
  <c r="I54" i="1"/>
  <c r="I65" i="1"/>
  <c r="I76" i="1"/>
  <c r="I86" i="1"/>
  <c r="I5" i="1"/>
  <c r="I16" i="1"/>
  <c r="I26" i="1"/>
  <c r="I37" i="1"/>
  <c r="I48" i="1"/>
  <c r="I58" i="1"/>
  <c r="I69" i="1"/>
  <c r="I80" i="1"/>
  <c r="I90" i="1"/>
  <c r="I101" i="1"/>
  <c r="I6" i="1"/>
  <c r="I17" i="1"/>
  <c r="I28" i="1"/>
  <c r="I38" i="1"/>
  <c r="I49" i="1"/>
  <c r="I60" i="1"/>
  <c r="I70" i="1"/>
  <c r="I81" i="1"/>
  <c r="I92" i="1"/>
  <c r="I102" i="1"/>
  <c r="I96" i="1"/>
  <c r="I10" i="1"/>
  <c r="I21" i="1"/>
  <c r="I32" i="1"/>
  <c r="I42" i="1"/>
  <c r="I53" i="1"/>
  <c r="I64" i="1"/>
  <c r="I74" i="1"/>
  <c r="I85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04" i="1"/>
  <c r="K99" i="1"/>
  <c r="K93" i="1"/>
  <c r="K88" i="1"/>
  <c r="K83" i="1"/>
  <c r="K77" i="1"/>
  <c r="K72" i="1"/>
  <c r="K67" i="1"/>
  <c r="K61" i="1"/>
  <c r="K56" i="1"/>
  <c r="K51" i="1"/>
  <c r="K45" i="1"/>
  <c r="K40" i="1"/>
  <c r="K35" i="1"/>
  <c r="K29" i="1"/>
  <c r="K24" i="1"/>
  <c r="K19" i="1"/>
  <c r="K15" i="1"/>
  <c r="K11" i="1"/>
  <c r="K7" i="1"/>
  <c r="K103" i="1"/>
  <c r="K97" i="1"/>
  <c r="K92" i="1"/>
  <c r="K87" i="1"/>
  <c r="K81" i="1"/>
  <c r="K76" i="1"/>
  <c r="K71" i="1"/>
  <c r="K65" i="1"/>
  <c r="K60" i="1"/>
  <c r="K55" i="1"/>
  <c r="K49" i="1"/>
  <c r="K44" i="1"/>
  <c r="K39" i="1"/>
  <c r="K33" i="1"/>
  <c r="K28" i="1"/>
  <c r="K23" i="1"/>
  <c r="K18" i="1"/>
  <c r="K14" i="1"/>
  <c r="K10" i="1"/>
  <c r="K6" i="1"/>
  <c r="K101" i="1"/>
  <c r="K96" i="1"/>
  <c r="K91" i="1"/>
  <c r="K85" i="1"/>
  <c r="K80" i="1"/>
  <c r="K75" i="1"/>
  <c r="K69" i="1"/>
  <c r="K64" i="1"/>
  <c r="K59" i="1"/>
  <c r="K53" i="1"/>
  <c r="K48" i="1"/>
  <c r="K43" i="1"/>
  <c r="K37" i="1"/>
  <c r="K32" i="1"/>
  <c r="K27" i="1"/>
  <c r="K21" i="1"/>
  <c r="K17" i="1"/>
  <c r="K13" i="1"/>
  <c r="K9" i="1"/>
  <c r="K5" i="1"/>
  <c r="K20" i="1"/>
  <c r="K41" i="1"/>
  <c r="K63" i="1"/>
  <c r="K84" i="1"/>
  <c r="O13" i="1"/>
  <c r="Q23" i="1"/>
  <c r="R23" i="1"/>
  <c r="O14" i="1"/>
  <c r="S23" i="1"/>
  <c r="H4" i="1"/>
  <c r="L4" i="1"/>
  <c r="Q24" i="1"/>
  <c r="T24" i="1"/>
  <c r="R24" i="1"/>
  <c r="O15" i="1"/>
  <c r="I4" i="1"/>
  <c r="Z4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I8" i="1"/>
  <c r="I13" i="1"/>
  <c r="I18" i="1"/>
  <c r="I24" i="1"/>
  <c r="I29" i="1"/>
  <c r="I34" i="1"/>
  <c r="I40" i="1"/>
  <c r="I45" i="1"/>
  <c r="I50" i="1"/>
  <c r="I56" i="1"/>
  <c r="I61" i="1"/>
  <c r="I66" i="1"/>
  <c r="I72" i="1"/>
  <c r="I77" i="1"/>
  <c r="I82" i="1"/>
  <c r="I88" i="1"/>
  <c r="I93" i="1"/>
  <c r="I98" i="1"/>
  <c r="K8" i="1"/>
  <c r="K25" i="1"/>
  <c r="K47" i="1"/>
  <c r="K68" i="1"/>
  <c r="K89" i="1"/>
  <c r="K4" i="1"/>
  <c r="K16" i="1"/>
  <c r="K36" i="1"/>
  <c r="K57" i="1"/>
  <c r="K79" i="1"/>
  <c r="K100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9" i="1"/>
  <c r="I14" i="1"/>
  <c r="I20" i="1"/>
  <c r="I25" i="1"/>
  <c r="I30" i="1"/>
  <c r="I36" i="1"/>
  <c r="I41" i="1"/>
  <c r="I46" i="1"/>
  <c r="I52" i="1"/>
  <c r="I57" i="1"/>
  <c r="I62" i="1"/>
  <c r="I68" i="1"/>
  <c r="I73" i="1"/>
  <c r="I78" i="1"/>
  <c r="I84" i="1"/>
  <c r="I89" i="1"/>
  <c r="I94" i="1"/>
  <c r="I100" i="1"/>
  <c r="K12" i="1"/>
  <c r="K31" i="1"/>
  <c r="K52" i="1"/>
  <c r="K73" i="1"/>
  <c r="K95" i="1"/>
  <c r="S24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Z24" i="1"/>
  <c r="Z23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P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O5" i="1" l="1"/>
  <c r="O6" i="1" s="1"/>
  <c r="Q6" i="1" s="1"/>
  <c r="R13" i="1"/>
  <c r="Q13" i="1" s="1"/>
  <c r="Z13" i="1" s="1"/>
  <c r="Z12" i="1"/>
  <c r="P13" i="1"/>
  <c r="O22" i="1"/>
  <c r="R14" i="1"/>
  <c r="Z17" i="1"/>
  <c r="Z15" i="1"/>
  <c r="Q14" i="1"/>
  <c r="P14" i="1"/>
  <c r="S5" i="1"/>
  <c r="P15" i="1"/>
  <c r="Z21" i="1"/>
  <c r="Z20" i="1"/>
  <c r="Q15" i="1"/>
  <c r="Z19" i="1"/>
  <c r="R15" i="1"/>
  <c r="O24" i="1" l="1"/>
  <c r="Q11" i="1"/>
  <c r="Z3" i="1" s="1"/>
  <c r="Q12" i="1"/>
  <c r="Z9" i="1" s="1"/>
  <c r="Q5" i="1"/>
  <c r="Q22" i="1"/>
  <c r="Z11" i="1"/>
  <c r="R5" i="1"/>
  <c r="T5" i="1" s="1"/>
  <c r="U5" i="1" s="1"/>
  <c r="Z5" i="1" l="1"/>
  <c r="Z7" i="1"/>
  <c r="Q21" i="1"/>
  <c r="R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  <author>Unknown User</author>
  </authors>
  <commentList>
    <comment ref="B4" authorId="0" shapeId="0" xr:uid="{411404B3-2154-4881-9AC4-7C87184F80EA}">
      <text>
        <r>
          <rPr>
            <sz val="8"/>
            <color indexed="8"/>
            <rFont val="Tahoma"/>
            <family val="2"/>
          </rPr>
          <t xml:space="preserve">Enter group name here.
</t>
        </r>
      </text>
    </comment>
    <comment ref="U5" authorId="1" shapeId="0" xr:uid="{97909210-1EC4-40F6-88A5-FE11FEB38262}">
      <text>
        <r>
          <rPr>
            <sz val="8"/>
            <color indexed="81"/>
            <rFont val="Tahoma"/>
            <family val="2"/>
          </rPr>
          <t>H</t>
        </r>
        <r>
          <rPr>
            <vertAlign val="subscript"/>
            <sz val="8"/>
            <color indexed="81"/>
            <rFont val="Tahoma"/>
            <family val="2"/>
          </rPr>
          <t>0</t>
        </r>
        <r>
          <rPr>
            <sz val="8"/>
            <color indexed="81"/>
            <rFont val="Tahoma"/>
            <family val="2"/>
          </rPr>
          <t>: All group means are equal.</t>
        </r>
      </text>
    </comment>
    <comment ref="R10" authorId="0" shapeId="0" xr:uid="{F95FACAF-FA3B-4567-91AF-9A079B9616DE}">
      <text>
        <r>
          <rPr>
            <sz val="8"/>
            <color indexed="81"/>
            <rFont val="Tahoma"/>
            <family val="2"/>
          </rPr>
          <t xml:space="preserve">The </t>
        </r>
        <r>
          <rPr>
            <sz val="8"/>
            <color indexed="81"/>
            <rFont val="Symbol"/>
            <family val="1"/>
            <charset val="2"/>
          </rPr>
          <t>a</t>
        </r>
        <r>
          <rPr>
            <sz val="8"/>
            <color indexed="81"/>
            <rFont val="Tahoma"/>
            <family val="2"/>
          </rPr>
          <t xml:space="preserve"> for this cell need not be the same as the </t>
        </r>
        <r>
          <rPr>
            <sz val="8"/>
            <color indexed="81"/>
            <rFont val="Symbol"/>
            <family val="1"/>
            <charset val="2"/>
          </rPr>
          <t>a</t>
        </r>
        <r>
          <rPr>
            <sz val="8"/>
            <color indexed="81"/>
            <rFont val="Tahoma"/>
            <family val="2"/>
          </rPr>
          <t xml:space="preserve"> in cell S3.</t>
        </r>
      </text>
    </comment>
    <comment ref="T20" authorId="0" shapeId="0" xr:uid="{0BEC9490-FA11-4784-9D80-280857AB94F2}">
      <text>
        <r>
          <rPr>
            <b/>
            <sz val="8"/>
            <color indexed="8"/>
            <rFont val="Tahoma"/>
            <family val="2"/>
          </rPr>
          <t xml:space="preserve">Make sure the correct value for </t>
        </r>
        <r>
          <rPr>
            <b/>
            <i/>
            <sz val="8"/>
            <color indexed="8"/>
            <rFont val="Tahoma"/>
            <family val="2"/>
          </rPr>
          <t>q</t>
        </r>
        <r>
          <rPr>
            <b/>
            <vertAlign val="subscript"/>
            <sz val="8"/>
            <color indexed="8"/>
            <rFont val="Tahoma"/>
            <family val="2"/>
          </rPr>
          <t>0</t>
        </r>
        <r>
          <rPr>
            <b/>
            <sz val="8"/>
            <color indexed="8"/>
            <rFont val="Tahoma"/>
            <family val="2"/>
          </rPr>
          <t xml:space="preserve"> has been entered in cell O21.</t>
        </r>
      </text>
    </comment>
    <comment ref="Q21" authorId="0" shapeId="0" xr:uid="{84F8C44A-6FC2-4BCD-83B4-73BE2066620E}">
      <text>
        <r>
          <rPr>
            <sz val="8"/>
            <color indexed="8"/>
            <rFont val="Tahoma"/>
            <family val="2"/>
          </rPr>
          <t xml:space="preserve">If the difference in the two group means is significant, "Sig" appears in this cell; else it is blank.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Make sure that the correct value of </t>
        </r>
        <r>
          <rPr>
            <i/>
            <sz val="8"/>
            <color indexed="8"/>
            <rFont val="Tahoma"/>
            <family val="2"/>
          </rPr>
          <t>q</t>
        </r>
        <r>
          <rPr>
            <vertAlign val="subscript"/>
            <sz val="8"/>
            <color indexed="8"/>
            <rFont val="Tahoma"/>
            <family val="2"/>
          </rPr>
          <t>0</t>
        </r>
        <r>
          <rPr>
            <sz val="8"/>
            <color indexed="8"/>
            <rFont val="Tahoma"/>
            <family val="2"/>
          </rPr>
          <t xml:space="preserve"> has been entered in cell O21.</t>
        </r>
      </text>
    </comment>
    <comment ref="O23" authorId="0" shapeId="0" xr:uid="{3FB21F26-1C56-4DBC-9585-905BF245110F}">
      <text>
        <r>
          <rPr>
            <sz val="8"/>
            <color indexed="81"/>
            <rFont val="Tahoma"/>
            <family val="2"/>
          </rPr>
          <t>Enter the critical value of studentized Range Distribution (</t>
        </r>
        <r>
          <rPr>
            <i/>
            <sz val="8"/>
            <color indexed="81"/>
            <rFont val="Tahoma"/>
            <family val="2"/>
          </rPr>
          <t>q</t>
        </r>
        <r>
          <rPr>
            <sz val="8"/>
            <color indexed="81"/>
            <rFont val="Tahoma"/>
            <family val="2"/>
          </rPr>
          <t xml:space="preserve">) here.  Make sure it corresponds to </t>
        </r>
        <r>
          <rPr>
            <i/>
            <sz val="8"/>
            <color indexed="81"/>
            <rFont val="Tahoma"/>
            <family val="2"/>
          </rPr>
          <t>r</t>
        </r>
        <r>
          <rPr>
            <sz val="8"/>
            <color indexed="81"/>
            <rFont val="Tahoma"/>
            <family val="2"/>
          </rPr>
          <t xml:space="preserve"> and (</t>
        </r>
        <r>
          <rPr>
            <i/>
            <sz val="8"/>
            <color indexed="81"/>
            <rFont val="Tahoma"/>
            <family val="2"/>
          </rPr>
          <t>n - r</t>
        </r>
        <r>
          <rPr>
            <sz val="8"/>
            <color indexed="81"/>
            <rFont val="Tahoma"/>
            <family val="2"/>
          </rPr>
          <t xml:space="preserve">) degrees of freedom and the </t>
        </r>
        <r>
          <rPr>
            <sz val="8"/>
            <color indexed="81"/>
            <rFont val="Symbol"/>
            <family val="1"/>
            <charset val="2"/>
          </rPr>
          <t>a</t>
        </r>
        <r>
          <rPr>
            <sz val="8"/>
            <color indexed="81"/>
            <rFont val="Tahoma"/>
            <family val="2"/>
          </rPr>
          <t xml:space="preserve"> desired.</t>
        </r>
      </text>
    </comment>
  </commentList>
</comments>
</file>

<file path=xl/sharedStrings.xml><?xml version="1.0" encoding="utf-8"?>
<sst xmlns="http://schemas.openxmlformats.org/spreadsheetml/2006/main" count="68" uniqueCount="33">
  <si>
    <t>ANOVA</t>
  </si>
  <si>
    <t>a</t>
  </si>
  <si>
    <t>n</t>
  </si>
  <si>
    <t>ANOVA Table</t>
  </si>
  <si>
    <t>Source</t>
  </si>
  <si>
    <t>SS</t>
  </si>
  <si>
    <t>df</t>
  </si>
  <si>
    <t>MS</t>
  </si>
  <si>
    <t>F</t>
  </si>
  <si>
    <r>
      <t>F</t>
    </r>
    <r>
      <rPr>
        <b/>
        <vertAlign val="subscript"/>
        <sz val="10"/>
        <rFont val="Arial"/>
        <family val="2"/>
      </rPr>
      <t>critical</t>
    </r>
  </si>
  <si>
    <r>
      <t>p</t>
    </r>
    <r>
      <rPr>
        <b/>
        <sz val="10"/>
        <rFont val="Arial"/>
      </rPr>
      <t>-value</t>
    </r>
  </si>
  <si>
    <t>Between</t>
  </si>
  <si>
    <t>Within</t>
  </si>
  <si>
    <t>Total</t>
  </si>
  <si>
    <t>Confidence Intervals for Group Means - Plot</t>
  </si>
  <si>
    <t>Confidence Intervals for Group Means</t>
  </si>
  <si>
    <t>Group</t>
  </si>
  <si>
    <t>Confidence Interval</t>
  </si>
  <si>
    <t>1 - a</t>
  </si>
  <si>
    <t>±</t>
  </si>
  <si>
    <t>Grand Mean</t>
  </si>
  <si>
    <t>Tukey test for pairwise comparison of group means</t>
  </si>
  <si>
    <t>r</t>
  </si>
  <si>
    <t>n - r</t>
  </si>
  <si>
    <t>q</t>
  </si>
  <si>
    <t>T</t>
  </si>
  <si>
    <t xml:space="preserve">Get q for corresponding df(within).  r and alpha from here: </t>
  </si>
  <si>
    <t>http://academic.udayton.edu/gregelvers/psy216/tables/qtab.htm</t>
  </si>
  <si>
    <t>Or from here: http://prac.im.pwr.wroc.pl/~wilczyn/modele%20liniowe/Studentized%20range%20distribution.pdf</t>
  </si>
  <si>
    <t>Or here (with infinity df-within value): http://www.real-statistics.com/statistics-tables/studentized-range-q-table/</t>
  </si>
  <si>
    <t>d3</t>
  </si>
  <si>
    <t>Heat</t>
  </si>
  <si>
    <t>VueD3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</si>
</sst>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i/>
      <sz val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</font>
    <font>
      <b/>
      <i/>
      <sz val="10"/>
      <name val="Arial"/>
      <family val="2"/>
    </font>
    <font>
      <b/>
      <vertAlign val="subscript"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color indexed="14"/>
      <name val="Arial"/>
      <family val="2"/>
    </font>
    <font>
      <i/>
      <sz val="10"/>
      <name val="Arial"/>
    </font>
    <font>
      <b/>
      <i/>
      <sz val="10"/>
      <name val="Arial"/>
    </font>
    <font>
      <b/>
      <sz val="10"/>
      <color indexed="14"/>
      <name val="Arial"/>
      <family val="2"/>
    </font>
    <font>
      <sz val="8"/>
      <color indexed="8"/>
      <name val="Tahoma"/>
      <family val="2"/>
    </font>
    <font>
      <sz val="8"/>
      <color indexed="81"/>
      <name val="Tahoma"/>
      <family val="2"/>
    </font>
    <font>
      <vertAlign val="subscript"/>
      <sz val="8"/>
      <color indexed="81"/>
      <name val="Tahoma"/>
      <family val="2"/>
    </font>
    <font>
      <sz val="8"/>
      <color indexed="81"/>
      <name val="Symbol"/>
      <family val="1"/>
      <charset val="2"/>
    </font>
    <font>
      <b/>
      <sz val="8"/>
      <color indexed="8"/>
      <name val="Tahoma"/>
      <family val="2"/>
    </font>
    <font>
      <b/>
      <i/>
      <sz val="8"/>
      <color indexed="8"/>
      <name val="Tahoma"/>
      <family val="2"/>
    </font>
    <font>
      <b/>
      <vertAlign val="subscript"/>
      <sz val="8"/>
      <color indexed="8"/>
      <name val="Tahoma"/>
      <family val="2"/>
    </font>
    <font>
      <i/>
      <sz val="8"/>
      <color indexed="8"/>
      <name val="Tahoma"/>
      <family val="2"/>
    </font>
    <font>
      <vertAlign val="subscript"/>
      <sz val="8"/>
      <color indexed="8"/>
      <name val="Tahoma"/>
      <family val="2"/>
    </font>
    <font>
      <i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6" fillId="0" borderId="0" xfId="0" applyFont="1"/>
    <xf numFmtId="9" fontId="0" fillId="2" borderId="4" xfId="0" applyNumberForma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7" fillId="2" borderId="7" xfId="0" applyFont="1" applyFill="1" applyBorder="1" applyAlignment="1" applyProtection="1">
      <alignment horizontal="center"/>
      <protection locked="0"/>
    </xf>
    <xf numFmtId="0" fontId="7" fillId="2" borderId="8" xfId="0" applyFont="1" applyFill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5" fillId="0" borderId="4" xfId="0" applyFont="1" applyBorder="1"/>
    <xf numFmtId="164" fontId="5" fillId="0" borderId="4" xfId="0" applyNumberFormat="1" applyFont="1" applyBorder="1"/>
    <xf numFmtId="0" fontId="10" fillId="0" borderId="4" xfId="0" applyFont="1" applyBorder="1" applyAlignment="1">
      <alignment horizontal="center"/>
    </xf>
    <xf numFmtId="0" fontId="0" fillId="2" borderId="4" xfId="0" applyFill="1" applyBorder="1" applyAlignment="1" applyProtection="1">
      <alignment horizontal="center"/>
      <protection locked="0"/>
    </xf>
    <xf numFmtId="0" fontId="5" fillId="0" borderId="0" xfId="0" applyFont="1"/>
    <xf numFmtId="0" fontId="6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quotePrefix="1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0" fillId="2" borderId="3" xfId="0" applyNumberForma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 applyAlignment="1">
      <alignment horizontal="left"/>
    </xf>
    <xf numFmtId="9" fontId="0" fillId="0" borderId="3" xfId="0" applyNumberFormat="1" applyBorder="1" applyAlignment="1">
      <alignment horizontal="center"/>
    </xf>
    <xf numFmtId="0" fontId="13" fillId="0" borderId="0" xfId="0" applyFont="1"/>
    <xf numFmtId="0" fontId="2" fillId="0" borderId="0" xfId="0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0" fillId="0" borderId="5" xfId="0" applyBorder="1"/>
    <xf numFmtId="0" fontId="14" fillId="0" borderId="1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6" xfId="0" applyBorder="1"/>
    <xf numFmtId="0" fontId="10" fillId="0" borderId="10" xfId="0" applyFont="1" applyBorder="1" applyAlignment="1">
      <alignment horizontal="center"/>
    </xf>
    <xf numFmtId="0" fontId="15" fillId="0" borderId="17" xfId="0" applyFont="1" applyBorder="1" applyAlignment="1">
      <alignment horizontal="right"/>
    </xf>
    <xf numFmtId="0" fontId="11" fillId="2" borderId="4" xfId="0" applyFont="1" applyFill="1" applyBorder="1" applyAlignment="1" applyProtection="1">
      <alignment horizontal="center"/>
      <protection locked="0"/>
    </xf>
    <xf numFmtId="0" fontId="2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0" fillId="0" borderId="4" xfId="0" applyBorder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16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0640376027885"/>
          <c:y val="3.2467635411283134E-2"/>
          <c:w val="0.85121251083428651"/>
          <c:h val="0.7662361957062821"/>
        </c:manualLayout>
      </c:layout>
      <c:scatterChart>
        <c:scatterStyle val="lineMarker"/>
        <c:varyColors val="0"/>
        <c:ser>
          <c:idx val="0"/>
          <c:order val="0"/>
          <c:tx>
            <c:v>Chrome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572A7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'[1]1-Way'!$Z$3:$Z$5</c:f>
              <c:numCache>
                <c:formatCode>General</c:formatCode>
                <c:ptCount val="3"/>
                <c:pt idx="0">
                  <c:v>1179.0834048727818</c:v>
                </c:pt>
                <c:pt idx="1">
                  <c:v>1224.93</c:v>
                </c:pt>
                <c:pt idx="2">
                  <c:v>1270.7765951272183</c:v>
                </c:pt>
              </c:numCache>
            </c:numRef>
          </c:xVal>
          <c:yVal>
            <c:numRef>
              <c:f>'[1]1-Way'!$AA$3:$AA$5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E-493C-841D-8E73452600D1}"/>
            </c:ext>
          </c:extLst>
        </c:ser>
        <c:ser>
          <c:idx val="1"/>
          <c:order val="1"/>
          <c:tx>
            <c:v>Explorer</c:v>
          </c:tx>
          <c:spPr>
            <a:ln w="25400">
              <a:solidFill>
                <a:srgbClr val="996633"/>
              </a:solidFill>
              <a:prstDash val="solid"/>
            </a:ln>
          </c:spPr>
          <c:marker>
            <c:spPr>
              <a:solidFill>
                <a:srgbClr val="AA464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'[1]1-Way'!$Z$7:$Z$9</c:f>
              <c:numCache>
                <c:formatCode>General</c:formatCode>
                <c:ptCount val="3"/>
                <c:pt idx="0">
                  <c:v>782.23340487278188</c:v>
                </c:pt>
                <c:pt idx="1">
                  <c:v>828.08</c:v>
                </c:pt>
                <c:pt idx="2">
                  <c:v>873.92659512721821</c:v>
                </c:pt>
              </c:numCache>
            </c:numRef>
          </c:xVal>
          <c:yVal>
            <c:numRef>
              <c:f>'[1]1-Way'!$AA$7:$AA$9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0E-493C-841D-8E73452600D1}"/>
            </c:ext>
          </c:extLst>
        </c:ser>
        <c:ser>
          <c:idx val="2"/>
          <c:order val="2"/>
          <c:tx>
            <c:v>Firefox</c:v>
          </c:tx>
          <c:spPr>
            <a:ln w="25400">
              <a:solidFill>
                <a:srgbClr val="999933"/>
              </a:solidFill>
              <a:prstDash val="solid"/>
            </a:ln>
          </c:spPr>
          <c:marker>
            <c:spPr>
              <a:solidFill>
                <a:srgbClr val="89A54E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'[1]1-Way'!$Z$11:$Z$13</c:f>
              <c:numCache>
                <c:formatCode>General</c:formatCode>
                <c:ptCount val="3"/>
                <c:pt idx="0">
                  <c:v>1768.4434048727817</c:v>
                </c:pt>
                <c:pt idx="1">
                  <c:v>1814.29</c:v>
                </c:pt>
                <c:pt idx="2">
                  <c:v>1860.1365951272182</c:v>
                </c:pt>
              </c:numCache>
            </c:numRef>
          </c:xVal>
          <c:yVal>
            <c:numRef>
              <c:f>'[1]1-Way'!$AA$11:$AA$13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0E-493C-841D-8E73452600D1}"/>
            </c:ext>
          </c:extLst>
        </c:ser>
        <c:ser>
          <c:idx val="3"/>
          <c:order val="3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71588F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'[1]1-Way'!$Z$15:$Z$17</c:f>
              <c:numCache>
                <c:formatCode>General</c:formatCode>
                <c:ptCount val="3"/>
                <c:pt idx="0">
                  <c:v>#N/A</c:v>
                </c:pt>
                <c:pt idx="2">
                  <c:v>#N/A</c:v>
                </c:pt>
              </c:numCache>
            </c:numRef>
          </c:xVal>
          <c:yVal>
            <c:numRef>
              <c:f>'[1]1-Way'!$AA$15:$AA$17</c:f>
              <c:numCache>
                <c:formatCode>General</c:formatCode>
                <c:ptCount val="3"/>
                <c:pt idx="0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0E-493C-841D-8E73452600D1}"/>
            </c:ext>
          </c:extLst>
        </c:ser>
        <c:ser>
          <c:idx val="4"/>
          <c:order val="4"/>
          <c:spPr>
            <a:ln w="25400">
              <a:solidFill>
                <a:srgbClr val="33CCCC"/>
              </a:solidFill>
              <a:prstDash val="solid"/>
            </a:ln>
          </c:spPr>
          <c:marker>
            <c:spPr>
              <a:solidFill>
                <a:srgbClr val="4198AF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'[1]1-Way'!$Z$19:$Z$21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xVal>
          <c:yVal>
            <c:numRef>
              <c:f>'[1]1-Way'!$AA$19:$AA$21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E-493C-841D-8E73452600D1}"/>
            </c:ext>
          </c:extLst>
        </c:ser>
        <c:ser>
          <c:idx val="5"/>
          <c:order val="5"/>
          <c:spPr>
            <a:ln w="25400">
              <a:solidFill>
                <a:srgbClr val="999933"/>
              </a:solidFill>
              <a:prstDash val="solid"/>
            </a:ln>
          </c:spPr>
          <c:marker>
            <c:symbol val="none"/>
          </c:marker>
          <c:xVal>
            <c:numRef>
              <c:f>'[1]1-Way'!$Z$23:$Z$24</c:f>
              <c:numCache>
                <c:formatCode>General</c:formatCode>
                <c:ptCount val="2"/>
                <c:pt idx="0">
                  <c:v>1289.0999999999999</c:v>
                </c:pt>
                <c:pt idx="1">
                  <c:v>1289.0999999999999</c:v>
                </c:pt>
              </c:numCache>
            </c:numRef>
          </c:xVal>
          <c:yVal>
            <c:numRef>
              <c:f>'[1]1-Way'!$AA$23:$AA$24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0E-493C-841D-8E7345260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30688"/>
        <c:axId val="1"/>
      </c:scatterChart>
      <c:valAx>
        <c:axId val="42233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22330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 alignWithMargins="0"/>
    <c:pageMargins b="1" l="0.75" r="0.75" t="1" header="0.5" footer="0.5"/>
    <c:pageSetup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424242"/>
              </a:solidFill>
              <a:latin typeface="Calibri"/>
              <a:ea typeface="Calibri"/>
              <a:cs typeface="Calibri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C0504D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0E5D-4090-831E-DE66120EEC10}"/>
              </c:ext>
            </c:extLst>
          </c:dPt>
          <c:dPt>
            <c:idx val="2"/>
            <c:invertIfNegative val="0"/>
            <c:bubble3D val="0"/>
            <c:spPr>
              <a:solidFill>
                <a:srgbClr val="9BBB59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0E5D-4090-831E-DE66120EEC10}"/>
              </c:ext>
            </c:extLst>
          </c:dPt>
          <c:errBars>
            <c:errBarType val="both"/>
            <c:errValType val="cust"/>
            <c:noEndCap val="0"/>
            <c:plus>
              <c:numRef>
                <c:f>'[1]1-Way'!$Q$11:$Q$13</c:f>
                <c:numCache>
                  <c:formatCode>General</c:formatCode>
                  <c:ptCount val="3"/>
                  <c:pt idx="0">
                    <c:v>45.846595127218194</c:v>
                  </c:pt>
                  <c:pt idx="1">
                    <c:v>45.846595127218194</c:v>
                  </c:pt>
                  <c:pt idx="2">
                    <c:v>45.846595127218194</c:v>
                  </c:pt>
                </c:numCache>
              </c:numRef>
            </c:plus>
            <c:minus>
              <c:numRef>
                <c:f>'[1]1-Way'!$Q$11:$Q$13</c:f>
                <c:numCache>
                  <c:formatCode>General</c:formatCode>
                  <c:ptCount val="3"/>
                  <c:pt idx="0">
                    <c:v>45.846595127218194</c:v>
                  </c:pt>
                  <c:pt idx="1">
                    <c:v>45.846595127218194</c:v>
                  </c:pt>
                  <c:pt idx="2">
                    <c:v>45.846595127218194</c:v>
                  </c:pt>
                </c:numCache>
              </c:numRef>
            </c:minus>
            <c:spPr>
              <a:ln w="3175">
                <a:solidFill>
                  <a:srgbClr val="424242"/>
                </a:solidFill>
                <a:prstDash val="solid"/>
              </a:ln>
            </c:spPr>
          </c:errBars>
          <c:cat>
            <c:strRef>
              <c:f>'[1]1-Way'!$N$11:$N$13</c:f>
              <c:strCache>
                <c:ptCount val="3"/>
                <c:pt idx="0">
                  <c:v>Heat</c:v>
                </c:pt>
                <c:pt idx="1">
                  <c:v>VueHe</c:v>
                </c:pt>
                <c:pt idx="2">
                  <c:v>VueD3</c:v>
                </c:pt>
              </c:strCache>
            </c:strRef>
          </c:cat>
          <c:val>
            <c:numRef>
              <c:f>'[1]1-Way'!$O$11:$O$13</c:f>
              <c:numCache>
                <c:formatCode>General</c:formatCode>
                <c:ptCount val="3"/>
                <c:pt idx="0">
                  <c:v>1224.93</c:v>
                </c:pt>
                <c:pt idx="1">
                  <c:v>828.08</c:v>
                </c:pt>
                <c:pt idx="2">
                  <c:v>1814.29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5D-4090-831E-DE66120EE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331016"/>
        <c:axId val="1"/>
      </c:barChart>
      <c:catAx>
        <c:axId val="42233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424242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424242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4223310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E3E3E3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 alignWithMargins="0"/>
    <c:pageMargins b="1" l="0.75" r="0.75" t="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</xdr:colOff>
      <xdr:row>8</xdr:row>
      <xdr:rowOff>38100</xdr:rowOff>
    </xdr:from>
    <xdr:to>
      <xdr:col>23</xdr:col>
      <xdr:colOff>213360</xdr:colOff>
      <xdr:row>17</xdr:row>
      <xdr:rowOff>53340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F0847BCD-6263-4658-A1C6-58657FBE5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98425</xdr:colOff>
      <xdr:row>8</xdr:row>
      <xdr:rowOff>87630</xdr:rowOff>
    </xdr:from>
    <xdr:ext cx="588879" cy="141001"/>
    <xdr:sp macro="" textlink="">
      <xdr:nvSpPr>
        <xdr:cNvPr id="3" name="Text Box 16">
          <a:extLst>
            <a:ext uri="{FF2B5EF4-FFF2-40B4-BE49-F238E27FC236}">
              <a16:creationId xmlns:a16="http://schemas.microsoft.com/office/drawing/2014/main" id="{2D82F892-6C4C-46D6-94F2-1FA29BDD03C8}"/>
            </a:ext>
          </a:extLst>
        </xdr:cNvPr>
        <xdr:cNvSpPr txBox="1">
          <a:spLocks noChangeArrowheads="1"/>
        </xdr:cNvSpPr>
      </xdr:nvSpPr>
      <xdr:spPr bwMode="auto">
        <a:xfrm>
          <a:off x="6575425" y="1504950"/>
          <a:ext cx="588879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Grand Mean</a:t>
          </a:r>
        </a:p>
      </xdr:txBody>
    </xdr:sp>
    <xdr:clientData/>
  </xdr:oneCellAnchor>
  <xdr:twoCellAnchor>
    <xdr:from>
      <xdr:col>20</xdr:col>
      <xdr:colOff>182880</xdr:colOff>
      <xdr:row>18</xdr:row>
      <xdr:rowOff>91440</xdr:rowOff>
    </xdr:from>
    <xdr:to>
      <xdr:col>27</xdr:col>
      <xdr:colOff>373380</xdr:colOff>
      <xdr:row>29</xdr:row>
      <xdr:rowOff>38100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C09023B5-6670-4C1B-8E87-267E93D3E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O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Way"/>
      <sheetName val="Sampling"/>
    </sheetNames>
    <sheetDataSet>
      <sheetData sheetId="0">
        <row r="3">
          <cell r="Z3">
            <v>1179.0834048727818</v>
          </cell>
          <cell r="AA3">
            <v>5</v>
          </cell>
        </row>
        <row r="4">
          <cell r="Z4">
            <v>1224.93</v>
          </cell>
          <cell r="AA4">
            <v>5</v>
          </cell>
        </row>
        <row r="5">
          <cell r="Z5">
            <v>1270.7765951272183</v>
          </cell>
          <cell r="AA5">
            <v>5</v>
          </cell>
        </row>
        <row r="7">
          <cell r="Z7">
            <v>782.23340487278188</v>
          </cell>
          <cell r="AA7">
            <v>4</v>
          </cell>
        </row>
        <row r="8">
          <cell r="Z8">
            <v>828.08</v>
          </cell>
          <cell r="AA8">
            <v>4</v>
          </cell>
        </row>
        <row r="9">
          <cell r="Z9">
            <v>873.92659512721821</v>
          </cell>
          <cell r="AA9">
            <v>4</v>
          </cell>
        </row>
        <row r="11">
          <cell r="N11" t="str">
            <v>Heat</v>
          </cell>
          <cell r="O11">
            <v>1224.93</v>
          </cell>
          <cell r="Q11">
            <v>45.846595127218194</v>
          </cell>
          <cell r="Z11">
            <v>1768.4434048727817</v>
          </cell>
          <cell r="AA11">
            <v>3</v>
          </cell>
        </row>
        <row r="12">
          <cell r="N12" t="str">
            <v>VueHe</v>
          </cell>
          <cell r="O12">
            <v>828.08</v>
          </cell>
          <cell r="Q12">
            <v>45.846595127218194</v>
          </cell>
          <cell r="Z12">
            <v>1814.29</v>
          </cell>
          <cell r="AA12">
            <v>3</v>
          </cell>
        </row>
        <row r="13">
          <cell r="N13" t="str">
            <v>VueD3</v>
          </cell>
          <cell r="O13">
            <v>1814.29</v>
          </cell>
          <cell r="Q13">
            <v>45.846595127218194</v>
          </cell>
          <cell r="Z13">
            <v>1860.1365951272182</v>
          </cell>
          <cell r="AA13">
            <v>3</v>
          </cell>
        </row>
        <row r="15">
          <cell r="Z15" t="e">
            <v>#N/A</v>
          </cell>
          <cell r="AA15">
            <v>2</v>
          </cell>
        </row>
        <row r="17">
          <cell r="Z17" t="e">
            <v>#N/A</v>
          </cell>
          <cell r="AA17">
            <v>2</v>
          </cell>
        </row>
        <row r="19">
          <cell r="Z19" t="e">
            <v>#N/A</v>
          </cell>
          <cell r="AA19">
            <v>1</v>
          </cell>
        </row>
        <row r="20">
          <cell r="Z20" t="e">
            <v>#N/A</v>
          </cell>
          <cell r="AA20">
            <v>1</v>
          </cell>
        </row>
        <row r="21">
          <cell r="Z21" t="e">
            <v>#N/A</v>
          </cell>
          <cell r="AA21">
            <v>1</v>
          </cell>
        </row>
        <row r="23">
          <cell r="Z23">
            <v>1289.0999999999999</v>
          </cell>
          <cell r="AA23">
            <v>0</v>
          </cell>
        </row>
        <row r="24">
          <cell r="Z24">
            <v>1289.0999999999999</v>
          </cell>
          <cell r="AA24">
            <v>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EDCF-E377-4173-9314-3F1A95C1287F}">
  <dimension ref="A1:AA1004"/>
  <sheetViews>
    <sheetView tabSelected="1" workbookViewId="0">
      <selection activeCell="D4" sqref="D4"/>
    </sheetView>
  </sheetViews>
  <sheetFormatPr defaultColWidth="8.77734375" defaultRowHeight="14.4" x14ac:dyDescent="0.3"/>
  <cols>
    <col min="1" max="1" width="3.44140625" customWidth="1"/>
    <col min="2" max="6" width="7.6640625" customWidth="1"/>
    <col min="7" max="7" width="1.109375" hidden="1" customWidth="1"/>
    <col min="8" max="8" width="2.33203125" hidden="1" customWidth="1"/>
    <col min="9" max="9" width="5" hidden="1" customWidth="1"/>
    <col min="10" max="10" width="2.33203125" hidden="1" customWidth="1"/>
    <col min="11" max="12" width="2" hidden="1" customWidth="1"/>
    <col min="13" max="13" width="0.6640625" customWidth="1"/>
    <col min="14" max="14" width="8.109375" customWidth="1"/>
    <col min="15" max="15" width="7.6640625" customWidth="1"/>
    <col min="16" max="16" width="7.33203125" customWidth="1"/>
    <col min="17" max="17" width="7.44140625" customWidth="1"/>
    <col min="18" max="18" width="6.6640625" customWidth="1"/>
    <col min="19" max="19" width="7.109375" customWidth="1"/>
    <col min="20" max="20" width="7.6640625" customWidth="1"/>
    <col min="21" max="21" width="7" customWidth="1"/>
    <col min="23" max="23" width="7.109375" customWidth="1"/>
    <col min="24" max="24" width="5.44140625" customWidth="1"/>
    <col min="25" max="25" width="10.33203125" customWidth="1"/>
    <col min="26" max="26" width="9.109375" hidden="1" customWidth="1"/>
    <col min="27" max="27" width="0" hidden="1" customWidth="1"/>
    <col min="257" max="257" width="3.44140625" customWidth="1"/>
    <col min="258" max="262" width="7.6640625" customWidth="1"/>
    <col min="263" max="268" width="0" hidden="1" customWidth="1"/>
    <col min="269" max="269" width="0.6640625" customWidth="1"/>
    <col min="270" max="270" width="8.109375" customWidth="1"/>
    <col min="271" max="271" width="7.6640625" customWidth="1"/>
    <col min="272" max="272" width="7.33203125" customWidth="1"/>
    <col min="273" max="273" width="7.44140625" customWidth="1"/>
    <col min="274" max="274" width="6.6640625" customWidth="1"/>
    <col min="275" max="275" width="7.109375" customWidth="1"/>
    <col min="276" max="276" width="7.6640625" customWidth="1"/>
    <col min="277" max="277" width="7" customWidth="1"/>
    <col min="279" max="279" width="7.109375" customWidth="1"/>
    <col min="280" max="280" width="5.44140625" customWidth="1"/>
    <col min="281" max="281" width="10.33203125" customWidth="1"/>
    <col min="282" max="283" width="0" hidden="1" customWidth="1"/>
    <col min="513" max="513" width="3.44140625" customWidth="1"/>
    <col min="514" max="518" width="7.6640625" customWidth="1"/>
    <col min="519" max="524" width="0" hidden="1" customWidth="1"/>
    <col min="525" max="525" width="0.6640625" customWidth="1"/>
    <col min="526" max="526" width="8.109375" customWidth="1"/>
    <col min="527" max="527" width="7.6640625" customWidth="1"/>
    <col min="528" max="528" width="7.33203125" customWidth="1"/>
    <col min="529" max="529" width="7.44140625" customWidth="1"/>
    <col min="530" max="530" width="6.6640625" customWidth="1"/>
    <col min="531" max="531" width="7.109375" customWidth="1"/>
    <col min="532" max="532" width="7.6640625" customWidth="1"/>
    <col min="533" max="533" width="7" customWidth="1"/>
    <col min="535" max="535" width="7.109375" customWidth="1"/>
    <col min="536" max="536" width="5.44140625" customWidth="1"/>
    <col min="537" max="537" width="10.33203125" customWidth="1"/>
    <col min="538" max="539" width="0" hidden="1" customWidth="1"/>
    <col min="769" max="769" width="3.44140625" customWidth="1"/>
    <col min="770" max="774" width="7.6640625" customWidth="1"/>
    <col min="775" max="780" width="0" hidden="1" customWidth="1"/>
    <col min="781" max="781" width="0.6640625" customWidth="1"/>
    <col min="782" max="782" width="8.109375" customWidth="1"/>
    <col min="783" max="783" width="7.6640625" customWidth="1"/>
    <col min="784" max="784" width="7.33203125" customWidth="1"/>
    <col min="785" max="785" width="7.44140625" customWidth="1"/>
    <col min="786" max="786" width="6.6640625" customWidth="1"/>
    <col min="787" max="787" width="7.109375" customWidth="1"/>
    <col min="788" max="788" width="7.6640625" customWidth="1"/>
    <col min="789" max="789" width="7" customWidth="1"/>
    <col min="791" max="791" width="7.109375" customWidth="1"/>
    <col min="792" max="792" width="5.44140625" customWidth="1"/>
    <col min="793" max="793" width="10.33203125" customWidth="1"/>
    <col min="794" max="795" width="0" hidden="1" customWidth="1"/>
    <col min="1025" max="1025" width="3.44140625" customWidth="1"/>
    <col min="1026" max="1030" width="7.6640625" customWidth="1"/>
    <col min="1031" max="1036" width="0" hidden="1" customWidth="1"/>
    <col min="1037" max="1037" width="0.6640625" customWidth="1"/>
    <col min="1038" max="1038" width="8.109375" customWidth="1"/>
    <col min="1039" max="1039" width="7.6640625" customWidth="1"/>
    <col min="1040" max="1040" width="7.33203125" customWidth="1"/>
    <col min="1041" max="1041" width="7.44140625" customWidth="1"/>
    <col min="1042" max="1042" width="6.6640625" customWidth="1"/>
    <col min="1043" max="1043" width="7.109375" customWidth="1"/>
    <col min="1044" max="1044" width="7.6640625" customWidth="1"/>
    <col min="1045" max="1045" width="7" customWidth="1"/>
    <col min="1047" max="1047" width="7.109375" customWidth="1"/>
    <col min="1048" max="1048" width="5.44140625" customWidth="1"/>
    <col min="1049" max="1049" width="10.33203125" customWidth="1"/>
    <col min="1050" max="1051" width="0" hidden="1" customWidth="1"/>
    <col min="1281" max="1281" width="3.44140625" customWidth="1"/>
    <col min="1282" max="1286" width="7.6640625" customWidth="1"/>
    <col min="1287" max="1292" width="0" hidden="1" customWidth="1"/>
    <col min="1293" max="1293" width="0.6640625" customWidth="1"/>
    <col min="1294" max="1294" width="8.109375" customWidth="1"/>
    <col min="1295" max="1295" width="7.6640625" customWidth="1"/>
    <col min="1296" max="1296" width="7.33203125" customWidth="1"/>
    <col min="1297" max="1297" width="7.44140625" customWidth="1"/>
    <col min="1298" max="1298" width="6.6640625" customWidth="1"/>
    <col min="1299" max="1299" width="7.109375" customWidth="1"/>
    <col min="1300" max="1300" width="7.6640625" customWidth="1"/>
    <col min="1301" max="1301" width="7" customWidth="1"/>
    <col min="1303" max="1303" width="7.109375" customWidth="1"/>
    <col min="1304" max="1304" width="5.44140625" customWidth="1"/>
    <col min="1305" max="1305" width="10.33203125" customWidth="1"/>
    <col min="1306" max="1307" width="0" hidden="1" customWidth="1"/>
    <col min="1537" max="1537" width="3.44140625" customWidth="1"/>
    <col min="1538" max="1542" width="7.6640625" customWidth="1"/>
    <col min="1543" max="1548" width="0" hidden="1" customWidth="1"/>
    <col min="1549" max="1549" width="0.6640625" customWidth="1"/>
    <col min="1550" max="1550" width="8.109375" customWidth="1"/>
    <col min="1551" max="1551" width="7.6640625" customWidth="1"/>
    <col min="1552" max="1552" width="7.33203125" customWidth="1"/>
    <col min="1553" max="1553" width="7.44140625" customWidth="1"/>
    <col min="1554" max="1554" width="6.6640625" customWidth="1"/>
    <col min="1555" max="1555" width="7.109375" customWidth="1"/>
    <col min="1556" max="1556" width="7.6640625" customWidth="1"/>
    <col min="1557" max="1557" width="7" customWidth="1"/>
    <col min="1559" max="1559" width="7.109375" customWidth="1"/>
    <col min="1560" max="1560" width="5.44140625" customWidth="1"/>
    <col min="1561" max="1561" width="10.33203125" customWidth="1"/>
    <col min="1562" max="1563" width="0" hidden="1" customWidth="1"/>
    <col min="1793" max="1793" width="3.44140625" customWidth="1"/>
    <col min="1794" max="1798" width="7.6640625" customWidth="1"/>
    <col min="1799" max="1804" width="0" hidden="1" customWidth="1"/>
    <col min="1805" max="1805" width="0.6640625" customWidth="1"/>
    <col min="1806" max="1806" width="8.109375" customWidth="1"/>
    <col min="1807" max="1807" width="7.6640625" customWidth="1"/>
    <col min="1808" max="1808" width="7.33203125" customWidth="1"/>
    <col min="1809" max="1809" width="7.44140625" customWidth="1"/>
    <col min="1810" max="1810" width="6.6640625" customWidth="1"/>
    <col min="1811" max="1811" width="7.109375" customWidth="1"/>
    <col min="1812" max="1812" width="7.6640625" customWidth="1"/>
    <col min="1813" max="1813" width="7" customWidth="1"/>
    <col min="1815" max="1815" width="7.109375" customWidth="1"/>
    <col min="1816" max="1816" width="5.44140625" customWidth="1"/>
    <col min="1817" max="1817" width="10.33203125" customWidth="1"/>
    <col min="1818" max="1819" width="0" hidden="1" customWidth="1"/>
    <col min="2049" max="2049" width="3.44140625" customWidth="1"/>
    <col min="2050" max="2054" width="7.6640625" customWidth="1"/>
    <col min="2055" max="2060" width="0" hidden="1" customWidth="1"/>
    <col min="2061" max="2061" width="0.6640625" customWidth="1"/>
    <col min="2062" max="2062" width="8.109375" customWidth="1"/>
    <col min="2063" max="2063" width="7.6640625" customWidth="1"/>
    <col min="2064" max="2064" width="7.33203125" customWidth="1"/>
    <col min="2065" max="2065" width="7.44140625" customWidth="1"/>
    <col min="2066" max="2066" width="6.6640625" customWidth="1"/>
    <col min="2067" max="2067" width="7.109375" customWidth="1"/>
    <col min="2068" max="2068" width="7.6640625" customWidth="1"/>
    <col min="2069" max="2069" width="7" customWidth="1"/>
    <col min="2071" max="2071" width="7.109375" customWidth="1"/>
    <col min="2072" max="2072" width="5.44140625" customWidth="1"/>
    <col min="2073" max="2073" width="10.33203125" customWidth="1"/>
    <col min="2074" max="2075" width="0" hidden="1" customWidth="1"/>
    <col min="2305" max="2305" width="3.44140625" customWidth="1"/>
    <col min="2306" max="2310" width="7.6640625" customWidth="1"/>
    <col min="2311" max="2316" width="0" hidden="1" customWidth="1"/>
    <col min="2317" max="2317" width="0.6640625" customWidth="1"/>
    <col min="2318" max="2318" width="8.109375" customWidth="1"/>
    <col min="2319" max="2319" width="7.6640625" customWidth="1"/>
    <col min="2320" max="2320" width="7.33203125" customWidth="1"/>
    <col min="2321" max="2321" width="7.44140625" customWidth="1"/>
    <col min="2322" max="2322" width="6.6640625" customWidth="1"/>
    <col min="2323" max="2323" width="7.109375" customWidth="1"/>
    <col min="2324" max="2324" width="7.6640625" customWidth="1"/>
    <col min="2325" max="2325" width="7" customWidth="1"/>
    <col min="2327" max="2327" width="7.109375" customWidth="1"/>
    <col min="2328" max="2328" width="5.44140625" customWidth="1"/>
    <col min="2329" max="2329" width="10.33203125" customWidth="1"/>
    <col min="2330" max="2331" width="0" hidden="1" customWidth="1"/>
    <col min="2561" max="2561" width="3.44140625" customWidth="1"/>
    <col min="2562" max="2566" width="7.6640625" customWidth="1"/>
    <col min="2567" max="2572" width="0" hidden="1" customWidth="1"/>
    <col min="2573" max="2573" width="0.6640625" customWidth="1"/>
    <col min="2574" max="2574" width="8.109375" customWidth="1"/>
    <col min="2575" max="2575" width="7.6640625" customWidth="1"/>
    <col min="2576" max="2576" width="7.33203125" customWidth="1"/>
    <col min="2577" max="2577" width="7.44140625" customWidth="1"/>
    <col min="2578" max="2578" width="6.6640625" customWidth="1"/>
    <col min="2579" max="2579" width="7.109375" customWidth="1"/>
    <col min="2580" max="2580" width="7.6640625" customWidth="1"/>
    <col min="2581" max="2581" width="7" customWidth="1"/>
    <col min="2583" max="2583" width="7.109375" customWidth="1"/>
    <col min="2584" max="2584" width="5.44140625" customWidth="1"/>
    <col min="2585" max="2585" width="10.33203125" customWidth="1"/>
    <col min="2586" max="2587" width="0" hidden="1" customWidth="1"/>
    <col min="2817" max="2817" width="3.44140625" customWidth="1"/>
    <col min="2818" max="2822" width="7.6640625" customWidth="1"/>
    <col min="2823" max="2828" width="0" hidden="1" customWidth="1"/>
    <col min="2829" max="2829" width="0.6640625" customWidth="1"/>
    <col min="2830" max="2830" width="8.109375" customWidth="1"/>
    <col min="2831" max="2831" width="7.6640625" customWidth="1"/>
    <col min="2832" max="2832" width="7.33203125" customWidth="1"/>
    <col min="2833" max="2833" width="7.44140625" customWidth="1"/>
    <col min="2834" max="2834" width="6.6640625" customWidth="1"/>
    <col min="2835" max="2835" width="7.109375" customWidth="1"/>
    <col min="2836" max="2836" width="7.6640625" customWidth="1"/>
    <col min="2837" max="2837" width="7" customWidth="1"/>
    <col min="2839" max="2839" width="7.109375" customWidth="1"/>
    <col min="2840" max="2840" width="5.44140625" customWidth="1"/>
    <col min="2841" max="2841" width="10.33203125" customWidth="1"/>
    <col min="2842" max="2843" width="0" hidden="1" customWidth="1"/>
    <col min="3073" max="3073" width="3.44140625" customWidth="1"/>
    <col min="3074" max="3078" width="7.6640625" customWidth="1"/>
    <col min="3079" max="3084" width="0" hidden="1" customWidth="1"/>
    <col min="3085" max="3085" width="0.6640625" customWidth="1"/>
    <col min="3086" max="3086" width="8.109375" customWidth="1"/>
    <col min="3087" max="3087" width="7.6640625" customWidth="1"/>
    <col min="3088" max="3088" width="7.33203125" customWidth="1"/>
    <col min="3089" max="3089" width="7.44140625" customWidth="1"/>
    <col min="3090" max="3090" width="6.6640625" customWidth="1"/>
    <col min="3091" max="3091" width="7.109375" customWidth="1"/>
    <col min="3092" max="3092" width="7.6640625" customWidth="1"/>
    <col min="3093" max="3093" width="7" customWidth="1"/>
    <col min="3095" max="3095" width="7.109375" customWidth="1"/>
    <col min="3096" max="3096" width="5.44140625" customWidth="1"/>
    <col min="3097" max="3097" width="10.33203125" customWidth="1"/>
    <col min="3098" max="3099" width="0" hidden="1" customWidth="1"/>
    <col min="3329" max="3329" width="3.44140625" customWidth="1"/>
    <col min="3330" max="3334" width="7.6640625" customWidth="1"/>
    <col min="3335" max="3340" width="0" hidden="1" customWidth="1"/>
    <col min="3341" max="3341" width="0.6640625" customWidth="1"/>
    <col min="3342" max="3342" width="8.109375" customWidth="1"/>
    <col min="3343" max="3343" width="7.6640625" customWidth="1"/>
    <col min="3344" max="3344" width="7.33203125" customWidth="1"/>
    <col min="3345" max="3345" width="7.44140625" customWidth="1"/>
    <col min="3346" max="3346" width="6.6640625" customWidth="1"/>
    <col min="3347" max="3347" width="7.109375" customWidth="1"/>
    <col min="3348" max="3348" width="7.6640625" customWidth="1"/>
    <col min="3349" max="3349" width="7" customWidth="1"/>
    <col min="3351" max="3351" width="7.109375" customWidth="1"/>
    <col min="3352" max="3352" width="5.44140625" customWidth="1"/>
    <col min="3353" max="3353" width="10.33203125" customWidth="1"/>
    <col min="3354" max="3355" width="0" hidden="1" customWidth="1"/>
    <col min="3585" max="3585" width="3.44140625" customWidth="1"/>
    <col min="3586" max="3590" width="7.6640625" customWidth="1"/>
    <col min="3591" max="3596" width="0" hidden="1" customWidth="1"/>
    <col min="3597" max="3597" width="0.6640625" customWidth="1"/>
    <col min="3598" max="3598" width="8.109375" customWidth="1"/>
    <col min="3599" max="3599" width="7.6640625" customWidth="1"/>
    <col min="3600" max="3600" width="7.33203125" customWidth="1"/>
    <col min="3601" max="3601" width="7.44140625" customWidth="1"/>
    <col min="3602" max="3602" width="6.6640625" customWidth="1"/>
    <col min="3603" max="3603" width="7.109375" customWidth="1"/>
    <col min="3604" max="3604" width="7.6640625" customWidth="1"/>
    <col min="3605" max="3605" width="7" customWidth="1"/>
    <col min="3607" max="3607" width="7.109375" customWidth="1"/>
    <col min="3608" max="3608" width="5.44140625" customWidth="1"/>
    <col min="3609" max="3609" width="10.33203125" customWidth="1"/>
    <col min="3610" max="3611" width="0" hidden="1" customWidth="1"/>
    <col min="3841" max="3841" width="3.44140625" customWidth="1"/>
    <col min="3842" max="3846" width="7.6640625" customWidth="1"/>
    <col min="3847" max="3852" width="0" hidden="1" customWidth="1"/>
    <col min="3853" max="3853" width="0.6640625" customWidth="1"/>
    <col min="3854" max="3854" width="8.109375" customWidth="1"/>
    <col min="3855" max="3855" width="7.6640625" customWidth="1"/>
    <col min="3856" max="3856" width="7.33203125" customWidth="1"/>
    <col min="3857" max="3857" width="7.44140625" customWidth="1"/>
    <col min="3858" max="3858" width="6.6640625" customWidth="1"/>
    <col min="3859" max="3859" width="7.109375" customWidth="1"/>
    <col min="3860" max="3860" width="7.6640625" customWidth="1"/>
    <col min="3861" max="3861" width="7" customWidth="1"/>
    <col min="3863" max="3863" width="7.109375" customWidth="1"/>
    <col min="3864" max="3864" width="5.44140625" customWidth="1"/>
    <col min="3865" max="3865" width="10.33203125" customWidth="1"/>
    <col min="3866" max="3867" width="0" hidden="1" customWidth="1"/>
    <col min="4097" max="4097" width="3.44140625" customWidth="1"/>
    <col min="4098" max="4102" width="7.6640625" customWidth="1"/>
    <col min="4103" max="4108" width="0" hidden="1" customWidth="1"/>
    <col min="4109" max="4109" width="0.6640625" customWidth="1"/>
    <col min="4110" max="4110" width="8.109375" customWidth="1"/>
    <col min="4111" max="4111" width="7.6640625" customWidth="1"/>
    <col min="4112" max="4112" width="7.33203125" customWidth="1"/>
    <col min="4113" max="4113" width="7.44140625" customWidth="1"/>
    <col min="4114" max="4114" width="6.6640625" customWidth="1"/>
    <col min="4115" max="4115" width="7.109375" customWidth="1"/>
    <col min="4116" max="4116" width="7.6640625" customWidth="1"/>
    <col min="4117" max="4117" width="7" customWidth="1"/>
    <col min="4119" max="4119" width="7.109375" customWidth="1"/>
    <col min="4120" max="4120" width="5.44140625" customWidth="1"/>
    <col min="4121" max="4121" width="10.33203125" customWidth="1"/>
    <col min="4122" max="4123" width="0" hidden="1" customWidth="1"/>
    <col min="4353" max="4353" width="3.44140625" customWidth="1"/>
    <col min="4354" max="4358" width="7.6640625" customWidth="1"/>
    <col min="4359" max="4364" width="0" hidden="1" customWidth="1"/>
    <col min="4365" max="4365" width="0.6640625" customWidth="1"/>
    <col min="4366" max="4366" width="8.109375" customWidth="1"/>
    <col min="4367" max="4367" width="7.6640625" customWidth="1"/>
    <col min="4368" max="4368" width="7.33203125" customWidth="1"/>
    <col min="4369" max="4369" width="7.44140625" customWidth="1"/>
    <col min="4370" max="4370" width="6.6640625" customWidth="1"/>
    <col min="4371" max="4371" width="7.109375" customWidth="1"/>
    <col min="4372" max="4372" width="7.6640625" customWidth="1"/>
    <col min="4373" max="4373" width="7" customWidth="1"/>
    <col min="4375" max="4375" width="7.109375" customWidth="1"/>
    <col min="4376" max="4376" width="5.44140625" customWidth="1"/>
    <col min="4377" max="4377" width="10.33203125" customWidth="1"/>
    <col min="4378" max="4379" width="0" hidden="1" customWidth="1"/>
    <col min="4609" max="4609" width="3.44140625" customWidth="1"/>
    <col min="4610" max="4614" width="7.6640625" customWidth="1"/>
    <col min="4615" max="4620" width="0" hidden="1" customWidth="1"/>
    <col min="4621" max="4621" width="0.6640625" customWidth="1"/>
    <col min="4622" max="4622" width="8.109375" customWidth="1"/>
    <col min="4623" max="4623" width="7.6640625" customWidth="1"/>
    <col min="4624" max="4624" width="7.33203125" customWidth="1"/>
    <col min="4625" max="4625" width="7.44140625" customWidth="1"/>
    <col min="4626" max="4626" width="6.6640625" customWidth="1"/>
    <col min="4627" max="4627" width="7.109375" customWidth="1"/>
    <col min="4628" max="4628" width="7.6640625" customWidth="1"/>
    <col min="4629" max="4629" width="7" customWidth="1"/>
    <col min="4631" max="4631" width="7.109375" customWidth="1"/>
    <col min="4632" max="4632" width="5.44140625" customWidth="1"/>
    <col min="4633" max="4633" width="10.33203125" customWidth="1"/>
    <col min="4634" max="4635" width="0" hidden="1" customWidth="1"/>
    <col min="4865" max="4865" width="3.44140625" customWidth="1"/>
    <col min="4866" max="4870" width="7.6640625" customWidth="1"/>
    <col min="4871" max="4876" width="0" hidden="1" customWidth="1"/>
    <col min="4877" max="4877" width="0.6640625" customWidth="1"/>
    <col min="4878" max="4878" width="8.109375" customWidth="1"/>
    <col min="4879" max="4879" width="7.6640625" customWidth="1"/>
    <col min="4880" max="4880" width="7.33203125" customWidth="1"/>
    <col min="4881" max="4881" width="7.44140625" customWidth="1"/>
    <col min="4882" max="4882" width="6.6640625" customWidth="1"/>
    <col min="4883" max="4883" width="7.109375" customWidth="1"/>
    <col min="4884" max="4884" width="7.6640625" customWidth="1"/>
    <col min="4885" max="4885" width="7" customWidth="1"/>
    <col min="4887" max="4887" width="7.109375" customWidth="1"/>
    <col min="4888" max="4888" width="5.44140625" customWidth="1"/>
    <col min="4889" max="4889" width="10.33203125" customWidth="1"/>
    <col min="4890" max="4891" width="0" hidden="1" customWidth="1"/>
    <col min="5121" max="5121" width="3.44140625" customWidth="1"/>
    <col min="5122" max="5126" width="7.6640625" customWidth="1"/>
    <col min="5127" max="5132" width="0" hidden="1" customWidth="1"/>
    <col min="5133" max="5133" width="0.6640625" customWidth="1"/>
    <col min="5134" max="5134" width="8.109375" customWidth="1"/>
    <col min="5135" max="5135" width="7.6640625" customWidth="1"/>
    <col min="5136" max="5136" width="7.33203125" customWidth="1"/>
    <col min="5137" max="5137" width="7.44140625" customWidth="1"/>
    <col min="5138" max="5138" width="6.6640625" customWidth="1"/>
    <col min="5139" max="5139" width="7.109375" customWidth="1"/>
    <col min="5140" max="5140" width="7.6640625" customWidth="1"/>
    <col min="5141" max="5141" width="7" customWidth="1"/>
    <col min="5143" max="5143" width="7.109375" customWidth="1"/>
    <col min="5144" max="5144" width="5.44140625" customWidth="1"/>
    <col min="5145" max="5145" width="10.33203125" customWidth="1"/>
    <col min="5146" max="5147" width="0" hidden="1" customWidth="1"/>
    <col min="5377" max="5377" width="3.44140625" customWidth="1"/>
    <col min="5378" max="5382" width="7.6640625" customWidth="1"/>
    <col min="5383" max="5388" width="0" hidden="1" customWidth="1"/>
    <col min="5389" max="5389" width="0.6640625" customWidth="1"/>
    <col min="5390" max="5390" width="8.109375" customWidth="1"/>
    <col min="5391" max="5391" width="7.6640625" customWidth="1"/>
    <col min="5392" max="5392" width="7.33203125" customWidth="1"/>
    <col min="5393" max="5393" width="7.44140625" customWidth="1"/>
    <col min="5394" max="5394" width="6.6640625" customWidth="1"/>
    <col min="5395" max="5395" width="7.109375" customWidth="1"/>
    <col min="5396" max="5396" width="7.6640625" customWidth="1"/>
    <col min="5397" max="5397" width="7" customWidth="1"/>
    <col min="5399" max="5399" width="7.109375" customWidth="1"/>
    <col min="5400" max="5400" width="5.44140625" customWidth="1"/>
    <col min="5401" max="5401" width="10.33203125" customWidth="1"/>
    <col min="5402" max="5403" width="0" hidden="1" customWidth="1"/>
    <col min="5633" max="5633" width="3.44140625" customWidth="1"/>
    <col min="5634" max="5638" width="7.6640625" customWidth="1"/>
    <col min="5639" max="5644" width="0" hidden="1" customWidth="1"/>
    <col min="5645" max="5645" width="0.6640625" customWidth="1"/>
    <col min="5646" max="5646" width="8.109375" customWidth="1"/>
    <col min="5647" max="5647" width="7.6640625" customWidth="1"/>
    <col min="5648" max="5648" width="7.33203125" customWidth="1"/>
    <col min="5649" max="5649" width="7.44140625" customWidth="1"/>
    <col min="5650" max="5650" width="6.6640625" customWidth="1"/>
    <col min="5651" max="5651" width="7.109375" customWidth="1"/>
    <col min="5652" max="5652" width="7.6640625" customWidth="1"/>
    <col min="5653" max="5653" width="7" customWidth="1"/>
    <col min="5655" max="5655" width="7.109375" customWidth="1"/>
    <col min="5656" max="5656" width="5.44140625" customWidth="1"/>
    <col min="5657" max="5657" width="10.33203125" customWidth="1"/>
    <col min="5658" max="5659" width="0" hidden="1" customWidth="1"/>
    <col min="5889" max="5889" width="3.44140625" customWidth="1"/>
    <col min="5890" max="5894" width="7.6640625" customWidth="1"/>
    <col min="5895" max="5900" width="0" hidden="1" customWidth="1"/>
    <col min="5901" max="5901" width="0.6640625" customWidth="1"/>
    <col min="5902" max="5902" width="8.109375" customWidth="1"/>
    <col min="5903" max="5903" width="7.6640625" customWidth="1"/>
    <col min="5904" max="5904" width="7.33203125" customWidth="1"/>
    <col min="5905" max="5905" width="7.44140625" customWidth="1"/>
    <col min="5906" max="5906" width="6.6640625" customWidth="1"/>
    <col min="5907" max="5907" width="7.109375" customWidth="1"/>
    <col min="5908" max="5908" width="7.6640625" customWidth="1"/>
    <col min="5909" max="5909" width="7" customWidth="1"/>
    <col min="5911" max="5911" width="7.109375" customWidth="1"/>
    <col min="5912" max="5912" width="5.44140625" customWidth="1"/>
    <col min="5913" max="5913" width="10.33203125" customWidth="1"/>
    <col min="5914" max="5915" width="0" hidden="1" customWidth="1"/>
    <col min="6145" max="6145" width="3.44140625" customWidth="1"/>
    <col min="6146" max="6150" width="7.6640625" customWidth="1"/>
    <col min="6151" max="6156" width="0" hidden="1" customWidth="1"/>
    <col min="6157" max="6157" width="0.6640625" customWidth="1"/>
    <col min="6158" max="6158" width="8.109375" customWidth="1"/>
    <col min="6159" max="6159" width="7.6640625" customWidth="1"/>
    <col min="6160" max="6160" width="7.33203125" customWidth="1"/>
    <col min="6161" max="6161" width="7.44140625" customWidth="1"/>
    <col min="6162" max="6162" width="6.6640625" customWidth="1"/>
    <col min="6163" max="6163" width="7.109375" customWidth="1"/>
    <col min="6164" max="6164" width="7.6640625" customWidth="1"/>
    <col min="6165" max="6165" width="7" customWidth="1"/>
    <col min="6167" max="6167" width="7.109375" customWidth="1"/>
    <col min="6168" max="6168" width="5.44140625" customWidth="1"/>
    <col min="6169" max="6169" width="10.33203125" customWidth="1"/>
    <col min="6170" max="6171" width="0" hidden="1" customWidth="1"/>
    <col min="6401" max="6401" width="3.44140625" customWidth="1"/>
    <col min="6402" max="6406" width="7.6640625" customWidth="1"/>
    <col min="6407" max="6412" width="0" hidden="1" customWidth="1"/>
    <col min="6413" max="6413" width="0.6640625" customWidth="1"/>
    <col min="6414" max="6414" width="8.109375" customWidth="1"/>
    <col min="6415" max="6415" width="7.6640625" customWidth="1"/>
    <col min="6416" max="6416" width="7.33203125" customWidth="1"/>
    <col min="6417" max="6417" width="7.44140625" customWidth="1"/>
    <col min="6418" max="6418" width="6.6640625" customWidth="1"/>
    <col min="6419" max="6419" width="7.109375" customWidth="1"/>
    <col min="6420" max="6420" width="7.6640625" customWidth="1"/>
    <col min="6421" max="6421" width="7" customWidth="1"/>
    <col min="6423" max="6423" width="7.109375" customWidth="1"/>
    <col min="6424" max="6424" width="5.44140625" customWidth="1"/>
    <col min="6425" max="6425" width="10.33203125" customWidth="1"/>
    <col min="6426" max="6427" width="0" hidden="1" customWidth="1"/>
    <col min="6657" max="6657" width="3.44140625" customWidth="1"/>
    <col min="6658" max="6662" width="7.6640625" customWidth="1"/>
    <col min="6663" max="6668" width="0" hidden="1" customWidth="1"/>
    <col min="6669" max="6669" width="0.6640625" customWidth="1"/>
    <col min="6670" max="6670" width="8.109375" customWidth="1"/>
    <col min="6671" max="6671" width="7.6640625" customWidth="1"/>
    <col min="6672" max="6672" width="7.33203125" customWidth="1"/>
    <col min="6673" max="6673" width="7.44140625" customWidth="1"/>
    <col min="6674" max="6674" width="6.6640625" customWidth="1"/>
    <col min="6675" max="6675" width="7.109375" customWidth="1"/>
    <col min="6676" max="6676" width="7.6640625" customWidth="1"/>
    <col min="6677" max="6677" width="7" customWidth="1"/>
    <col min="6679" max="6679" width="7.109375" customWidth="1"/>
    <col min="6680" max="6680" width="5.44140625" customWidth="1"/>
    <col min="6681" max="6681" width="10.33203125" customWidth="1"/>
    <col min="6682" max="6683" width="0" hidden="1" customWidth="1"/>
    <col min="6913" max="6913" width="3.44140625" customWidth="1"/>
    <col min="6914" max="6918" width="7.6640625" customWidth="1"/>
    <col min="6919" max="6924" width="0" hidden="1" customWidth="1"/>
    <col min="6925" max="6925" width="0.6640625" customWidth="1"/>
    <col min="6926" max="6926" width="8.109375" customWidth="1"/>
    <col min="6927" max="6927" width="7.6640625" customWidth="1"/>
    <col min="6928" max="6928" width="7.33203125" customWidth="1"/>
    <col min="6929" max="6929" width="7.44140625" customWidth="1"/>
    <col min="6930" max="6930" width="6.6640625" customWidth="1"/>
    <col min="6931" max="6931" width="7.109375" customWidth="1"/>
    <col min="6932" max="6932" width="7.6640625" customWidth="1"/>
    <col min="6933" max="6933" width="7" customWidth="1"/>
    <col min="6935" max="6935" width="7.109375" customWidth="1"/>
    <col min="6936" max="6936" width="5.44140625" customWidth="1"/>
    <col min="6937" max="6937" width="10.33203125" customWidth="1"/>
    <col min="6938" max="6939" width="0" hidden="1" customWidth="1"/>
    <col min="7169" max="7169" width="3.44140625" customWidth="1"/>
    <col min="7170" max="7174" width="7.6640625" customWidth="1"/>
    <col min="7175" max="7180" width="0" hidden="1" customWidth="1"/>
    <col min="7181" max="7181" width="0.6640625" customWidth="1"/>
    <col min="7182" max="7182" width="8.109375" customWidth="1"/>
    <col min="7183" max="7183" width="7.6640625" customWidth="1"/>
    <col min="7184" max="7184" width="7.33203125" customWidth="1"/>
    <col min="7185" max="7185" width="7.44140625" customWidth="1"/>
    <col min="7186" max="7186" width="6.6640625" customWidth="1"/>
    <col min="7187" max="7187" width="7.109375" customWidth="1"/>
    <col min="7188" max="7188" width="7.6640625" customWidth="1"/>
    <col min="7189" max="7189" width="7" customWidth="1"/>
    <col min="7191" max="7191" width="7.109375" customWidth="1"/>
    <col min="7192" max="7192" width="5.44140625" customWidth="1"/>
    <col min="7193" max="7193" width="10.33203125" customWidth="1"/>
    <col min="7194" max="7195" width="0" hidden="1" customWidth="1"/>
    <col min="7425" max="7425" width="3.44140625" customWidth="1"/>
    <col min="7426" max="7430" width="7.6640625" customWidth="1"/>
    <col min="7431" max="7436" width="0" hidden="1" customWidth="1"/>
    <col min="7437" max="7437" width="0.6640625" customWidth="1"/>
    <col min="7438" max="7438" width="8.109375" customWidth="1"/>
    <col min="7439" max="7439" width="7.6640625" customWidth="1"/>
    <col min="7440" max="7440" width="7.33203125" customWidth="1"/>
    <col min="7441" max="7441" width="7.44140625" customWidth="1"/>
    <col min="7442" max="7442" width="6.6640625" customWidth="1"/>
    <col min="7443" max="7443" width="7.109375" customWidth="1"/>
    <col min="7444" max="7444" width="7.6640625" customWidth="1"/>
    <col min="7445" max="7445" width="7" customWidth="1"/>
    <col min="7447" max="7447" width="7.109375" customWidth="1"/>
    <col min="7448" max="7448" width="5.44140625" customWidth="1"/>
    <col min="7449" max="7449" width="10.33203125" customWidth="1"/>
    <col min="7450" max="7451" width="0" hidden="1" customWidth="1"/>
    <col min="7681" max="7681" width="3.44140625" customWidth="1"/>
    <col min="7682" max="7686" width="7.6640625" customWidth="1"/>
    <col min="7687" max="7692" width="0" hidden="1" customWidth="1"/>
    <col min="7693" max="7693" width="0.6640625" customWidth="1"/>
    <col min="7694" max="7694" width="8.109375" customWidth="1"/>
    <col min="7695" max="7695" width="7.6640625" customWidth="1"/>
    <col min="7696" max="7696" width="7.33203125" customWidth="1"/>
    <col min="7697" max="7697" width="7.44140625" customWidth="1"/>
    <col min="7698" max="7698" width="6.6640625" customWidth="1"/>
    <col min="7699" max="7699" width="7.109375" customWidth="1"/>
    <col min="7700" max="7700" width="7.6640625" customWidth="1"/>
    <col min="7701" max="7701" width="7" customWidth="1"/>
    <col min="7703" max="7703" width="7.109375" customWidth="1"/>
    <col min="7704" max="7704" width="5.44140625" customWidth="1"/>
    <col min="7705" max="7705" width="10.33203125" customWidth="1"/>
    <col min="7706" max="7707" width="0" hidden="1" customWidth="1"/>
    <col min="7937" max="7937" width="3.44140625" customWidth="1"/>
    <col min="7938" max="7942" width="7.6640625" customWidth="1"/>
    <col min="7943" max="7948" width="0" hidden="1" customWidth="1"/>
    <col min="7949" max="7949" width="0.6640625" customWidth="1"/>
    <col min="7950" max="7950" width="8.109375" customWidth="1"/>
    <col min="7951" max="7951" width="7.6640625" customWidth="1"/>
    <col min="7952" max="7952" width="7.33203125" customWidth="1"/>
    <col min="7953" max="7953" width="7.44140625" customWidth="1"/>
    <col min="7954" max="7954" width="6.6640625" customWidth="1"/>
    <col min="7955" max="7955" width="7.109375" customWidth="1"/>
    <col min="7956" max="7956" width="7.6640625" customWidth="1"/>
    <col min="7957" max="7957" width="7" customWidth="1"/>
    <col min="7959" max="7959" width="7.109375" customWidth="1"/>
    <col min="7960" max="7960" width="5.44140625" customWidth="1"/>
    <col min="7961" max="7961" width="10.33203125" customWidth="1"/>
    <col min="7962" max="7963" width="0" hidden="1" customWidth="1"/>
    <col min="8193" max="8193" width="3.44140625" customWidth="1"/>
    <col min="8194" max="8198" width="7.6640625" customWidth="1"/>
    <col min="8199" max="8204" width="0" hidden="1" customWidth="1"/>
    <col min="8205" max="8205" width="0.6640625" customWidth="1"/>
    <col min="8206" max="8206" width="8.109375" customWidth="1"/>
    <col min="8207" max="8207" width="7.6640625" customWidth="1"/>
    <col min="8208" max="8208" width="7.33203125" customWidth="1"/>
    <col min="8209" max="8209" width="7.44140625" customWidth="1"/>
    <col min="8210" max="8210" width="6.6640625" customWidth="1"/>
    <col min="8211" max="8211" width="7.109375" customWidth="1"/>
    <col min="8212" max="8212" width="7.6640625" customWidth="1"/>
    <col min="8213" max="8213" width="7" customWidth="1"/>
    <col min="8215" max="8215" width="7.109375" customWidth="1"/>
    <col min="8216" max="8216" width="5.44140625" customWidth="1"/>
    <col min="8217" max="8217" width="10.33203125" customWidth="1"/>
    <col min="8218" max="8219" width="0" hidden="1" customWidth="1"/>
    <col min="8449" max="8449" width="3.44140625" customWidth="1"/>
    <col min="8450" max="8454" width="7.6640625" customWidth="1"/>
    <col min="8455" max="8460" width="0" hidden="1" customWidth="1"/>
    <col min="8461" max="8461" width="0.6640625" customWidth="1"/>
    <col min="8462" max="8462" width="8.109375" customWidth="1"/>
    <col min="8463" max="8463" width="7.6640625" customWidth="1"/>
    <col min="8464" max="8464" width="7.33203125" customWidth="1"/>
    <col min="8465" max="8465" width="7.44140625" customWidth="1"/>
    <col min="8466" max="8466" width="6.6640625" customWidth="1"/>
    <col min="8467" max="8467" width="7.109375" customWidth="1"/>
    <col min="8468" max="8468" width="7.6640625" customWidth="1"/>
    <col min="8469" max="8469" width="7" customWidth="1"/>
    <col min="8471" max="8471" width="7.109375" customWidth="1"/>
    <col min="8472" max="8472" width="5.44140625" customWidth="1"/>
    <col min="8473" max="8473" width="10.33203125" customWidth="1"/>
    <col min="8474" max="8475" width="0" hidden="1" customWidth="1"/>
    <col min="8705" max="8705" width="3.44140625" customWidth="1"/>
    <col min="8706" max="8710" width="7.6640625" customWidth="1"/>
    <col min="8711" max="8716" width="0" hidden="1" customWidth="1"/>
    <col min="8717" max="8717" width="0.6640625" customWidth="1"/>
    <col min="8718" max="8718" width="8.109375" customWidth="1"/>
    <col min="8719" max="8719" width="7.6640625" customWidth="1"/>
    <col min="8720" max="8720" width="7.33203125" customWidth="1"/>
    <col min="8721" max="8721" width="7.44140625" customWidth="1"/>
    <col min="8722" max="8722" width="6.6640625" customWidth="1"/>
    <col min="8723" max="8723" width="7.109375" customWidth="1"/>
    <col min="8724" max="8724" width="7.6640625" customWidth="1"/>
    <col min="8725" max="8725" width="7" customWidth="1"/>
    <col min="8727" max="8727" width="7.109375" customWidth="1"/>
    <col min="8728" max="8728" width="5.44140625" customWidth="1"/>
    <col min="8729" max="8729" width="10.33203125" customWidth="1"/>
    <col min="8730" max="8731" width="0" hidden="1" customWidth="1"/>
    <col min="8961" max="8961" width="3.44140625" customWidth="1"/>
    <col min="8962" max="8966" width="7.6640625" customWidth="1"/>
    <col min="8967" max="8972" width="0" hidden="1" customWidth="1"/>
    <col min="8973" max="8973" width="0.6640625" customWidth="1"/>
    <col min="8974" max="8974" width="8.109375" customWidth="1"/>
    <col min="8975" max="8975" width="7.6640625" customWidth="1"/>
    <col min="8976" max="8976" width="7.33203125" customWidth="1"/>
    <col min="8977" max="8977" width="7.44140625" customWidth="1"/>
    <col min="8978" max="8978" width="6.6640625" customWidth="1"/>
    <col min="8979" max="8979" width="7.109375" customWidth="1"/>
    <col min="8980" max="8980" width="7.6640625" customWidth="1"/>
    <col min="8981" max="8981" width="7" customWidth="1"/>
    <col min="8983" max="8983" width="7.109375" customWidth="1"/>
    <col min="8984" max="8984" width="5.44140625" customWidth="1"/>
    <col min="8985" max="8985" width="10.33203125" customWidth="1"/>
    <col min="8986" max="8987" width="0" hidden="1" customWidth="1"/>
    <col min="9217" max="9217" width="3.44140625" customWidth="1"/>
    <col min="9218" max="9222" width="7.6640625" customWidth="1"/>
    <col min="9223" max="9228" width="0" hidden="1" customWidth="1"/>
    <col min="9229" max="9229" width="0.6640625" customWidth="1"/>
    <col min="9230" max="9230" width="8.109375" customWidth="1"/>
    <col min="9231" max="9231" width="7.6640625" customWidth="1"/>
    <col min="9232" max="9232" width="7.33203125" customWidth="1"/>
    <col min="9233" max="9233" width="7.44140625" customWidth="1"/>
    <col min="9234" max="9234" width="6.6640625" customWidth="1"/>
    <col min="9235" max="9235" width="7.109375" customWidth="1"/>
    <col min="9236" max="9236" width="7.6640625" customWidth="1"/>
    <col min="9237" max="9237" width="7" customWidth="1"/>
    <col min="9239" max="9239" width="7.109375" customWidth="1"/>
    <col min="9240" max="9240" width="5.44140625" customWidth="1"/>
    <col min="9241" max="9241" width="10.33203125" customWidth="1"/>
    <col min="9242" max="9243" width="0" hidden="1" customWidth="1"/>
    <col min="9473" max="9473" width="3.44140625" customWidth="1"/>
    <col min="9474" max="9478" width="7.6640625" customWidth="1"/>
    <col min="9479" max="9484" width="0" hidden="1" customWidth="1"/>
    <col min="9485" max="9485" width="0.6640625" customWidth="1"/>
    <col min="9486" max="9486" width="8.109375" customWidth="1"/>
    <col min="9487" max="9487" width="7.6640625" customWidth="1"/>
    <col min="9488" max="9488" width="7.33203125" customWidth="1"/>
    <col min="9489" max="9489" width="7.44140625" customWidth="1"/>
    <col min="9490" max="9490" width="6.6640625" customWidth="1"/>
    <col min="9491" max="9491" width="7.109375" customWidth="1"/>
    <col min="9492" max="9492" width="7.6640625" customWidth="1"/>
    <col min="9493" max="9493" width="7" customWidth="1"/>
    <col min="9495" max="9495" width="7.109375" customWidth="1"/>
    <col min="9496" max="9496" width="5.44140625" customWidth="1"/>
    <col min="9497" max="9497" width="10.33203125" customWidth="1"/>
    <col min="9498" max="9499" width="0" hidden="1" customWidth="1"/>
    <col min="9729" max="9729" width="3.44140625" customWidth="1"/>
    <col min="9730" max="9734" width="7.6640625" customWidth="1"/>
    <col min="9735" max="9740" width="0" hidden="1" customWidth="1"/>
    <col min="9741" max="9741" width="0.6640625" customWidth="1"/>
    <col min="9742" max="9742" width="8.109375" customWidth="1"/>
    <col min="9743" max="9743" width="7.6640625" customWidth="1"/>
    <col min="9744" max="9744" width="7.33203125" customWidth="1"/>
    <col min="9745" max="9745" width="7.44140625" customWidth="1"/>
    <col min="9746" max="9746" width="6.6640625" customWidth="1"/>
    <col min="9747" max="9747" width="7.109375" customWidth="1"/>
    <col min="9748" max="9748" width="7.6640625" customWidth="1"/>
    <col min="9749" max="9749" width="7" customWidth="1"/>
    <col min="9751" max="9751" width="7.109375" customWidth="1"/>
    <col min="9752" max="9752" width="5.44140625" customWidth="1"/>
    <col min="9753" max="9753" width="10.33203125" customWidth="1"/>
    <col min="9754" max="9755" width="0" hidden="1" customWidth="1"/>
    <col min="9985" max="9985" width="3.44140625" customWidth="1"/>
    <col min="9986" max="9990" width="7.6640625" customWidth="1"/>
    <col min="9991" max="9996" width="0" hidden="1" customWidth="1"/>
    <col min="9997" max="9997" width="0.6640625" customWidth="1"/>
    <col min="9998" max="9998" width="8.109375" customWidth="1"/>
    <col min="9999" max="9999" width="7.6640625" customWidth="1"/>
    <col min="10000" max="10000" width="7.33203125" customWidth="1"/>
    <col min="10001" max="10001" width="7.44140625" customWidth="1"/>
    <col min="10002" max="10002" width="6.6640625" customWidth="1"/>
    <col min="10003" max="10003" width="7.109375" customWidth="1"/>
    <col min="10004" max="10004" width="7.6640625" customWidth="1"/>
    <col min="10005" max="10005" width="7" customWidth="1"/>
    <col min="10007" max="10007" width="7.109375" customWidth="1"/>
    <col min="10008" max="10008" width="5.44140625" customWidth="1"/>
    <col min="10009" max="10009" width="10.33203125" customWidth="1"/>
    <col min="10010" max="10011" width="0" hidden="1" customWidth="1"/>
    <col min="10241" max="10241" width="3.44140625" customWidth="1"/>
    <col min="10242" max="10246" width="7.6640625" customWidth="1"/>
    <col min="10247" max="10252" width="0" hidden="1" customWidth="1"/>
    <col min="10253" max="10253" width="0.6640625" customWidth="1"/>
    <col min="10254" max="10254" width="8.109375" customWidth="1"/>
    <col min="10255" max="10255" width="7.6640625" customWidth="1"/>
    <col min="10256" max="10256" width="7.33203125" customWidth="1"/>
    <col min="10257" max="10257" width="7.44140625" customWidth="1"/>
    <col min="10258" max="10258" width="6.6640625" customWidth="1"/>
    <col min="10259" max="10259" width="7.109375" customWidth="1"/>
    <col min="10260" max="10260" width="7.6640625" customWidth="1"/>
    <col min="10261" max="10261" width="7" customWidth="1"/>
    <col min="10263" max="10263" width="7.109375" customWidth="1"/>
    <col min="10264" max="10264" width="5.44140625" customWidth="1"/>
    <col min="10265" max="10265" width="10.33203125" customWidth="1"/>
    <col min="10266" max="10267" width="0" hidden="1" customWidth="1"/>
    <col min="10497" max="10497" width="3.44140625" customWidth="1"/>
    <col min="10498" max="10502" width="7.6640625" customWidth="1"/>
    <col min="10503" max="10508" width="0" hidden="1" customWidth="1"/>
    <col min="10509" max="10509" width="0.6640625" customWidth="1"/>
    <col min="10510" max="10510" width="8.109375" customWidth="1"/>
    <col min="10511" max="10511" width="7.6640625" customWidth="1"/>
    <col min="10512" max="10512" width="7.33203125" customWidth="1"/>
    <col min="10513" max="10513" width="7.44140625" customWidth="1"/>
    <col min="10514" max="10514" width="6.6640625" customWidth="1"/>
    <col min="10515" max="10515" width="7.109375" customWidth="1"/>
    <col min="10516" max="10516" width="7.6640625" customWidth="1"/>
    <col min="10517" max="10517" width="7" customWidth="1"/>
    <col min="10519" max="10519" width="7.109375" customWidth="1"/>
    <col min="10520" max="10520" width="5.44140625" customWidth="1"/>
    <col min="10521" max="10521" width="10.33203125" customWidth="1"/>
    <col min="10522" max="10523" width="0" hidden="1" customWidth="1"/>
    <col min="10753" max="10753" width="3.44140625" customWidth="1"/>
    <col min="10754" max="10758" width="7.6640625" customWidth="1"/>
    <col min="10759" max="10764" width="0" hidden="1" customWidth="1"/>
    <col min="10765" max="10765" width="0.6640625" customWidth="1"/>
    <col min="10766" max="10766" width="8.109375" customWidth="1"/>
    <col min="10767" max="10767" width="7.6640625" customWidth="1"/>
    <col min="10768" max="10768" width="7.33203125" customWidth="1"/>
    <col min="10769" max="10769" width="7.44140625" customWidth="1"/>
    <col min="10770" max="10770" width="6.6640625" customWidth="1"/>
    <col min="10771" max="10771" width="7.109375" customWidth="1"/>
    <col min="10772" max="10772" width="7.6640625" customWidth="1"/>
    <col min="10773" max="10773" width="7" customWidth="1"/>
    <col min="10775" max="10775" width="7.109375" customWidth="1"/>
    <col min="10776" max="10776" width="5.44140625" customWidth="1"/>
    <col min="10777" max="10777" width="10.33203125" customWidth="1"/>
    <col min="10778" max="10779" width="0" hidden="1" customWidth="1"/>
    <col min="11009" max="11009" width="3.44140625" customWidth="1"/>
    <col min="11010" max="11014" width="7.6640625" customWidth="1"/>
    <col min="11015" max="11020" width="0" hidden="1" customWidth="1"/>
    <col min="11021" max="11021" width="0.6640625" customWidth="1"/>
    <col min="11022" max="11022" width="8.109375" customWidth="1"/>
    <col min="11023" max="11023" width="7.6640625" customWidth="1"/>
    <col min="11024" max="11024" width="7.33203125" customWidth="1"/>
    <col min="11025" max="11025" width="7.44140625" customWidth="1"/>
    <col min="11026" max="11026" width="6.6640625" customWidth="1"/>
    <col min="11027" max="11027" width="7.109375" customWidth="1"/>
    <col min="11028" max="11028" width="7.6640625" customWidth="1"/>
    <col min="11029" max="11029" width="7" customWidth="1"/>
    <col min="11031" max="11031" width="7.109375" customWidth="1"/>
    <col min="11032" max="11032" width="5.44140625" customWidth="1"/>
    <col min="11033" max="11033" width="10.33203125" customWidth="1"/>
    <col min="11034" max="11035" width="0" hidden="1" customWidth="1"/>
    <col min="11265" max="11265" width="3.44140625" customWidth="1"/>
    <col min="11266" max="11270" width="7.6640625" customWidth="1"/>
    <col min="11271" max="11276" width="0" hidden="1" customWidth="1"/>
    <col min="11277" max="11277" width="0.6640625" customWidth="1"/>
    <col min="11278" max="11278" width="8.109375" customWidth="1"/>
    <col min="11279" max="11279" width="7.6640625" customWidth="1"/>
    <col min="11280" max="11280" width="7.33203125" customWidth="1"/>
    <col min="11281" max="11281" width="7.44140625" customWidth="1"/>
    <col min="11282" max="11282" width="6.6640625" customWidth="1"/>
    <col min="11283" max="11283" width="7.109375" customWidth="1"/>
    <col min="11284" max="11284" width="7.6640625" customWidth="1"/>
    <col min="11285" max="11285" width="7" customWidth="1"/>
    <col min="11287" max="11287" width="7.109375" customWidth="1"/>
    <col min="11288" max="11288" width="5.44140625" customWidth="1"/>
    <col min="11289" max="11289" width="10.33203125" customWidth="1"/>
    <col min="11290" max="11291" width="0" hidden="1" customWidth="1"/>
    <col min="11521" max="11521" width="3.44140625" customWidth="1"/>
    <col min="11522" max="11526" width="7.6640625" customWidth="1"/>
    <col min="11527" max="11532" width="0" hidden="1" customWidth="1"/>
    <col min="11533" max="11533" width="0.6640625" customWidth="1"/>
    <col min="11534" max="11534" width="8.109375" customWidth="1"/>
    <col min="11535" max="11535" width="7.6640625" customWidth="1"/>
    <col min="11536" max="11536" width="7.33203125" customWidth="1"/>
    <col min="11537" max="11537" width="7.44140625" customWidth="1"/>
    <col min="11538" max="11538" width="6.6640625" customWidth="1"/>
    <col min="11539" max="11539" width="7.109375" customWidth="1"/>
    <col min="11540" max="11540" width="7.6640625" customWidth="1"/>
    <col min="11541" max="11541" width="7" customWidth="1"/>
    <col min="11543" max="11543" width="7.109375" customWidth="1"/>
    <col min="11544" max="11544" width="5.44140625" customWidth="1"/>
    <col min="11545" max="11545" width="10.33203125" customWidth="1"/>
    <col min="11546" max="11547" width="0" hidden="1" customWidth="1"/>
    <col min="11777" max="11777" width="3.44140625" customWidth="1"/>
    <col min="11778" max="11782" width="7.6640625" customWidth="1"/>
    <col min="11783" max="11788" width="0" hidden="1" customWidth="1"/>
    <col min="11789" max="11789" width="0.6640625" customWidth="1"/>
    <col min="11790" max="11790" width="8.109375" customWidth="1"/>
    <col min="11791" max="11791" width="7.6640625" customWidth="1"/>
    <col min="11792" max="11792" width="7.33203125" customWidth="1"/>
    <col min="11793" max="11793" width="7.44140625" customWidth="1"/>
    <col min="11794" max="11794" width="6.6640625" customWidth="1"/>
    <col min="11795" max="11795" width="7.109375" customWidth="1"/>
    <col min="11796" max="11796" width="7.6640625" customWidth="1"/>
    <col min="11797" max="11797" width="7" customWidth="1"/>
    <col min="11799" max="11799" width="7.109375" customWidth="1"/>
    <col min="11800" max="11800" width="5.44140625" customWidth="1"/>
    <col min="11801" max="11801" width="10.33203125" customWidth="1"/>
    <col min="11802" max="11803" width="0" hidden="1" customWidth="1"/>
    <col min="12033" max="12033" width="3.44140625" customWidth="1"/>
    <col min="12034" max="12038" width="7.6640625" customWidth="1"/>
    <col min="12039" max="12044" width="0" hidden="1" customWidth="1"/>
    <col min="12045" max="12045" width="0.6640625" customWidth="1"/>
    <col min="12046" max="12046" width="8.109375" customWidth="1"/>
    <col min="12047" max="12047" width="7.6640625" customWidth="1"/>
    <col min="12048" max="12048" width="7.33203125" customWidth="1"/>
    <col min="12049" max="12049" width="7.44140625" customWidth="1"/>
    <col min="12050" max="12050" width="6.6640625" customWidth="1"/>
    <col min="12051" max="12051" width="7.109375" customWidth="1"/>
    <col min="12052" max="12052" width="7.6640625" customWidth="1"/>
    <col min="12053" max="12053" width="7" customWidth="1"/>
    <col min="12055" max="12055" width="7.109375" customWidth="1"/>
    <col min="12056" max="12056" width="5.44140625" customWidth="1"/>
    <col min="12057" max="12057" width="10.33203125" customWidth="1"/>
    <col min="12058" max="12059" width="0" hidden="1" customWidth="1"/>
    <col min="12289" max="12289" width="3.44140625" customWidth="1"/>
    <col min="12290" max="12294" width="7.6640625" customWidth="1"/>
    <col min="12295" max="12300" width="0" hidden="1" customWidth="1"/>
    <col min="12301" max="12301" width="0.6640625" customWidth="1"/>
    <col min="12302" max="12302" width="8.109375" customWidth="1"/>
    <col min="12303" max="12303" width="7.6640625" customWidth="1"/>
    <col min="12304" max="12304" width="7.33203125" customWidth="1"/>
    <col min="12305" max="12305" width="7.44140625" customWidth="1"/>
    <col min="12306" max="12306" width="6.6640625" customWidth="1"/>
    <col min="12307" max="12307" width="7.109375" customWidth="1"/>
    <col min="12308" max="12308" width="7.6640625" customWidth="1"/>
    <col min="12309" max="12309" width="7" customWidth="1"/>
    <col min="12311" max="12311" width="7.109375" customWidth="1"/>
    <col min="12312" max="12312" width="5.44140625" customWidth="1"/>
    <col min="12313" max="12313" width="10.33203125" customWidth="1"/>
    <col min="12314" max="12315" width="0" hidden="1" customWidth="1"/>
    <col min="12545" max="12545" width="3.44140625" customWidth="1"/>
    <col min="12546" max="12550" width="7.6640625" customWidth="1"/>
    <col min="12551" max="12556" width="0" hidden="1" customWidth="1"/>
    <col min="12557" max="12557" width="0.6640625" customWidth="1"/>
    <col min="12558" max="12558" width="8.109375" customWidth="1"/>
    <col min="12559" max="12559" width="7.6640625" customWidth="1"/>
    <col min="12560" max="12560" width="7.33203125" customWidth="1"/>
    <col min="12561" max="12561" width="7.44140625" customWidth="1"/>
    <col min="12562" max="12562" width="6.6640625" customWidth="1"/>
    <col min="12563" max="12563" width="7.109375" customWidth="1"/>
    <col min="12564" max="12564" width="7.6640625" customWidth="1"/>
    <col min="12565" max="12565" width="7" customWidth="1"/>
    <col min="12567" max="12567" width="7.109375" customWidth="1"/>
    <col min="12568" max="12568" width="5.44140625" customWidth="1"/>
    <col min="12569" max="12569" width="10.33203125" customWidth="1"/>
    <col min="12570" max="12571" width="0" hidden="1" customWidth="1"/>
    <col min="12801" max="12801" width="3.44140625" customWidth="1"/>
    <col min="12802" max="12806" width="7.6640625" customWidth="1"/>
    <col min="12807" max="12812" width="0" hidden="1" customWidth="1"/>
    <col min="12813" max="12813" width="0.6640625" customWidth="1"/>
    <col min="12814" max="12814" width="8.109375" customWidth="1"/>
    <col min="12815" max="12815" width="7.6640625" customWidth="1"/>
    <col min="12816" max="12816" width="7.33203125" customWidth="1"/>
    <col min="12817" max="12817" width="7.44140625" customWidth="1"/>
    <col min="12818" max="12818" width="6.6640625" customWidth="1"/>
    <col min="12819" max="12819" width="7.109375" customWidth="1"/>
    <col min="12820" max="12820" width="7.6640625" customWidth="1"/>
    <col min="12821" max="12821" width="7" customWidth="1"/>
    <col min="12823" max="12823" width="7.109375" customWidth="1"/>
    <col min="12824" max="12824" width="5.44140625" customWidth="1"/>
    <col min="12825" max="12825" width="10.33203125" customWidth="1"/>
    <col min="12826" max="12827" width="0" hidden="1" customWidth="1"/>
    <col min="13057" max="13057" width="3.44140625" customWidth="1"/>
    <col min="13058" max="13062" width="7.6640625" customWidth="1"/>
    <col min="13063" max="13068" width="0" hidden="1" customWidth="1"/>
    <col min="13069" max="13069" width="0.6640625" customWidth="1"/>
    <col min="13070" max="13070" width="8.109375" customWidth="1"/>
    <col min="13071" max="13071" width="7.6640625" customWidth="1"/>
    <col min="13072" max="13072" width="7.33203125" customWidth="1"/>
    <col min="13073" max="13073" width="7.44140625" customWidth="1"/>
    <col min="13074" max="13074" width="6.6640625" customWidth="1"/>
    <col min="13075" max="13075" width="7.109375" customWidth="1"/>
    <col min="13076" max="13076" width="7.6640625" customWidth="1"/>
    <col min="13077" max="13077" width="7" customWidth="1"/>
    <col min="13079" max="13079" width="7.109375" customWidth="1"/>
    <col min="13080" max="13080" width="5.44140625" customWidth="1"/>
    <col min="13081" max="13081" width="10.33203125" customWidth="1"/>
    <col min="13082" max="13083" width="0" hidden="1" customWidth="1"/>
    <col min="13313" max="13313" width="3.44140625" customWidth="1"/>
    <col min="13314" max="13318" width="7.6640625" customWidth="1"/>
    <col min="13319" max="13324" width="0" hidden="1" customWidth="1"/>
    <col min="13325" max="13325" width="0.6640625" customWidth="1"/>
    <col min="13326" max="13326" width="8.109375" customWidth="1"/>
    <col min="13327" max="13327" width="7.6640625" customWidth="1"/>
    <col min="13328" max="13328" width="7.33203125" customWidth="1"/>
    <col min="13329" max="13329" width="7.44140625" customWidth="1"/>
    <col min="13330" max="13330" width="6.6640625" customWidth="1"/>
    <col min="13331" max="13331" width="7.109375" customWidth="1"/>
    <col min="13332" max="13332" width="7.6640625" customWidth="1"/>
    <col min="13333" max="13333" width="7" customWidth="1"/>
    <col min="13335" max="13335" width="7.109375" customWidth="1"/>
    <col min="13336" max="13336" width="5.44140625" customWidth="1"/>
    <col min="13337" max="13337" width="10.33203125" customWidth="1"/>
    <col min="13338" max="13339" width="0" hidden="1" customWidth="1"/>
    <col min="13569" max="13569" width="3.44140625" customWidth="1"/>
    <col min="13570" max="13574" width="7.6640625" customWidth="1"/>
    <col min="13575" max="13580" width="0" hidden="1" customWidth="1"/>
    <col min="13581" max="13581" width="0.6640625" customWidth="1"/>
    <col min="13582" max="13582" width="8.109375" customWidth="1"/>
    <col min="13583" max="13583" width="7.6640625" customWidth="1"/>
    <col min="13584" max="13584" width="7.33203125" customWidth="1"/>
    <col min="13585" max="13585" width="7.44140625" customWidth="1"/>
    <col min="13586" max="13586" width="6.6640625" customWidth="1"/>
    <col min="13587" max="13587" width="7.109375" customWidth="1"/>
    <col min="13588" max="13588" width="7.6640625" customWidth="1"/>
    <col min="13589" max="13589" width="7" customWidth="1"/>
    <col min="13591" max="13591" width="7.109375" customWidth="1"/>
    <col min="13592" max="13592" width="5.44140625" customWidth="1"/>
    <col min="13593" max="13593" width="10.33203125" customWidth="1"/>
    <col min="13594" max="13595" width="0" hidden="1" customWidth="1"/>
    <col min="13825" max="13825" width="3.44140625" customWidth="1"/>
    <col min="13826" max="13830" width="7.6640625" customWidth="1"/>
    <col min="13831" max="13836" width="0" hidden="1" customWidth="1"/>
    <col min="13837" max="13837" width="0.6640625" customWidth="1"/>
    <col min="13838" max="13838" width="8.109375" customWidth="1"/>
    <col min="13839" max="13839" width="7.6640625" customWidth="1"/>
    <col min="13840" max="13840" width="7.33203125" customWidth="1"/>
    <col min="13841" max="13841" width="7.44140625" customWidth="1"/>
    <col min="13842" max="13842" width="6.6640625" customWidth="1"/>
    <col min="13843" max="13843" width="7.109375" customWidth="1"/>
    <col min="13844" max="13844" width="7.6640625" customWidth="1"/>
    <col min="13845" max="13845" width="7" customWidth="1"/>
    <col min="13847" max="13847" width="7.109375" customWidth="1"/>
    <col min="13848" max="13848" width="5.44140625" customWidth="1"/>
    <col min="13849" max="13849" width="10.33203125" customWidth="1"/>
    <col min="13850" max="13851" width="0" hidden="1" customWidth="1"/>
    <col min="14081" max="14081" width="3.44140625" customWidth="1"/>
    <col min="14082" max="14086" width="7.6640625" customWidth="1"/>
    <col min="14087" max="14092" width="0" hidden="1" customWidth="1"/>
    <col min="14093" max="14093" width="0.6640625" customWidth="1"/>
    <col min="14094" max="14094" width="8.109375" customWidth="1"/>
    <col min="14095" max="14095" width="7.6640625" customWidth="1"/>
    <col min="14096" max="14096" width="7.33203125" customWidth="1"/>
    <col min="14097" max="14097" width="7.44140625" customWidth="1"/>
    <col min="14098" max="14098" width="6.6640625" customWidth="1"/>
    <col min="14099" max="14099" width="7.109375" customWidth="1"/>
    <col min="14100" max="14100" width="7.6640625" customWidth="1"/>
    <col min="14101" max="14101" width="7" customWidth="1"/>
    <col min="14103" max="14103" width="7.109375" customWidth="1"/>
    <col min="14104" max="14104" width="5.44140625" customWidth="1"/>
    <col min="14105" max="14105" width="10.33203125" customWidth="1"/>
    <col min="14106" max="14107" width="0" hidden="1" customWidth="1"/>
    <col min="14337" max="14337" width="3.44140625" customWidth="1"/>
    <col min="14338" max="14342" width="7.6640625" customWidth="1"/>
    <col min="14343" max="14348" width="0" hidden="1" customWidth="1"/>
    <col min="14349" max="14349" width="0.6640625" customWidth="1"/>
    <col min="14350" max="14350" width="8.109375" customWidth="1"/>
    <col min="14351" max="14351" width="7.6640625" customWidth="1"/>
    <col min="14352" max="14352" width="7.33203125" customWidth="1"/>
    <col min="14353" max="14353" width="7.44140625" customWidth="1"/>
    <col min="14354" max="14354" width="6.6640625" customWidth="1"/>
    <col min="14355" max="14355" width="7.109375" customWidth="1"/>
    <col min="14356" max="14356" width="7.6640625" customWidth="1"/>
    <col min="14357" max="14357" width="7" customWidth="1"/>
    <col min="14359" max="14359" width="7.109375" customWidth="1"/>
    <col min="14360" max="14360" width="5.44140625" customWidth="1"/>
    <col min="14361" max="14361" width="10.33203125" customWidth="1"/>
    <col min="14362" max="14363" width="0" hidden="1" customWidth="1"/>
    <col min="14593" max="14593" width="3.44140625" customWidth="1"/>
    <col min="14594" max="14598" width="7.6640625" customWidth="1"/>
    <col min="14599" max="14604" width="0" hidden="1" customWidth="1"/>
    <col min="14605" max="14605" width="0.6640625" customWidth="1"/>
    <col min="14606" max="14606" width="8.109375" customWidth="1"/>
    <col min="14607" max="14607" width="7.6640625" customWidth="1"/>
    <col min="14608" max="14608" width="7.33203125" customWidth="1"/>
    <col min="14609" max="14609" width="7.44140625" customWidth="1"/>
    <col min="14610" max="14610" width="6.6640625" customWidth="1"/>
    <col min="14611" max="14611" width="7.109375" customWidth="1"/>
    <col min="14612" max="14612" width="7.6640625" customWidth="1"/>
    <col min="14613" max="14613" width="7" customWidth="1"/>
    <col min="14615" max="14615" width="7.109375" customWidth="1"/>
    <col min="14616" max="14616" width="5.44140625" customWidth="1"/>
    <col min="14617" max="14617" width="10.33203125" customWidth="1"/>
    <col min="14618" max="14619" width="0" hidden="1" customWidth="1"/>
    <col min="14849" max="14849" width="3.44140625" customWidth="1"/>
    <col min="14850" max="14854" width="7.6640625" customWidth="1"/>
    <col min="14855" max="14860" width="0" hidden="1" customWidth="1"/>
    <col min="14861" max="14861" width="0.6640625" customWidth="1"/>
    <col min="14862" max="14862" width="8.109375" customWidth="1"/>
    <col min="14863" max="14863" width="7.6640625" customWidth="1"/>
    <col min="14864" max="14864" width="7.33203125" customWidth="1"/>
    <col min="14865" max="14865" width="7.44140625" customWidth="1"/>
    <col min="14866" max="14866" width="6.6640625" customWidth="1"/>
    <col min="14867" max="14867" width="7.109375" customWidth="1"/>
    <col min="14868" max="14868" width="7.6640625" customWidth="1"/>
    <col min="14869" max="14869" width="7" customWidth="1"/>
    <col min="14871" max="14871" width="7.109375" customWidth="1"/>
    <col min="14872" max="14872" width="5.44140625" customWidth="1"/>
    <col min="14873" max="14873" width="10.33203125" customWidth="1"/>
    <col min="14874" max="14875" width="0" hidden="1" customWidth="1"/>
    <col min="15105" max="15105" width="3.44140625" customWidth="1"/>
    <col min="15106" max="15110" width="7.6640625" customWidth="1"/>
    <col min="15111" max="15116" width="0" hidden="1" customWidth="1"/>
    <col min="15117" max="15117" width="0.6640625" customWidth="1"/>
    <col min="15118" max="15118" width="8.109375" customWidth="1"/>
    <col min="15119" max="15119" width="7.6640625" customWidth="1"/>
    <col min="15120" max="15120" width="7.33203125" customWidth="1"/>
    <col min="15121" max="15121" width="7.44140625" customWidth="1"/>
    <col min="15122" max="15122" width="6.6640625" customWidth="1"/>
    <col min="15123" max="15123" width="7.109375" customWidth="1"/>
    <col min="15124" max="15124" width="7.6640625" customWidth="1"/>
    <col min="15125" max="15125" width="7" customWidth="1"/>
    <col min="15127" max="15127" width="7.109375" customWidth="1"/>
    <col min="15128" max="15128" width="5.44140625" customWidth="1"/>
    <col min="15129" max="15129" width="10.33203125" customWidth="1"/>
    <col min="15130" max="15131" width="0" hidden="1" customWidth="1"/>
    <col min="15361" max="15361" width="3.44140625" customWidth="1"/>
    <col min="15362" max="15366" width="7.6640625" customWidth="1"/>
    <col min="15367" max="15372" width="0" hidden="1" customWidth="1"/>
    <col min="15373" max="15373" width="0.6640625" customWidth="1"/>
    <col min="15374" max="15374" width="8.109375" customWidth="1"/>
    <col min="15375" max="15375" width="7.6640625" customWidth="1"/>
    <col min="15376" max="15376" width="7.33203125" customWidth="1"/>
    <col min="15377" max="15377" width="7.44140625" customWidth="1"/>
    <col min="15378" max="15378" width="6.6640625" customWidth="1"/>
    <col min="15379" max="15379" width="7.109375" customWidth="1"/>
    <col min="15380" max="15380" width="7.6640625" customWidth="1"/>
    <col min="15381" max="15381" width="7" customWidth="1"/>
    <col min="15383" max="15383" width="7.109375" customWidth="1"/>
    <col min="15384" max="15384" width="5.44140625" customWidth="1"/>
    <col min="15385" max="15385" width="10.33203125" customWidth="1"/>
    <col min="15386" max="15387" width="0" hidden="1" customWidth="1"/>
    <col min="15617" max="15617" width="3.44140625" customWidth="1"/>
    <col min="15618" max="15622" width="7.6640625" customWidth="1"/>
    <col min="15623" max="15628" width="0" hidden="1" customWidth="1"/>
    <col min="15629" max="15629" width="0.6640625" customWidth="1"/>
    <col min="15630" max="15630" width="8.109375" customWidth="1"/>
    <col min="15631" max="15631" width="7.6640625" customWidth="1"/>
    <col min="15632" max="15632" width="7.33203125" customWidth="1"/>
    <col min="15633" max="15633" width="7.44140625" customWidth="1"/>
    <col min="15634" max="15634" width="6.6640625" customWidth="1"/>
    <col min="15635" max="15635" width="7.109375" customWidth="1"/>
    <col min="15636" max="15636" width="7.6640625" customWidth="1"/>
    <col min="15637" max="15637" width="7" customWidth="1"/>
    <col min="15639" max="15639" width="7.109375" customWidth="1"/>
    <col min="15640" max="15640" width="5.44140625" customWidth="1"/>
    <col min="15641" max="15641" width="10.33203125" customWidth="1"/>
    <col min="15642" max="15643" width="0" hidden="1" customWidth="1"/>
    <col min="15873" max="15873" width="3.44140625" customWidth="1"/>
    <col min="15874" max="15878" width="7.6640625" customWidth="1"/>
    <col min="15879" max="15884" width="0" hidden="1" customWidth="1"/>
    <col min="15885" max="15885" width="0.6640625" customWidth="1"/>
    <col min="15886" max="15886" width="8.109375" customWidth="1"/>
    <col min="15887" max="15887" width="7.6640625" customWidth="1"/>
    <col min="15888" max="15888" width="7.33203125" customWidth="1"/>
    <col min="15889" max="15889" width="7.44140625" customWidth="1"/>
    <col min="15890" max="15890" width="6.6640625" customWidth="1"/>
    <col min="15891" max="15891" width="7.109375" customWidth="1"/>
    <col min="15892" max="15892" width="7.6640625" customWidth="1"/>
    <col min="15893" max="15893" width="7" customWidth="1"/>
    <col min="15895" max="15895" width="7.109375" customWidth="1"/>
    <col min="15896" max="15896" width="5.44140625" customWidth="1"/>
    <col min="15897" max="15897" width="10.33203125" customWidth="1"/>
    <col min="15898" max="15899" width="0" hidden="1" customWidth="1"/>
    <col min="16129" max="16129" width="3.44140625" customWidth="1"/>
    <col min="16130" max="16134" width="7.6640625" customWidth="1"/>
    <col min="16135" max="16140" width="0" hidden="1" customWidth="1"/>
    <col min="16141" max="16141" width="0.6640625" customWidth="1"/>
    <col min="16142" max="16142" width="8.109375" customWidth="1"/>
    <col min="16143" max="16143" width="7.6640625" customWidth="1"/>
    <col min="16144" max="16144" width="7.33203125" customWidth="1"/>
    <col min="16145" max="16145" width="7.44140625" customWidth="1"/>
    <col min="16146" max="16146" width="6.6640625" customWidth="1"/>
    <col min="16147" max="16147" width="7.109375" customWidth="1"/>
    <col min="16148" max="16148" width="7.6640625" customWidth="1"/>
    <col min="16149" max="16149" width="7" customWidth="1"/>
    <col min="16151" max="16151" width="7.109375" customWidth="1"/>
    <col min="16152" max="16152" width="5.44140625" customWidth="1"/>
    <col min="16153" max="16153" width="10.33203125" customWidth="1"/>
    <col min="16154" max="16155" width="0" hidden="1" customWidth="1"/>
  </cols>
  <sheetData>
    <row r="1" spans="1:27" ht="15.6" x14ac:dyDescent="0.3">
      <c r="A1" s="1" t="s">
        <v>0</v>
      </c>
      <c r="N1" s="2"/>
      <c r="O1" s="3"/>
      <c r="P1" s="4"/>
    </row>
    <row r="2" spans="1:27" x14ac:dyDescent="0.3">
      <c r="H2" s="5"/>
      <c r="S2" s="6" t="s">
        <v>1</v>
      </c>
    </row>
    <row r="3" spans="1:27" ht="15" thickBot="1" x14ac:dyDescent="0.35">
      <c r="A3" s="7" t="s">
        <v>2</v>
      </c>
      <c r="B3" s="8">
        <f>IF(B5&lt;&gt;"",COUNT(B5:B1004),"")</f>
        <v>1000</v>
      </c>
      <c r="C3" s="8">
        <f>IF(C5&lt;&gt;"",COUNT(C5:C1004),"")</f>
        <v>1000</v>
      </c>
      <c r="D3" s="8">
        <f>IF(D5&lt;&gt;"",COUNT(D5:D1004),"")</f>
        <v>1000</v>
      </c>
      <c r="E3" s="8" t="str">
        <f>IF(E5&lt;&gt;"",COUNT(E5:E104),"")</f>
        <v/>
      </c>
      <c r="F3" s="8" t="str">
        <f>IF(F5&lt;&gt;"",COUNT(F5:F104),"")</f>
        <v/>
      </c>
      <c r="N3" s="9" t="s">
        <v>3</v>
      </c>
      <c r="S3" s="10">
        <v>0.05</v>
      </c>
      <c r="Z3">
        <f>IF(O11&lt;&gt;"",O11-Q11,#N/A)</f>
        <v>1179.0834048727818</v>
      </c>
      <c r="AA3">
        <v>5</v>
      </c>
    </row>
    <row r="4" spans="1:27" ht="16.2" thickBot="1" x14ac:dyDescent="0.4">
      <c r="B4" s="11" t="s">
        <v>30</v>
      </c>
      <c r="C4" s="12" t="s">
        <v>31</v>
      </c>
      <c r="D4" s="12" t="s">
        <v>32</v>
      </c>
      <c r="E4" s="13"/>
      <c r="F4" s="14"/>
      <c r="H4" s="15" t="str">
        <f t="array" ref="H4:L4">B4:F4</f>
        <v>d3</v>
      </c>
      <c r="I4" s="15" t="str">
        <v>Heat</v>
      </c>
      <c r="J4" s="15" t="str">
        <v>VueD3</v>
      </c>
      <c r="K4" s="15">
        <v>0</v>
      </c>
      <c r="L4" s="15">
        <v>0</v>
      </c>
      <c r="N4" s="15" t="s">
        <v>4</v>
      </c>
      <c r="O4" s="15" t="s">
        <v>5</v>
      </c>
      <c r="P4" s="15" t="s">
        <v>6</v>
      </c>
      <c r="Q4" s="15" t="s">
        <v>7</v>
      </c>
      <c r="R4" s="16" t="s">
        <v>8</v>
      </c>
      <c r="S4" s="16" t="s">
        <v>9</v>
      </c>
      <c r="T4" s="16" t="s">
        <v>10</v>
      </c>
      <c r="Z4">
        <f>IF(O11&lt;&gt;"",O11,#N/A)</f>
        <v>1224.93</v>
      </c>
      <c r="AA4">
        <v>5</v>
      </c>
    </row>
    <row r="5" spans="1:27" x14ac:dyDescent="0.3">
      <c r="A5">
        <v>1</v>
      </c>
      <c r="B5" s="17">
        <v>1165</v>
      </c>
      <c r="C5" s="17">
        <v>781</v>
      </c>
      <c r="D5" s="17">
        <v>2864</v>
      </c>
      <c r="E5" s="17"/>
      <c r="F5" s="17"/>
      <c r="H5" s="18">
        <f t="array" ref="H5:H104">IF(B5:B104&lt;&gt;"",AVERAGE(B5:B104),"")</f>
        <v>1224.93</v>
      </c>
      <c r="I5" s="18">
        <f t="array" ref="I5:I104">IF(C5:C104&lt;&gt;"",AVERAGE(C5:C104),"")</f>
        <v>828.08</v>
      </c>
      <c r="J5" s="18">
        <f t="array" ref="J5:J104">IF(D5:D104&lt;&gt;"",AVERAGE(D5:D104),"")</f>
        <v>1814.29</v>
      </c>
      <c r="K5" s="18" t="str">
        <f t="array" ref="K5:K104">IF(E5:E104&lt;&gt;"",AVERAGE(E5:E104),"")</f>
        <v/>
      </c>
      <c r="L5" s="18" t="str">
        <f t="array" ref="L5:L104">IF(F5:F104&lt;&gt;"",AVERAGE(F5:F104),"")</f>
        <v/>
      </c>
      <c r="N5" s="19" t="s">
        <v>11</v>
      </c>
      <c r="O5" s="20">
        <f>DEVSQ(H5:L104)</f>
        <v>49248176.539999992</v>
      </c>
      <c r="P5" s="20">
        <f>COUNT(B5:F5)-1</f>
        <v>2</v>
      </c>
      <c r="Q5" s="20">
        <f>O5/P5</f>
        <v>24624088.269999996</v>
      </c>
      <c r="R5" s="20">
        <f>Q5/Q6</f>
        <v>453.72102139044597</v>
      </c>
      <c r="S5" s="20">
        <f>FINV(S3,P5,P6)</f>
        <v>3.0261533685653901</v>
      </c>
      <c r="T5" s="21">
        <f>FDIST(R5,P5,P6)</f>
        <v>5.10065050701623E-91</v>
      </c>
      <c r="U5" s="22" t="str">
        <f>IF(S3&gt;T5,"Reject","")</f>
        <v>Reject</v>
      </c>
      <c r="Z5">
        <f>IF(O11&lt;&gt;"",O11+Q11,#N/A)</f>
        <v>1270.7765951272183</v>
      </c>
      <c r="AA5">
        <v>5</v>
      </c>
    </row>
    <row r="6" spans="1:27" x14ac:dyDescent="0.3">
      <c r="A6">
        <v>2</v>
      </c>
      <c r="B6" s="23">
        <v>1193</v>
      </c>
      <c r="C6" s="23">
        <v>861</v>
      </c>
      <c r="D6" s="23">
        <v>2067</v>
      </c>
      <c r="E6" s="23"/>
      <c r="F6" s="23"/>
      <c r="H6" s="18">
        <v>1224.93</v>
      </c>
      <c r="I6" s="18">
        <v>828.08</v>
      </c>
      <c r="J6" s="18">
        <v>1814.29</v>
      </c>
      <c r="K6" s="18" t="str">
        <v/>
      </c>
      <c r="L6" s="18" t="str">
        <v/>
      </c>
      <c r="N6" s="19" t="s">
        <v>12</v>
      </c>
      <c r="O6" s="20">
        <f>O7-O5</f>
        <v>16118614.459999971</v>
      </c>
      <c r="P6" s="20">
        <f>P7-P5</f>
        <v>297</v>
      </c>
      <c r="Q6" s="20">
        <f>O6/P6</f>
        <v>54271.429158249062</v>
      </c>
      <c r="R6" s="24"/>
    </row>
    <row r="7" spans="1:27" x14ac:dyDescent="0.3">
      <c r="A7">
        <f>IF(B7&lt;&gt;"",1+A6,"")</f>
        <v>3</v>
      </c>
      <c r="B7" s="23">
        <v>1182</v>
      </c>
      <c r="C7" s="23">
        <v>752</v>
      </c>
      <c r="D7" s="23">
        <v>2751</v>
      </c>
      <c r="E7" s="23"/>
      <c r="F7" s="23"/>
      <c r="H7" s="18">
        <v>1224.93</v>
      </c>
      <c r="I7" s="18">
        <v>828.08</v>
      </c>
      <c r="J7" s="18">
        <v>1814.29</v>
      </c>
      <c r="K7" s="18" t="str">
        <v/>
      </c>
      <c r="L7" s="18" t="str">
        <v/>
      </c>
      <c r="N7" s="19" t="s">
        <v>13</v>
      </c>
      <c r="O7" s="20">
        <f>DEVSQ(B5:F104)</f>
        <v>65366790.999999963</v>
      </c>
      <c r="P7" s="20">
        <f>COUNT(B5:F104)-1</f>
        <v>299</v>
      </c>
      <c r="Q7" s="24"/>
      <c r="R7" s="24"/>
      <c r="Z7">
        <f>IF(O12&lt;&gt;"",O12-Q12,#N/A)</f>
        <v>782.23340487278188</v>
      </c>
      <c r="AA7">
        <v>4</v>
      </c>
    </row>
    <row r="8" spans="1:27" x14ac:dyDescent="0.3">
      <c r="A8">
        <f t="shared" ref="A8:A71" si="0">IF(B8&lt;&gt;"",1+A7,"")</f>
        <v>4</v>
      </c>
      <c r="B8" s="23">
        <v>1256</v>
      </c>
      <c r="C8" s="23">
        <v>752</v>
      </c>
      <c r="D8" s="23">
        <v>2101</v>
      </c>
      <c r="E8" s="23"/>
      <c r="F8" s="23"/>
      <c r="H8" s="18">
        <v>1224.93</v>
      </c>
      <c r="I8" s="18">
        <v>828.08</v>
      </c>
      <c r="J8" s="18">
        <v>1814.29</v>
      </c>
      <c r="K8" s="18" t="str">
        <v/>
      </c>
      <c r="L8" s="18" t="str">
        <v/>
      </c>
      <c r="S8" s="9" t="s">
        <v>14</v>
      </c>
      <c r="Z8">
        <f>IF(O12&lt;&gt;"",O12,#N/A)</f>
        <v>828.08</v>
      </c>
      <c r="AA8">
        <v>4</v>
      </c>
    </row>
    <row r="9" spans="1:27" x14ac:dyDescent="0.3">
      <c r="A9">
        <f t="shared" si="0"/>
        <v>5</v>
      </c>
      <c r="B9" s="23">
        <v>1054</v>
      </c>
      <c r="C9" s="23">
        <v>740</v>
      </c>
      <c r="D9" s="23">
        <v>1743</v>
      </c>
      <c r="E9" s="23"/>
      <c r="F9" s="23"/>
      <c r="H9" s="18">
        <v>1224.93</v>
      </c>
      <c r="I9" s="18">
        <v>828.08</v>
      </c>
      <c r="J9" s="18">
        <v>1814.29</v>
      </c>
      <c r="K9" s="18" t="str">
        <v/>
      </c>
      <c r="L9" s="18" t="str">
        <v/>
      </c>
      <c r="N9" s="25" t="s">
        <v>15</v>
      </c>
      <c r="Z9">
        <f>IF(O12&lt;&gt;"",O12+Q12,#N/A)</f>
        <v>873.92659512721821</v>
      </c>
      <c r="AA9">
        <v>4</v>
      </c>
    </row>
    <row r="10" spans="1:27" x14ac:dyDescent="0.3">
      <c r="A10">
        <f t="shared" si="0"/>
        <v>6</v>
      </c>
      <c r="B10" s="23">
        <v>1343</v>
      </c>
      <c r="C10" s="23">
        <v>717</v>
      </c>
      <c r="D10" s="23">
        <v>1710</v>
      </c>
      <c r="E10" s="23"/>
      <c r="F10" s="23"/>
      <c r="H10" s="18">
        <v>1224.93</v>
      </c>
      <c r="I10" s="18">
        <v>828.08</v>
      </c>
      <c r="J10" s="18">
        <v>1814.29</v>
      </c>
      <c r="K10" s="18" t="str">
        <v/>
      </c>
      <c r="L10" s="18" t="str">
        <v/>
      </c>
      <c r="N10" s="26" t="s">
        <v>16</v>
      </c>
      <c r="O10" s="27" t="s">
        <v>17</v>
      </c>
      <c r="P10" s="28"/>
      <c r="Q10" s="28"/>
      <c r="R10" s="29" t="s">
        <v>18</v>
      </c>
    </row>
    <row r="11" spans="1:27" x14ac:dyDescent="0.3">
      <c r="A11">
        <f t="shared" si="0"/>
        <v>7</v>
      </c>
      <c r="B11" s="23">
        <v>1011</v>
      </c>
      <c r="C11" s="23">
        <v>770</v>
      </c>
      <c r="D11" s="23">
        <v>2132</v>
      </c>
      <c r="E11" s="23"/>
      <c r="F11" s="23"/>
      <c r="H11" s="18">
        <v>1224.93</v>
      </c>
      <c r="I11" s="18">
        <v>828.08</v>
      </c>
      <c r="J11" s="18">
        <v>1814.29</v>
      </c>
      <c r="K11" s="18" t="str">
        <v/>
      </c>
      <c r="L11" s="18" t="str">
        <v/>
      </c>
      <c r="N11" s="30" t="str">
        <f>B4</f>
        <v>d3</v>
      </c>
      <c r="O11" s="31">
        <f>AVERAGE(B5:B104)</f>
        <v>1224.93</v>
      </c>
      <c r="P11" s="32" t="s">
        <v>19</v>
      </c>
      <c r="Q11" s="33">
        <f>TINV(1-$R$11,$P$6)*SQRT($Q$6/COUNT(B5:B104))</f>
        <v>45.846595127218194</v>
      </c>
      <c r="R11" s="34">
        <v>0.95</v>
      </c>
      <c r="Z11">
        <f>IF(O13&lt;&gt;"",O13-Q13,#N/A)</f>
        <v>1768.4434048727817</v>
      </c>
      <c r="AA11">
        <v>3</v>
      </c>
    </row>
    <row r="12" spans="1:27" x14ac:dyDescent="0.3">
      <c r="A12">
        <f t="shared" si="0"/>
        <v>8</v>
      </c>
      <c r="B12" s="23">
        <v>1286</v>
      </c>
      <c r="C12" s="23">
        <v>829</v>
      </c>
      <c r="D12" s="23">
        <v>1666</v>
      </c>
      <c r="E12" s="23"/>
      <c r="F12" s="23"/>
      <c r="H12" s="18">
        <v>1224.93</v>
      </c>
      <c r="I12" s="18">
        <v>828.08</v>
      </c>
      <c r="J12" s="18">
        <v>1814.29</v>
      </c>
      <c r="K12" s="18" t="str">
        <v/>
      </c>
      <c r="L12" s="18" t="str">
        <v/>
      </c>
      <c r="N12" s="35" t="str">
        <f>C4</f>
        <v>Heat</v>
      </c>
      <c r="O12" s="36">
        <f>AVERAGE(C5:C104)</f>
        <v>828.08</v>
      </c>
      <c r="P12" s="32" t="s">
        <v>19</v>
      </c>
      <c r="Q12" s="37">
        <f>TINV(1-R12,$P$6)*SQRT($Q$6/COUNT(C5:C104))</f>
        <v>45.846595127218194</v>
      </c>
      <c r="R12" s="38">
        <f>R11</f>
        <v>0.95</v>
      </c>
      <c r="Z12">
        <f>IF(O13&lt;&gt;"",O13,#N/A)</f>
        <v>1814.29</v>
      </c>
      <c r="AA12">
        <v>3</v>
      </c>
    </row>
    <row r="13" spans="1:27" x14ac:dyDescent="0.3">
      <c r="A13">
        <f t="shared" si="0"/>
        <v>9</v>
      </c>
      <c r="B13" s="23">
        <v>1015</v>
      </c>
      <c r="C13" s="23">
        <v>721</v>
      </c>
      <c r="D13" s="23">
        <v>1770</v>
      </c>
      <c r="E13" s="23"/>
      <c r="F13" s="23"/>
      <c r="H13" s="18">
        <v>1224.93</v>
      </c>
      <c r="I13" s="18">
        <v>828.08</v>
      </c>
      <c r="J13" s="18">
        <v>1814.29</v>
      </c>
      <c r="K13" s="18" t="str">
        <v/>
      </c>
      <c r="L13" s="18" t="str">
        <v/>
      </c>
      <c r="N13" s="35" t="str">
        <f>IF(D4&lt;&gt;"",D4,"")</f>
        <v>VueD3</v>
      </c>
      <c r="O13" s="31">
        <f>IF(D3&lt;&gt;"",AVERAGE(D5:D104),"")</f>
        <v>1814.29</v>
      </c>
      <c r="P13" s="32" t="str">
        <f>IF(O13&lt;&gt;"","±","")</f>
        <v>±</v>
      </c>
      <c r="Q13" s="33">
        <f>IF(O13&lt;&gt;"",TINV(1-R13,$P$6)*SQRT($Q$6/COUNT(D5:D104)),"")</f>
        <v>45.846595127218194</v>
      </c>
      <c r="R13" s="38">
        <f>IF(O13&lt;&gt;"",R12,"")</f>
        <v>0.95</v>
      </c>
      <c r="Z13">
        <f>IF(O13&lt;&gt;"",O13+Q13,#N/A)</f>
        <v>1860.1365951272182</v>
      </c>
      <c r="AA13">
        <v>3</v>
      </c>
    </row>
    <row r="14" spans="1:27" x14ac:dyDescent="0.3">
      <c r="A14">
        <f t="shared" si="0"/>
        <v>10</v>
      </c>
      <c r="B14" s="23">
        <v>987</v>
      </c>
      <c r="C14" s="23">
        <v>759</v>
      </c>
      <c r="D14" s="23">
        <v>2017</v>
      </c>
      <c r="E14" s="23"/>
      <c r="F14" s="23"/>
      <c r="H14" s="18">
        <v>1224.93</v>
      </c>
      <c r="I14" s="18">
        <v>828.08</v>
      </c>
      <c r="J14" s="18">
        <v>1814.29</v>
      </c>
      <c r="K14" s="18" t="str">
        <v/>
      </c>
      <c r="L14" s="18" t="str">
        <v/>
      </c>
      <c r="N14" s="35" t="str">
        <f>IF(E4&lt;&gt;"",E4,"")</f>
        <v/>
      </c>
      <c r="O14" s="31" t="str">
        <f>IF(E3&lt;&gt;"",AVERAGE(E5:E104),"")</f>
        <v/>
      </c>
      <c r="P14" s="32" t="str">
        <f>IF(O14&lt;&gt;"","±","")</f>
        <v/>
      </c>
      <c r="Q14" s="33" t="str">
        <f>IF(O14&lt;&gt;"",TINV(1-R14,$P$6)*SQRT($Q$6/COUNT(E5:E104)),"")</f>
        <v/>
      </c>
      <c r="R14" s="38" t="str">
        <f>IF(O14&lt;&gt;"",R13,"")</f>
        <v/>
      </c>
    </row>
    <row r="15" spans="1:27" x14ac:dyDescent="0.3">
      <c r="A15">
        <f t="shared" si="0"/>
        <v>11</v>
      </c>
      <c r="B15" s="23">
        <v>1011</v>
      </c>
      <c r="C15" s="23">
        <v>722</v>
      </c>
      <c r="D15" s="23">
        <v>2058</v>
      </c>
      <c r="E15" s="23"/>
      <c r="F15" s="23"/>
      <c r="H15" s="18">
        <v>1224.93</v>
      </c>
      <c r="I15" s="18">
        <v>828.08</v>
      </c>
      <c r="J15" s="18">
        <v>1814.29</v>
      </c>
      <c r="K15" s="18" t="str">
        <v/>
      </c>
      <c r="L15" s="18" t="str">
        <v/>
      </c>
      <c r="N15" s="35" t="str">
        <f>IF(F4&lt;&gt;"",F4,"")</f>
        <v/>
      </c>
      <c r="O15" s="31" t="str">
        <f>IF(F3&lt;&gt;"",AVERAGE(F5:F104),"")</f>
        <v/>
      </c>
      <c r="P15" s="32" t="str">
        <f>IF(O15&lt;&gt;"","±","")</f>
        <v/>
      </c>
      <c r="Q15" s="33" t="str">
        <f>IF(O15&lt;&gt;"",TINV(1-R15,$P$6)*SQRT($Q$6/COUNT(F5:F104)),"")</f>
        <v/>
      </c>
      <c r="R15" s="38" t="str">
        <f>IF(O15&lt;&gt;"",R14,"")</f>
        <v/>
      </c>
      <c r="Z15" t="e">
        <f>IF(O14&lt;&gt;"",O14-Q14,#N/A)</f>
        <v>#N/A</v>
      </c>
      <c r="AA15">
        <v>2</v>
      </c>
    </row>
    <row r="16" spans="1:27" x14ac:dyDescent="0.3">
      <c r="A16">
        <f t="shared" si="0"/>
        <v>12</v>
      </c>
      <c r="B16" s="23">
        <v>1000</v>
      </c>
      <c r="C16" s="23">
        <v>746</v>
      </c>
      <c r="D16" s="23">
        <v>1716</v>
      </c>
      <c r="E16" s="23"/>
      <c r="F16" s="23"/>
      <c r="H16" s="18">
        <v>1224.93</v>
      </c>
      <c r="I16" s="18">
        <v>828.08</v>
      </c>
      <c r="J16" s="18">
        <v>1814.29</v>
      </c>
      <c r="K16" s="18" t="str">
        <v/>
      </c>
      <c r="L16" s="18" t="str">
        <v/>
      </c>
      <c r="N16" s="9" t="s">
        <v>20</v>
      </c>
      <c r="Y16" s="39"/>
    </row>
    <row r="17" spans="1:27" x14ac:dyDescent="0.3">
      <c r="A17">
        <f t="shared" si="0"/>
        <v>13</v>
      </c>
      <c r="B17" s="23">
        <v>1252</v>
      </c>
      <c r="C17" s="23">
        <v>899</v>
      </c>
      <c r="D17" s="23">
        <v>1727</v>
      </c>
      <c r="E17" s="23"/>
      <c r="F17" s="23"/>
      <c r="H17" s="18">
        <v>1224.93</v>
      </c>
      <c r="I17" s="18">
        <v>828.08</v>
      </c>
      <c r="J17" s="18">
        <v>1814.29</v>
      </c>
      <c r="K17" s="18" t="str">
        <v/>
      </c>
      <c r="L17" s="18" t="str">
        <v/>
      </c>
      <c r="O17" s="20">
        <f>AVERAGE(B5:F104)</f>
        <v>1289.0999999999999</v>
      </c>
      <c r="Z17" t="e">
        <f>IF(O14&lt;&gt;"",O14+Q14,#N/A)</f>
        <v>#N/A</v>
      </c>
      <c r="AA17">
        <v>2</v>
      </c>
    </row>
    <row r="18" spans="1:27" x14ac:dyDescent="0.3">
      <c r="A18">
        <f t="shared" si="0"/>
        <v>14</v>
      </c>
      <c r="B18" s="23">
        <v>1132</v>
      </c>
      <c r="C18" s="23">
        <v>831</v>
      </c>
      <c r="D18" s="23">
        <v>1735</v>
      </c>
      <c r="E18" s="23"/>
      <c r="F18" s="23"/>
      <c r="H18" s="18">
        <v>1224.93</v>
      </c>
      <c r="I18" s="18">
        <v>828.08</v>
      </c>
      <c r="J18" s="18">
        <v>1814.29</v>
      </c>
      <c r="K18" s="18" t="str">
        <v/>
      </c>
      <c r="L18" s="18" t="str">
        <v/>
      </c>
      <c r="U18" s="40"/>
    </row>
    <row r="19" spans="1:27" x14ac:dyDescent="0.3">
      <c r="A19">
        <f t="shared" si="0"/>
        <v>15</v>
      </c>
      <c r="B19" s="23">
        <v>1032</v>
      </c>
      <c r="C19" s="23">
        <v>715</v>
      </c>
      <c r="D19" s="23">
        <v>1677</v>
      </c>
      <c r="E19" s="23"/>
      <c r="F19" s="23"/>
      <c r="H19" s="18">
        <v>1224.93</v>
      </c>
      <c r="I19" s="18">
        <v>828.08</v>
      </c>
      <c r="J19" s="18">
        <v>1814.29</v>
      </c>
      <c r="K19" s="18" t="str">
        <v/>
      </c>
      <c r="L19" s="18" t="str">
        <v/>
      </c>
      <c r="N19" s="9" t="s">
        <v>21</v>
      </c>
      <c r="Z19" t="e">
        <f>IF(O15&lt;&gt;"",O15-Q15,#N/A)</f>
        <v>#N/A</v>
      </c>
      <c r="AA19">
        <v>1</v>
      </c>
    </row>
    <row r="20" spans="1:27" x14ac:dyDescent="0.3">
      <c r="A20">
        <f t="shared" si="0"/>
        <v>16</v>
      </c>
      <c r="B20" s="23">
        <v>1119</v>
      </c>
      <c r="C20" s="23">
        <v>855</v>
      </c>
      <c r="D20" s="23">
        <v>1646</v>
      </c>
      <c r="E20" s="23"/>
      <c r="F20" s="23"/>
      <c r="H20" s="18">
        <v>1224.93</v>
      </c>
      <c r="I20" s="18">
        <v>828.08</v>
      </c>
      <c r="J20" s="18">
        <v>1814.29</v>
      </c>
      <c r="K20" s="18" t="str">
        <v/>
      </c>
      <c r="L20" s="18" t="str">
        <v/>
      </c>
      <c r="N20" s="41"/>
      <c r="O20" s="42"/>
      <c r="P20" s="42"/>
      <c r="Q20" s="43" t="str">
        <f>B4</f>
        <v>d3</v>
      </c>
      <c r="R20" s="42"/>
      <c r="S20" s="42"/>
      <c r="T20" s="44"/>
      <c r="Z20" t="e">
        <f>IF(O15&lt;&gt;"",O15,#N/A)</f>
        <v>#N/A</v>
      </c>
      <c r="AA20">
        <v>1</v>
      </c>
    </row>
    <row r="21" spans="1:27" x14ac:dyDescent="0.3">
      <c r="A21">
        <f t="shared" si="0"/>
        <v>17</v>
      </c>
      <c r="B21" s="23">
        <v>1348</v>
      </c>
      <c r="C21" s="23">
        <v>720</v>
      </c>
      <c r="D21" s="23">
        <v>1869</v>
      </c>
      <c r="E21" s="23"/>
      <c r="F21" s="23"/>
      <c r="H21" s="18">
        <v>1224.93</v>
      </c>
      <c r="I21" s="18">
        <v>828.08</v>
      </c>
      <c r="J21" s="18">
        <v>1814.29</v>
      </c>
      <c r="K21" s="18" t="str">
        <v/>
      </c>
      <c r="L21" s="18" t="str">
        <v/>
      </c>
      <c r="N21" s="45" t="s">
        <v>22</v>
      </c>
      <c r="O21" s="18">
        <f>COUNT(B5:F5)</f>
        <v>3</v>
      </c>
      <c r="P21" s="46" t="str">
        <f>N12</f>
        <v>Heat</v>
      </c>
      <c r="Q21" s="22" t="str">
        <f>IF(ABS(O11-O12)&gt;$O$24,"Sig","")</f>
        <v>Sig</v>
      </c>
      <c r="R21" s="40" t="str">
        <f>C4</f>
        <v>Heat</v>
      </c>
      <c r="T21" s="47"/>
      <c r="Z21" t="e">
        <f>IF(O15&lt;&gt;"",O15+Q15,#N/A)</f>
        <v>#N/A</v>
      </c>
      <c r="AA21">
        <v>1</v>
      </c>
    </row>
    <row r="22" spans="1:27" x14ac:dyDescent="0.3">
      <c r="A22">
        <f t="shared" si="0"/>
        <v>18</v>
      </c>
      <c r="B22" s="23">
        <v>1201</v>
      </c>
      <c r="C22" s="23">
        <v>684</v>
      </c>
      <c r="D22" s="23">
        <v>1885</v>
      </c>
      <c r="E22" s="23"/>
      <c r="F22" s="23"/>
      <c r="H22" s="18">
        <v>1224.93</v>
      </c>
      <c r="I22" s="18">
        <v>828.08</v>
      </c>
      <c r="J22" s="18">
        <v>1814.29</v>
      </c>
      <c r="K22" s="18" t="str">
        <v/>
      </c>
      <c r="L22" s="18" t="str">
        <v/>
      </c>
      <c r="N22" s="45" t="s">
        <v>23</v>
      </c>
      <c r="O22" s="18">
        <f>P6</f>
        <v>297</v>
      </c>
      <c r="P22" s="46" t="str">
        <f>N13</f>
        <v>VueD3</v>
      </c>
      <c r="Q22" s="48" t="str">
        <f>IF(D3&lt;&gt;"",IF(ABS(O11-O13)&gt;$O$24,"Sig",""),"")</f>
        <v>Sig</v>
      </c>
      <c r="R22" s="22" t="str">
        <f>IF(D3&lt;&gt;"",IF(ABS($O$12-O13)&gt;$O$24,"Sig",""),"")</f>
        <v>Sig</v>
      </c>
      <c r="S22" s="40" t="str">
        <f>IF(E4&lt;&gt;"",D4,"")</f>
        <v/>
      </c>
      <c r="T22" s="47"/>
    </row>
    <row r="23" spans="1:27" ht="15" customHeight="1" x14ac:dyDescent="0.3">
      <c r="A23">
        <f t="shared" si="0"/>
        <v>19</v>
      </c>
      <c r="B23" s="23">
        <v>2060</v>
      </c>
      <c r="C23" s="23">
        <v>703</v>
      </c>
      <c r="D23" s="23">
        <v>1716</v>
      </c>
      <c r="E23" s="23"/>
      <c r="F23" s="23"/>
      <c r="H23" s="18">
        <v>1224.93</v>
      </c>
      <c r="I23" s="18">
        <v>828.08</v>
      </c>
      <c r="J23" s="18">
        <v>1814.29</v>
      </c>
      <c r="K23" s="18" t="str">
        <v/>
      </c>
      <c r="L23" s="18" t="str">
        <v/>
      </c>
      <c r="N23" s="49" t="s">
        <v>24</v>
      </c>
      <c r="O23" s="50">
        <v>3.508</v>
      </c>
      <c r="P23" s="46" t="str">
        <f>N14</f>
        <v/>
      </c>
      <c r="Q23" s="48" t="str">
        <f>IF(E3&lt;&gt;"",IF(ABS($O$11-O14)&gt;$O$24,"Sig",""),"")</f>
        <v/>
      </c>
      <c r="R23" s="22" t="str">
        <f>IF(E3&lt;&gt;"",IF(ABS($O$12-O14)&gt;$O$24,"Sig",""),"")</f>
        <v/>
      </c>
      <c r="S23" s="22" t="str">
        <f>IF(E3&lt;&gt;"",IF(ABS($O$13-O14)&gt;$O$24,"Sig",""),"")</f>
        <v/>
      </c>
      <c r="T23" s="51" t="str">
        <f>IF(F4&lt;&gt;"",E4,"")</f>
        <v/>
      </c>
      <c r="Z23">
        <f>O17</f>
        <v>1289.0999999999999</v>
      </c>
      <c r="AA23">
        <v>0</v>
      </c>
    </row>
    <row r="24" spans="1:27" x14ac:dyDescent="0.3">
      <c r="A24">
        <f t="shared" si="0"/>
        <v>20</v>
      </c>
      <c r="B24" s="23">
        <v>1136</v>
      </c>
      <c r="C24" s="23">
        <v>766</v>
      </c>
      <c r="D24" s="23">
        <v>1893</v>
      </c>
      <c r="E24" s="23"/>
      <c r="F24" s="23"/>
      <c r="H24" s="18">
        <v>1224.93</v>
      </c>
      <c r="I24" s="18">
        <v>828.08</v>
      </c>
      <c r="J24" s="18">
        <v>1814.29</v>
      </c>
      <c r="K24" s="18" t="str">
        <v/>
      </c>
      <c r="L24" s="18" t="str">
        <v/>
      </c>
      <c r="N24" s="52" t="s">
        <v>25</v>
      </c>
      <c r="O24" s="53">
        <f>O23*SQRT(Q6/MIN(B3:F3))</f>
        <v>25.84313604408101</v>
      </c>
      <c r="P24" s="46" t="str">
        <f>N15</f>
        <v/>
      </c>
      <c r="Q24" s="22" t="str">
        <f>IF(F3&lt;&gt;"",IF(ABS($O$11-O15)&gt;$O$24,"Sig",""),"")</f>
        <v/>
      </c>
      <c r="R24" s="22" t="str">
        <f>IF(F3&lt;&gt;"",IF(ABS($O$12-O15)&gt;$O$24,"Sig",""),"")</f>
        <v/>
      </c>
      <c r="S24" s="22" t="str">
        <f>IF(F3&lt;&gt;"",IF(ABS($O$13-O15)&gt;$O$24,"Sig",""),"")</f>
        <v/>
      </c>
      <c r="T24" s="22" t="str">
        <f>IF(F3&lt;&gt;"",IF(ABS(O14-O15)&gt;O24,"Sig",""),"")</f>
        <v/>
      </c>
      <c r="Z24">
        <f>O17</f>
        <v>1289.0999999999999</v>
      </c>
      <c r="AA24">
        <v>6</v>
      </c>
    </row>
    <row r="25" spans="1:27" x14ac:dyDescent="0.3">
      <c r="A25">
        <f t="shared" si="0"/>
        <v>21</v>
      </c>
      <c r="B25" s="23">
        <v>1156</v>
      </c>
      <c r="C25" s="23">
        <v>844</v>
      </c>
      <c r="D25" s="23">
        <v>1737</v>
      </c>
      <c r="E25" s="23"/>
      <c r="F25" s="23"/>
      <c r="H25" s="18">
        <v>1224.93</v>
      </c>
      <c r="I25" s="18">
        <v>828.08</v>
      </c>
      <c r="J25" s="18">
        <v>1814.29</v>
      </c>
      <c r="K25" s="18" t="str">
        <v/>
      </c>
      <c r="L25" s="18" t="str">
        <v/>
      </c>
      <c r="N25" s="54"/>
      <c r="O25" s="55"/>
      <c r="P25" s="55"/>
      <c r="Q25" s="55"/>
      <c r="R25" s="55"/>
      <c r="S25" s="55"/>
      <c r="T25" s="56"/>
    </row>
    <row r="26" spans="1:27" x14ac:dyDescent="0.3">
      <c r="A26">
        <f t="shared" si="0"/>
        <v>22</v>
      </c>
      <c r="B26" s="23">
        <v>978</v>
      </c>
      <c r="C26" s="23">
        <v>727</v>
      </c>
      <c r="D26" s="23">
        <v>2146</v>
      </c>
      <c r="E26" s="23"/>
      <c r="F26" s="23"/>
      <c r="H26" s="18">
        <v>1224.93</v>
      </c>
      <c r="I26" s="18">
        <v>828.08</v>
      </c>
      <c r="J26" s="18">
        <v>1814.29</v>
      </c>
      <c r="K26" s="18" t="str">
        <v/>
      </c>
      <c r="L26" s="18" t="str">
        <v/>
      </c>
    </row>
    <row r="27" spans="1:27" x14ac:dyDescent="0.3">
      <c r="A27">
        <f t="shared" si="0"/>
        <v>23</v>
      </c>
      <c r="B27" s="23">
        <v>1058</v>
      </c>
      <c r="C27" s="23">
        <v>784</v>
      </c>
      <c r="D27" s="23">
        <v>1859</v>
      </c>
      <c r="E27" s="23"/>
      <c r="F27" s="23"/>
      <c r="H27" s="18">
        <v>1224.93</v>
      </c>
      <c r="I27" s="18">
        <v>828.08</v>
      </c>
      <c r="J27" s="18">
        <v>1814.29</v>
      </c>
      <c r="K27" s="18" t="str">
        <v/>
      </c>
      <c r="L27" s="18" t="str">
        <v/>
      </c>
      <c r="N27" s="57"/>
    </row>
    <row r="28" spans="1:27" x14ac:dyDescent="0.3">
      <c r="A28">
        <f t="shared" si="0"/>
        <v>24</v>
      </c>
      <c r="B28" s="23">
        <v>1034</v>
      </c>
      <c r="C28" s="23">
        <v>700</v>
      </c>
      <c r="D28" s="23">
        <v>1682</v>
      </c>
      <c r="E28" s="23"/>
      <c r="F28" s="23"/>
      <c r="H28" s="18">
        <v>1224.93</v>
      </c>
      <c r="I28" s="18">
        <v>828.08</v>
      </c>
      <c r="J28" s="18">
        <v>1814.29</v>
      </c>
      <c r="K28" s="18" t="str">
        <v/>
      </c>
      <c r="L28" s="18" t="str">
        <v/>
      </c>
      <c r="O28" s="39"/>
    </row>
    <row r="29" spans="1:27" x14ac:dyDescent="0.3">
      <c r="A29">
        <f t="shared" si="0"/>
        <v>25</v>
      </c>
      <c r="B29" s="23">
        <v>1031</v>
      </c>
      <c r="C29" s="23">
        <v>829</v>
      </c>
      <c r="D29" s="23">
        <v>1878</v>
      </c>
      <c r="E29" s="23"/>
      <c r="F29" s="23"/>
      <c r="H29" s="18">
        <v>1224.93</v>
      </c>
      <c r="I29" s="18">
        <v>828.08</v>
      </c>
      <c r="J29" s="18">
        <v>1814.29</v>
      </c>
      <c r="K29" s="18" t="str">
        <v/>
      </c>
      <c r="L29" s="18" t="str">
        <v/>
      </c>
      <c r="N29" t="s">
        <v>26</v>
      </c>
      <c r="O29" s="39"/>
    </row>
    <row r="30" spans="1:27" x14ac:dyDescent="0.3">
      <c r="A30">
        <f t="shared" si="0"/>
        <v>26</v>
      </c>
      <c r="B30" s="23">
        <v>1080</v>
      </c>
      <c r="C30" s="23">
        <v>711</v>
      </c>
      <c r="D30" s="23">
        <v>1826</v>
      </c>
      <c r="E30" s="23"/>
      <c r="F30" s="23"/>
      <c r="H30" s="18">
        <v>1224.93</v>
      </c>
      <c r="I30" s="18">
        <v>828.08</v>
      </c>
      <c r="J30" s="18">
        <v>1814.29</v>
      </c>
      <c r="K30" s="18" t="str">
        <v/>
      </c>
      <c r="L30" s="18" t="str">
        <v/>
      </c>
      <c r="N30" t="s">
        <v>27</v>
      </c>
    </row>
    <row r="31" spans="1:27" x14ac:dyDescent="0.3">
      <c r="A31">
        <f t="shared" si="0"/>
        <v>27</v>
      </c>
      <c r="B31" s="23">
        <v>995</v>
      </c>
      <c r="C31" s="23">
        <v>728</v>
      </c>
      <c r="D31" s="23">
        <v>1689</v>
      </c>
      <c r="E31" s="23"/>
      <c r="F31" s="23"/>
      <c r="H31" s="18">
        <v>1224.93</v>
      </c>
      <c r="I31" s="18">
        <v>828.08</v>
      </c>
      <c r="J31" s="18">
        <v>1814.29</v>
      </c>
      <c r="K31" s="18" t="str">
        <v/>
      </c>
      <c r="L31" s="18" t="str">
        <v/>
      </c>
      <c r="N31" t="s">
        <v>28</v>
      </c>
    </row>
    <row r="32" spans="1:27" x14ac:dyDescent="0.3">
      <c r="A32">
        <f t="shared" si="0"/>
        <v>28</v>
      </c>
      <c r="B32" s="23">
        <v>1404</v>
      </c>
      <c r="C32" s="23">
        <v>773</v>
      </c>
      <c r="D32" s="23">
        <v>1648</v>
      </c>
      <c r="E32" s="23"/>
      <c r="F32" s="23"/>
      <c r="H32" s="18">
        <v>1224.93</v>
      </c>
      <c r="I32" s="18">
        <v>828.08</v>
      </c>
      <c r="J32" s="18">
        <v>1814.29</v>
      </c>
      <c r="K32" s="18" t="str">
        <v/>
      </c>
      <c r="L32" s="18" t="str">
        <v/>
      </c>
      <c r="N32" s="58" t="s">
        <v>29</v>
      </c>
    </row>
    <row r="33" spans="1:12" x14ac:dyDescent="0.3">
      <c r="A33">
        <f t="shared" si="0"/>
        <v>29</v>
      </c>
      <c r="B33" s="23">
        <v>974</v>
      </c>
      <c r="C33" s="23">
        <v>781</v>
      </c>
      <c r="D33" s="23">
        <v>1777</v>
      </c>
      <c r="E33" s="23"/>
      <c r="F33" s="23"/>
      <c r="H33" s="18">
        <v>1224.93</v>
      </c>
      <c r="I33" s="18">
        <v>828.08</v>
      </c>
      <c r="J33" s="18">
        <v>1814.29</v>
      </c>
      <c r="K33" s="18" t="str">
        <v/>
      </c>
      <c r="L33" s="18" t="str">
        <v/>
      </c>
    </row>
    <row r="34" spans="1:12" x14ac:dyDescent="0.3">
      <c r="A34">
        <f t="shared" si="0"/>
        <v>30</v>
      </c>
      <c r="B34" s="23">
        <v>1033</v>
      </c>
      <c r="C34" s="23">
        <v>898</v>
      </c>
      <c r="D34" s="23">
        <v>1695</v>
      </c>
      <c r="E34" s="23"/>
      <c r="F34" s="23"/>
      <c r="H34" s="18">
        <v>1224.93</v>
      </c>
      <c r="I34" s="18">
        <v>828.08</v>
      </c>
      <c r="J34" s="18">
        <v>1814.29</v>
      </c>
      <c r="K34" s="18" t="str">
        <v/>
      </c>
      <c r="L34" s="18" t="str">
        <v/>
      </c>
    </row>
    <row r="35" spans="1:12" x14ac:dyDescent="0.3">
      <c r="A35">
        <f t="shared" si="0"/>
        <v>31</v>
      </c>
      <c r="B35" s="23">
        <v>1082</v>
      </c>
      <c r="C35" s="23">
        <v>772</v>
      </c>
      <c r="D35" s="23">
        <v>1626</v>
      </c>
      <c r="E35" s="23"/>
      <c r="F35" s="23"/>
      <c r="H35" s="18">
        <v>1224.93</v>
      </c>
      <c r="I35" s="18">
        <v>828.08</v>
      </c>
      <c r="J35" s="18">
        <v>1814.29</v>
      </c>
      <c r="K35" s="18" t="str">
        <v/>
      </c>
      <c r="L35" s="18" t="str">
        <v/>
      </c>
    </row>
    <row r="36" spans="1:12" x14ac:dyDescent="0.3">
      <c r="A36">
        <f t="shared" si="0"/>
        <v>32</v>
      </c>
      <c r="B36" s="23">
        <v>1008</v>
      </c>
      <c r="C36" s="23">
        <v>740</v>
      </c>
      <c r="D36" s="23">
        <v>1668</v>
      </c>
      <c r="E36" s="23"/>
      <c r="F36" s="23"/>
      <c r="H36" s="18">
        <v>1224.93</v>
      </c>
      <c r="I36" s="18">
        <v>828.08</v>
      </c>
      <c r="J36" s="18">
        <v>1814.29</v>
      </c>
      <c r="K36" s="18" t="str">
        <v/>
      </c>
      <c r="L36" s="18" t="str">
        <v/>
      </c>
    </row>
    <row r="37" spans="1:12" x14ac:dyDescent="0.3">
      <c r="A37">
        <f t="shared" si="0"/>
        <v>33</v>
      </c>
      <c r="B37" s="23">
        <v>1151</v>
      </c>
      <c r="C37" s="23">
        <v>770</v>
      </c>
      <c r="D37" s="23">
        <v>1736</v>
      </c>
      <c r="E37" s="23"/>
      <c r="F37" s="23"/>
      <c r="H37" s="18">
        <v>1224.93</v>
      </c>
      <c r="I37" s="18">
        <v>828.08</v>
      </c>
      <c r="J37" s="18">
        <v>1814.29</v>
      </c>
      <c r="K37" s="18" t="str">
        <v/>
      </c>
      <c r="L37" s="18" t="str">
        <v/>
      </c>
    </row>
    <row r="38" spans="1:12" x14ac:dyDescent="0.3">
      <c r="A38">
        <f t="shared" si="0"/>
        <v>34</v>
      </c>
      <c r="B38" s="23">
        <v>990</v>
      </c>
      <c r="C38" s="23">
        <v>774</v>
      </c>
      <c r="D38" s="23">
        <v>1884</v>
      </c>
      <c r="E38" s="23"/>
      <c r="F38" s="23"/>
      <c r="H38" s="18">
        <v>1224.93</v>
      </c>
      <c r="I38" s="18">
        <v>828.08</v>
      </c>
      <c r="J38" s="18">
        <v>1814.29</v>
      </c>
      <c r="K38" s="18" t="str">
        <v/>
      </c>
      <c r="L38" s="18" t="str">
        <v/>
      </c>
    </row>
    <row r="39" spans="1:12" x14ac:dyDescent="0.3">
      <c r="A39">
        <f t="shared" si="0"/>
        <v>35</v>
      </c>
      <c r="B39" s="23">
        <v>1034</v>
      </c>
      <c r="C39" s="23">
        <v>738</v>
      </c>
      <c r="D39" s="23">
        <v>2026</v>
      </c>
      <c r="E39" s="23"/>
      <c r="F39" s="23"/>
      <c r="H39" s="18">
        <v>1224.93</v>
      </c>
      <c r="I39" s="18">
        <v>828.08</v>
      </c>
      <c r="J39" s="18">
        <v>1814.29</v>
      </c>
      <c r="K39" s="18" t="str">
        <v/>
      </c>
      <c r="L39" s="18" t="str">
        <v/>
      </c>
    </row>
    <row r="40" spans="1:12" x14ac:dyDescent="0.3">
      <c r="A40">
        <f t="shared" si="0"/>
        <v>36</v>
      </c>
      <c r="B40" s="23">
        <v>1025</v>
      </c>
      <c r="C40" s="23">
        <v>763</v>
      </c>
      <c r="D40" s="23">
        <v>1832</v>
      </c>
      <c r="E40" s="23"/>
      <c r="F40" s="23"/>
      <c r="H40" s="18">
        <v>1224.93</v>
      </c>
      <c r="I40" s="18">
        <v>828.08</v>
      </c>
      <c r="J40" s="18">
        <v>1814.29</v>
      </c>
      <c r="K40" s="18" t="str">
        <v/>
      </c>
      <c r="L40" s="18" t="str">
        <v/>
      </c>
    </row>
    <row r="41" spans="1:12" x14ac:dyDescent="0.3">
      <c r="A41">
        <f t="shared" si="0"/>
        <v>37</v>
      </c>
      <c r="B41" s="23">
        <v>1285</v>
      </c>
      <c r="C41" s="23">
        <v>815</v>
      </c>
      <c r="D41" s="23">
        <v>1676</v>
      </c>
      <c r="E41" s="23"/>
      <c r="F41" s="23"/>
      <c r="H41" s="18">
        <v>1224.93</v>
      </c>
      <c r="I41" s="18">
        <v>828.08</v>
      </c>
      <c r="J41" s="18">
        <v>1814.29</v>
      </c>
      <c r="K41" s="18" t="str">
        <v/>
      </c>
      <c r="L41" s="18" t="str">
        <v/>
      </c>
    </row>
    <row r="42" spans="1:12" x14ac:dyDescent="0.3">
      <c r="A42">
        <f t="shared" si="0"/>
        <v>38</v>
      </c>
      <c r="B42" s="23">
        <v>1041</v>
      </c>
      <c r="C42" s="23">
        <v>741</v>
      </c>
      <c r="D42" s="23">
        <v>2100</v>
      </c>
      <c r="E42" s="23"/>
      <c r="F42" s="23"/>
      <c r="H42" s="18">
        <v>1224.93</v>
      </c>
      <c r="I42" s="18">
        <v>828.08</v>
      </c>
      <c r="J42" s="18">
        <v>1814.29</v>
      </c>
      <c r="K42" s="18" t="str">
        <v/>
      </c>
      <c r="L42" s="18" t="str">
        <v/>
      </c>
    </row>
    <row r="43" spans="1:12" x14ac:dyDescent="0.3">
      <c r="A43">
        <f t="shared" si="0"/>
        <v>39</v>
      </c>
      <c r="B43" s="23">
        <v>1112</v>
      </c>
      <c r="C43" s="23">
        <v>891</v>
      </c>
      <c r="D43" s="23">
        <v>1881</v>
      </c>
      <c r="E43" s="23"/>
      <c r="F43" s="23"/>
      <c r="H43" s="18">
        <v>1224.93</v>
      </c>
      <c r="I43" s="18">
        <v>828.08</v>
      </c>
      <c r="J43" s="18">
        <v>1814.29</v>
      </c>
      <c r="K43" s="18" t="str">
        <v/>
      </c>
      <c r="L43" s="18" t="str">
        <v/>
      </c>
    </row>
    <row r="44" spans="1:12" x14ac:dyDescent="0.3">
      <c r="A44">
        <f t="shared" si="0"/>
        <v>40</v>
      </c>
      <c r="B44" s="23">
        <v>1043</v>
      </c>
      <c r="C44" s="23">
        <v>780</v>
      </c>
      <c r="D44" s="23">
        <v>1587</v>
      </c>
      <c r="E44" s="23"/>
      <c r="F44" s="23"/>
      <c r="H44" s="18">
        <v>1224.93</v>
      </c>
      <c r="I44" s="18">
        <v>828.08</v>
      </c>
      <c r="J44" s="18">
        <v>1814.29</v>
      </c>
      <c r="K44" s="18" t="str">
        <v/>
      </c>
      <c r="L44" s="18" t="str">
        <v/>
      </c>
    </row>
    <row r="45" spans="1:12" x14ac:dyDescent="0.3">
      <c r="A45">
        <f t="shared" si="0"/>
        <v>41</v>
      </c>
      <c r="B45" s="23">
        <v>1057</v>
      </c>
      <c r="C45" s="23">
        <v>786</v>
      </c>
      <c r="D45" s="23">
        <v>1779</v>
      </c>
      <c r="E45" s="23"/>
      <c r="F45" s="23"/>
      <c r="H45" s="18">
        <v>1224.93</v>
      </c>
      <c r="I45" s="18">
        <v>828.08</v>
      </c>
      <c r="J45" s="18">
        <v>1814.29</v>
      </c>
      <c r="K45" s="18" t="str">
        <v/>
      </c>
      <c r="L45" s="18" t="str">
        <v/>
      </c>
    </row>
    <row r="46" spans="1:12" x14ac:dyDescent="0.3">
      <c r="A46">
        <f t="shared" si="0"/>
        <v>42</v>
      </c>
      <c r="B46" s="23">
        <v>962</v>
      </c>
      <c r="C46" s="23">
        <v>679</v>
      </c>
      <c r="D46" s="23">
        <v>1897</v>
      </c>
      <c r="E46" s="23"/>
      <c r="F46" s="23"/>
      <c r="H46" s="18">
        <v>1224.93</v>
      </c>
      <c r="I46" s="18">
        <v>828.08</v>
      </c>
      <c r="J46" s="18">
        <v>1814.29</v>
      </c>
      <c r="K46" s="18" t="str">
        <v/>
      </c>
      <c r="L46" s="18" t="str">
        <v/>
      </c>
    </row>
    <row r="47" spans="1:12" x14ac:dyDescent="0.3">
      <c r="A47">
        <f t="shared" si="0"/>
        <v>43</v>
      </c>
      <c r="B47" s="23">
        <v>1443</v>
      </c>
      <c r="C47" s="23">
        <v>739</v>
      </c>
      <c r="D47" s="23">
        <v>1911</v>
      </c>
      <c r="E47" s="23"/>
      <c r="F47" s="23"/>
      <c r="H47" s="18">
        <v>1224.93</v>
      </c>
      <c r="I47" s="18">
        <v>828.08</v>
      </c>
      <c r="J47" s="18">
        <v>1814.29</v>
      </c>
      <c r="K47" s="18" t="str">
        <v/>
      </c>
      <c r="L47" s="18" t="str">
        <v/>
      </c>
    </row>
    <row r="48" spans="1:12" x14ac:dyDescent="0.3">
      <c r="A48">
        <f t="shared" si="0"/>
        <v>44</v>
      </c>
      <c r="B48" s="23">
        <v>1216</v>
      </c>
      <c r="C48" s="23">
        <v>730</v>
      </c>
      <c r="D48" s="23">
        <v>2014</v>
      </c>
      <c r="E48" s="23"/>
      <c r="F48" s="23"/>
      <c r="H48" s="18">
        <v>1224.93</v>
      </c>
      <c r="I48" s="18">
        <v>828.08</v>
      </c>
      <c r="J48" s="18">
        <v>1814.29</v>
      </c>
      <c r="K48" s="18" t="str">
        <v/>
      </c>
      <c r="L48" s="18" t="str">
        <v/>
      </c>
    </row>
    <row r="49" spans="1:12" x14ac:dyDescent="0.3">
      <c r="A49">
        <f t="shared" si="0"/>
        <v>45</v>
      </c>
      <c r="B49" s="23">
        <v>1406</v>
      </c>
      <c r="C49" s="23">
        <v>751</v>
      </c>
      <c r="D49" s="23">
        <v>1941</v>
      </c>
      <c r="E49" s="23"/>
      <c r="F49" s="23"/>
      <c r="H49" s="18">
        <v>1224.93</v>
      </c>
      <c r="I49" s="18">
        <v>828.08</v>
      </c>
      <c r="J49" s="18">
        <v>1814.29</v>
      </c>
      <c r="K49" s="18" t="str">
        <v/>
      </c>
      <c r="L49" s="18" t="str">
        <v/>
      </c>
    </row>
    <row r="50" spans="1:12" x14ac:dyDescent="0.3">
      <c r="A50">
        <f t="shared" si="0"/>
        <v>46</v>
      </c>
      <c r="B50" s="23">
        <v>1292</v>
      </c>
      <c r="C50" s="23">
        <v>737</v>
      </c>
      <c r="D50" s="23">
        <v>1766</v>
      </c>
      <c r="E50" s="23"/>
      <c r="F50" s="23"/>
      <c r="H50" s="18">
        <v>1224.93</v>
      </c>
      <c r="I50" s="18">
        <v>828.08</v>
      </c>
      <c r="J50" s="18">
        <v>1814.29</v>
      </c>
      <c r="K50" s="18" t="str">
        <v/>
      </c>
      <c r="L50" s="18" t="str">
        <v/>
      </c>
    </row>
    <row r="51" spans="1:12" x14ac:dyDescent="0.3">
      <c r="A51">
        <f t="shared" si="0"/>
        <v>47</v>
      </c>
      <c r="B51" s="23">
        <v>1349</v>
      </c>
      <c r="C51" s="23">
        <v>712</v>
      </c>
      <c r="D51" s="23">
        <v>1836</v>
      </c>
      <c r="E51" s="23"/>
      <c r="F51" s="23"/>
      <c r="H51" s="18">
        <v>1224.93</v>
      </c>
      <c r="I51" s="18">
        <v>828.08</v>
      </c>
      <c r="J51" s="18">
        <v>1814.29</v>
      </c>
      <c r="K51" s="18" t="str">
        <v/>
      </c>
      <c r="L51" s="18" t="str">
        <v/>
      </c>
    </row>
    <row r="52" spans="1:12" x14ac:dyDescent="0.3">
      <c r="A52">
        <f t="shared" si="0"/>
        <v>48</v>
      </c>
      <c r="B52" s="23">
        <v>1531</v>
      </c>
      <c r="C52" s="23">
        <v>729</v>
      </c>
      <c r="D52" s="23">
        <v>2210</v>
      </c>
      <c r="E52" s="23"/>
      <c r="F52" s="23"/>
      <c r="H52" s="18">
        <v>1224.93</v>
      </c>
      <c r="I52" s="18">
        <v>828.08</v>
      </c>
      <c r="J52" s="18">
        <v>1814.29</v>
      </c>
      <c r="K52" s="18" t="str">
        <v/>
      </c>
      <c r="L52" s="18" t="str">
        <v/>
      </c>
    </row>
    <row r="53" spans="1:12" x14ac:dyDescent="0.3">
      <c r="A53">
        <f t="shared" si="0"/>
        <v>49</v>
      </c>
      <c r="B53" s="23">
        <v>1542</v>
      </c>
      <c r="C53" s="23">
        <v>710</v>
      </c>
      <c r="D53" s="23">
        <v>1719</v>
      </c>
      <c r="E53" s="23"/>
      <c r="F53" s="23"/>
      <c r="H53" s="18">
        <v>1224.93</v>
      </c>
      <c r="I53" s="18">
        <v>828.08</v>
      </c>
      <c r="J53" s="18">
        <v>1814.29</v>
      </c>
      <c r="K53" s="18" t="str">
        <v/>
      </c>
      <c r="L53" s="18" t="str">
        <v/>
      </c>
    </row>
    <row r="54" spans="1:12" x14ac:dyDescent="0.3">
      <c r="A54">
        <f t="shared" si="0"/>
        <v>50</v>
      </c>
      <c r="B54" s="23">
        <v>1561</v>
      </c>
      <c r="C54" s="23">
        <v>723</v>
      </c>
      <c r="D54" s="23">
        <v>2623</v>
      </c>
      <c r="E54" s="23"/>
      <c r="F54" s="23"/>
      <c r="H54" s="18">
        <v>1224.93</v>
      </c>
      <c r="I54" s="18">
        <v>828.08</v>
      </c>
      <c r="J54" s="18">
        <v>1814.29</v>
      </c>
      <c r="K54" s="18" t="str">
        <v/>
      </c>
      <c r="L54" s="18" t="str">
        <v/>
      </c>
    </row>
    <row r="55" spans="1:12" x14ac:dyDescent="0.3">
      <c r="A55">
        <f t="shared" si="0"/>
        <v>51</v>
      </c>
      <c r="B55" s="23">
        <v>1322</v>
      </c>
      <c r="C55" s="23">
        <v>821</v>
      </c>
      <c r="D55" s="23">
        <v>1912</v>
      </c>
      <c r="E55" s="23"/>
      <c r="F55" s="23"/>
      <c r="H55" s="18">
        <v>1224.93</v>
      </c>
      <c r="I55" s="18">
        <v>828.08</v>
      </c>
      <c r="J55" s="18">
        <v>1814.29</v>
      </c>
      <c r="K55" s="18" t="str">
        <v/>
      </c>
      <c r="L55" s="18" t="str">
        <v/>
      </c>
    </row>
    <row r="56" spans="1:12" x14ac:dyDescent="0.3">
      <c r="A56">
        <f t="shared" si="0"/>
        <v>52</v>
      </c>
      <c r="B56" s="23">
        <v>1320</v>
      </c>
      <c r="C56" s="23">
        <v>757</v>
      </c>
      <c r="D56" s="23">
        <v>1628</v>
      </c>
      <c r="E56" s="23"/>
      <c r="F56" s="23"/>
      <c r="H56" s="18">
        <v>1224.93</v>
      </c>
      <c r="I56" s="18">
        <v>828.08</v>
      </c>
      <c r="J56" s="18">
        <v>1814.29</v>
      </c>
      <c r="K56" s="18" t="str">
        <v/>
      </c>
      <c r="L56" s="18" t="str">
        <v/>
      </c>
    </row>
    <row r="57" spans="1:12" x14ac:dyDescent="0.3">
      <c r="A57">
        <f t="shared" si="0"/>
        <v>53</v>
      </c>
      <c r="B57" s="23">
        <v>1265</v>
      </c>
      <c r="C57" s="23">
        <v>815</v>
      </c>
      <c r="D57" s="23">
        <v>1746</v>
      </c>
      <c r="E57" s="23"/>
      <c r="F57" s="23"/>
      <c r="H57" s="18">
        <v>1224.93</v>
      </c>
      <c r="I57" s="18">
        <v>828.08</v>
      </c>
      <c r="J57" s="18">
        <v>1814.29</v>
      </c>
      <c r="K57" s="18" t="str">
        <v/>
      </c>
      <c r="L57" s="18" t="str">
        <v/>
      </c>
    </row>
    <row r="58" spans="1:12" x14ac:dyDescent="0.3">
      <c r="A58">
        <f t="shared" si="0"/>
        <v>54</v>
      </c>
      <c r="B58" s="23">
        <v>1268</v>
      </c>
      <c r="C58" s="23">
        <v>711</v>
      </c>
      <c r="D58" s="23">
        <v>1574</v>
      </c>
      <c r="E58" s="23"/>
      <c r="F58" s="23"/>
      <c r="H58" s="18">
        <v>1224.93</v>
      </c>
      <c r="I58" s="18">
        <v>828.08</v>
      </c>
      <c r="J58" s="18">
        <v>1814.29</v>
      </c>
      <c r="K58" s="18" t="str">
        <v/>
      </c>
      <c r="L58" s="18" t="str">
        <v/>
      </c>
    </row>
    <row r="59" spans="1:12" x14ac:dyDescent="0.3">
      <c r="A59">
        <f t="shared" si="0"/>
        <v>55</v>
      </c>
      <c r="B59" s="23">
        <v>1621</v>
      </c>
      <c r="C59" s="23">
        <v>815</v>
      </c>
      <c r="D59" s="23">
        <v>1587</v>
      </c>
      <c r="E59" s="23"/>
      <c r="F59" s="23"/>
      <c r="H59" s="18">
        <v>1224.93</v>
      </c>
      <c r="I59" s="18">
        <v>828.08</v>
      </c>
      <c r="J59" s="18">
        <v>1814.29</v>
      </c>
      <c r="K59" s="18" t="str">
        <v/>
      </c>
      <c r="L59" s="18" t="str">
        <v/>
      </c>
    </row>
    <row r="60" spans="1:12" x14ac:dyDescent="0.3">
      <c r="A60">
        <f t="shared" si="0"/>
        <v>56</v>
      </c>
      <c r="B60" s="23">
        <v>1767</v>
      </c>
      <c r="C60" s="23">
        <v>843</v>
      </c>
      <c r="D60" s="23">
        <v>1881</v>
      </c>
      <c r="E60" s="23"/>
      <c r="F60" s="23"/>
      <c r="H60" s="18">
        <v>1224.93</v>
      </c>
      <c r="I60" s="18">
        <v>828.08</v>
      </c>
      <c r="J60" s="18">
        <v>1814.29</v>
      </c>
      <c r="K60" s="18" t="str">
        <v/>
      </c>
      <c r="L60" s="18" t="str">
        <v/>
      </c>
    </row>
    <row r="61" spans="1:12" x14ac:dyDescent="0.3">
      <c r="A61">
        <f t="shared" si="0"/>
        <v>57</v>
      </c>
      <c r="B61" s="23">
        <v>1724</v>
      </c>
      <c r="C61" s="23">
        <v>899</v>
      </c>
      <c r="D61" s="23">
        <v>1879</v>
      </c>
      <c r="E61" s="23"/>
      <c r="F61" s="23"/>
      <c r="H61" s="18">
        <v>1224.93</v>
      </c>
      <c r="I61" s="18">
        <v>828.08</v>
      </c>
      <c r="J61" s="18">
        <v>1814.29</v>
      </c>
      <c r="K61" s="18" t="str">
        <v/>
      </c>
      <c r="L61" s="18" t="str">
        <v/>
      </c>
    </row>
    <row r="62" spans="1:12" x14ac:dyDescent="0.3">
      <c r="A62">
        <f t="shared" si="0"/>
        <v>58</v>
      </c>
      <c r="B62" s="23">
        <v>1343</v>
      </c>
      <c r="C62" s="23">
        <v>723</v>
      </c>
      <c r="D62" s="23">
        <v>1734</v>
      </c>
      <c r="E62" s="23"/>
      <c r="F62" s="23"/>
      <c r="H62" s="18">
        <v>1224.93</v>
      </c>
      <c r="I62" s="18">
        <v>828.08</v>
      </c>
      <c r="J62" s="18">
        <v>1814.29</v>
      </c>
      <c r="K62" s="18" t="str">
        <v/>
      </c>
      <c r="L62" s="18" t="str">
        <v/>
      </c>
    </row>
    <row r="63" spans="1:12" x14ac:dyDescent="0.3">
      <c r="A63">
        <f t="shared" si="0"/>
        <v>59</v>
      </c>
      <c r="B63" s="23">
        <v>1338</v>
      </c>
      <c r="C63" s="23">
        <v>1193</v>
      </c>
      <c r="D63" s="23">
        <v>1598</v>
      </c>
      <c r="E63" s="23"/>
      <c r="F63" s="23"/>
      <c r="H63" s="18">
        <v>1224.93</v>
      </c>
      <c r="I63" s="18">
        <v>828.08</v>
      </c>
      <c r="J63" s="18">
        <v>1814.29</v>
      </c>
      <c r="K63" s="18" t="str">
        <v/>
      </c>
      <c r="L63" s="18" t="str">
        <v/>
      </c>
    </row>
    <row r="64" spans="1:12" x14ac:dyDescent="0.3">
      <c r="A64">
        <f t="shared" si="0"/>
        <v>60</v>
      </c>
      <c r="B64" s="23">
        <v>1309</v>
      </c>
      <c r="C64" s="23">
        <v>2068</v>
      </c>
      <c r="D64" s="23">
        <v>1539</v>
      </c>
      <c r="E64" s="23"/>
      <c r="F64" s="23"/>
      <c r="H64" s="18">
        <v>1224.93</v>
      </c>
      <c r="I64" s="18">
        <v>828.08</v>
      </c>
      <c r="J64" s="18">
        <v>1814.29</v>
      </c>
      <c r="K64" s="18" t="str">
        <v/>
      </c>
      <c r="L64" s="18" t="str">
        <v/>
      </c>
    </row>
    <row r="65" spans="1:12" x14ac:dyDescent="0.3">
      <c r="A65">
        <f t="shared" si="0"/>
        <v>61</v>
      </c>
      <c r="B65" s="23">
        <v>1253</v>
      </c>
      <c r="C65" s="23">
        <v>1653</v>
      </c>
      <c r="D65" s="23">
        <v>1796</v>
      </c>
      <c r="E65" s="23"/>
      <c r="F65" s="23"/>
      <c r="H65" s="18">
        <v>1224.93</v>
      </c>
      <c r="I65" s="18">
        <v>828.08</v>
      </c>
      <c r="J65" s="18">
        <v>1814.29</v>
      </c>
      <c r="K65" s="18" t="str">
        <v/>
      </c>
      <c r="L65" s="18" t="str">
        <v/>
      </c>
    </row>
    <row r="66" spans="1:12" x14ac:dyDescent="0.3">
      <c r="A66">
        <f t="shared" si="0"/>
        <v>62</v>
      </c>
      <c r="B66" s="23">
        <v>1325</v>
      </c>
      <c r="C66" s="23">
        <v>1316</v>
      </c>
      <c r="D66" s="23">
        <v>1635</v>
      </c>
      <c r="E66" s="23"/>
      <c r="F66" s="23"/>
      <c r="H66" s="18">
        <v>1224.93</v>
      </c>
      <c r="I66" s="18">
        <v>828.08</v>
      </c>
      <c r="J66" s="18">
        <v>1814.29</v>
      </c>
      <c r="K66" s="18" t="str">
        <v/>
      </c>
      <c r="L66" s="18" t="str">
        <v/>
      </c>
    </row>
    <row r="67" spans="1:12" x14ac:dyDescent="0.3">
      <c r="A67">
        <f t="shared" si="0"/>
        <v>63</v>
      </c>
      <c r="B67" s="23">
        <v>1088</v>
      </c>
      <c r="C67" s="23">
        <v>1385</v>
      </c>
      <c r="D67" s="23">
        <v>1695</v>
      </c>
      <c r="E67" s="23"/>
      <c r="F67" s="23"/>
      <c r="H67" s="18">
        <v>1224.93</v>
      </c>
      <c r="I67" s="18">
        <v>828.08</v>
      </c>
      <c r="J67" s="18">
        <v>1814.29</v>
      </c>
      <c r="K67" s="18" t="str">
        <v/>
      </c>
      <c r="L67" s="18" t="str">
        <v/>
      </c>
    </row>
    <row r="68" spans="1:12" x14ac:dyDescent="0.3">
      <c r="A68">
        <f t="shared" si="0"/>
        <v>64</v>
      </c>
      <c r="B68" s="23">
        <v>1123</v>
      </c>
      <c r="C68" s="23">
        <v>1178</v>
      </c>
      <c r="D68" s="23">
        <v>1785</v>
      </c>
      <c r="E68" s="23"/>
      <c r="F68" s="23"/>
      <c r="H68" s="18">
        <v>1224.93</v>
      </c>
      <c r="I68" s="18">
        <v>828.08</v>
      </c>
      <c r="J68" s="18">
        <v>1814.29</v>
      </c>
      <c r="K68" s="18" t="str">
        <v/>
      </c>
      <c r="L68" s="18" t="str">
        <v/>
      </c>
    </row>
    <row r="69" spans="1:12" x14ac:dyDescent="0.3">
      <c r="A69">
        <f t="shared" si="0"/>
        <v>65</v>
      </c>
      <c r="B69" s="23">
        <v>1071</v>
      </c>
      <c r="C69" s="23">
        <v>1501</v>
      </c>
      <c r="D69" s="23">
        <v>1585</v>
      </c>
      <c r="E69" s="23"/>
      <c r="F69" s="23"/>
      <c r="H69" s="18">
        <v>1224.93</v>
      </c>
      <c r="I69" s="18">
        <v>828.08</v>
      </c>
      <c r="J69" s="18">
        <v>1814.29</v>
      </c>
      <c r="K69" s="18" t="str">
        <v/>
      </c>
      <c r="L69" s="18" t="str">
        <v/>
      </c>
    </row>
    <row r="70" spans="1:12" x14ac:dyDescent="0.3">
      <c r="A70">
        <f t="shared" si="0"/>
        <v>66</v>
      </c>
      <c r="B70" s="23">
        <v>1307</v>
      </c>
      <c r="C70" s="23">
        <v>2120</v>
      </c>
      <c r="D70" s="23">
        <v>1591</v>
      </c>
      <c r="E70" s="23"/>
      <c r="F70" s="23"/>
      <c r="H70" s="18">
        <v>1224.93</v>
      </c>
      <c r="I70" s="18">
        <v>828.08</v>
      </c>
      <c r="J70" s="18">
        <v>1814.29</v>
      </c>
      <c r="K70" s="18" t="str">
        <v/>
      </c>
      <c r="L70" s="18" t="str">
        <v/>
      </c>
    </row>
    <row r="71" spans="1:12" x14ac:dyDescent="0.3">
      <c r="A71">
        <f t="shared" si="0"/>
        <v>67</v>
      </c>
      <c r="B71" s="23">
        <v>1107</v>
      </c>
      <c r="C71" s="23">
        <v>1285</v>
      </c>
      <c r="D71" s="23">
        <v>1625</v>
      </c>
      <c r="E71" s="23"/>
      <c r="F71" s="23"/>
      <c r="H71" s="18">
        <v>1224.93</v>
      </c>
      <c r="I71" s="18">
        <v>828.08</v>
      </c>
      <c r="J71" s="18">
        <v>1814.29</v>
      </c>
      <c r="K71" s="18" t="str">
        <v/>
      </c>
      <c r="L71" s="18" t="str">
        <v/>
      </c>
    </row>
    <row r="72" spans="1:12" x14ac:dyDescent="0.3">
      <c r="A72">
        <f t="shared" ref="A72:A104" si="1">IF(B72&lt;&gt;"",1+A71,"")</f>
        <v>68</v>
      </c>
      <c r="B72" s="23">
        <v>1346</v>
      </c>
      <c r="C72" s="23">
        <v>775</v>
      </c>
      <c r="D72" s="23">
        <v>1734</v>
      </c>
      <c r="E72" s="23"/>
      <c r="F72" s="23"/>
      <c r="H72" s="18">
        <v>1224.93</v>
      </c>
      <c r="I72" s="18">
        <v>828.08</v>
      </c>
      <c r="J72" s="18">
        <v>1814.29</v>
      </c>
      <c r="K72" s="18" t="str">
        <v/>
      </c>
      <c r="L72" s="18" t="str">
        <v/>
      </c>
    </row>
    <row r="73" spans="1:12" x14ac:dyDescent="0.3">
      <c r="A73">
        <f t="shared" si="1"/>
        <v>69</v>
      </c>
      <c r="B73" s="23">
        <v>1373</v>
      </c>
      <c r="C73" s="23">
        <v>871</v>
      </c>
      <c r="D73" s="23">
        <v>1715</v>
      </c>
      <c r="E73" s="23"/>
      <c r="F73" s="23"/>
      <c r="H73" s="18">
        <v>1224.93</v>
      </c>
      <c r="I73" s="18">
        <v>828.08</v>
      </c>
      <c r="J73" s="18">
        <v>1814.29</v>
      </c>
      <c r="K73" s="18" t="str">
        <v/>
      </c>
      <c r="L73" s="18" t="str">
        <v/>
      </c>
    </row>
    <row r="74" spans="1:12" x14ac:dyDescent="0.3">
      <c r="A74">
        <f t="shared" si="1"/>
        <v>70</v>
      </c>
      <c r="B74" s="23">
        <v>1442</v>
      </c>
      <c r="C74" s="23">
        <v>734</v>
      </c>
      <c r="D74" s="23">
        <v>2319</v>
      </c>
      <c r="E74" s="23"/>
      <c r="F74" s="23"/>
      <c r="H74" s="18">
        <v>1224.93</v>
      </c>
      <c r="I74" s="18">
        <v>828.08</v>
      </c>
      <c r="J74" s="18">
        <v>1814.29</v>
      </c>
      <c r="K74" s="18" t="str">
        <v/>
      </c>
      <c r="L74" s="18" t="str">
        <v/>
      </c>
    </row>
    <row r="75" spans="1:12" x14ac:dyDescent="0.3">
      <c r="A75">
        <f t="shared" si="1"/>
        <v>71</v>
      </c>
      <c r="B75" s="23">
        <v>1491</v>
      </c>
      <c r="C75" s="23">
        <v>766</v>
      </c>
      <c r="D75" s="23">
        <v>2185</v>
      </c>
      <c r="E75" s="23"/>
      <c r="F75" s="23"/>
      <c r="H75" s="18">
        <v>1224.93</v>
      </c>
      <c r="I75" s="18">
        <v>828.08</v>
      </c>
      <c r="J75" s="18">
        <v>1814.29</v>
      </c>
      <c r="K75" s="18" t="str">
        <v/>
      </c>
      <c r="L75" s="18" t="str">
        <v/>
      </c>
    </row>
    <row r="76" spans="1:12" x14ac:dyDescent="0.3">
      <c r="A76">
        <f t="shared" si="1"/>
        <v>72</v>
      </c>
      <c r="B76" s="23">
        <v>1446</v>
      </c>
      <c r="C76" s="23">
        <v>722</v>
      </c>
      <c r="D76" s="23">
        <v>1715</v>
      </c>
      <c r="E76" s="23"/>
      <c r="F76" s="23"/>
      <c r="H76" s="18">
        <v>1224.93</v>
      </c>
      <c r="I76" s="18">
        <v>828.08</v>
      </c>
      <c r="J76" s="18">
        <v>1814.29</v>
      </c>
      <c r="K76" s="18" t="str">
        <v/>
      </c>
      <c r="L76" s="18" t="str">
        <v/>
      </c>
    </row>
    <row r="77" spans="1:12" x14ac:dyDescent="0.3">
      <c r="A77">
        <f t="shared" si="1"/>
        <v>73</v>
      </c>
      <c r="B77" s="23">
        <v>1384</v>
      </c>
      <c r="C77" s="23">
        <v>691</v>
      </c>
      <c r="D77" s="23">
        <v>1628</v>
      </c>
      <c r="E77" s="23"/>
      <c r="F77" s="23"/>
      <c r="H77" s="18">
        <v>1224.93</v>
      </c>
      <c r="I77" s="18">
        <v>828.08</v>
      </c>
      <c r="J77" s="18">
        <v>1814.29</v>
      </c>
      <c r="K77" s="18" t="str">
        <v/>
      </c>
      <c r="L77" s="18" t="str">
        <v/>
      </c>
    </row>
    <row r="78" spans="1:12" x14ac:dyDescent="0.3">
      <c r="A78">
        <f t="shared" si="1"/>
        <v>74</v>
      </c>
      <c r="B78" s="23">
        <v>1436</v>
      </c>
      <c r="C78" s="23">
        <v>719</v>
      </c>
      <c r="D78" s="23">
        <v>2054</v>
      </c>
      <c r="E78" s="23"/>
      <c r="F78" s="23"/>
      <c r="H78" s="18">
        <v>1224.93</v>
      </c>
      <c r="I78" s="18">
        <v>828.08</v>
      </c>
      <c r="J78" s="18">
        <v>1814.29</v>
      </c>
      <c r="K78" s="18" t="str">
        <v/>
      </c>
      <c r="L78" s="18" t="str">
        <v/>
      </c>
    </row>
    <row r="79" spans="1:12" x14ac:dyDescent="0.3">
      <c r="A79">
        <f t="shared" si="1"/>
        <v>75</v>
      </c>
      <c r="B79" s="23">
        <v>1431</v>
      </c>
      <c r="C79" s="23">
        <v>748</v>
      </c>
      <c r="D79" s="23">
        <v>2147</v>
      </c>
      <c r="E79" s="23"/>
      <c r="F79" s="23"/>
      <c r="H79" s="18">
        <v>1224.93</v>
      </c>
      <c r="I79" s="18">
        <v>828.08</v>
      </c>
      <c r="J79" s="18">
        <v>1814.29</v>
      </c>
      <c r="K79" s="18" t="str">
        <v/>
      </c>
      <c r="L79" s="18" t="str">
        <v/>
      </c>
    </row>
    <row r="80" spans="1:12" x14ac:dyDescent="0.3">
      <c r="A80">
        <f t="shared" si="1"/>
        <v>76</v>
      </c>
      <c r="B80" s="23">
        <v>1177</v>
      </c>
      <c r="C80" s="23">
        <v>733</v>
      </c>
      <c r="D80" s="23">
        <v>1468</v>
      </c>
      <c r="E80" s="23"/>
      <c r="F80" s="23"/>
      <c r="H80" s="18">
        <v>1224.93</v>
      </c>
      <c r="I80" s="18">
        <v>828.08</v>
      </c>
      <c r="J80" s="18">
        <v>1814.29</v>
      </c>
      <c r="K80" s="18" t="str">
        <v/>
      </c>
      <c r="L80" s="18" t="str">
        <v/>
      </c>
    </row>
    <row r="81" spans="1:12" x14ac:dyDescent="0.3">
      <c r="A81">
        <f t="shared" si="1"/>
        <v>77</v>
      </c>
      <c r="B81" s="23">
        <v>1149</v>
      </c>
      <c r="C81" s="23">
        <v>750</v>
      </c>
      <c r="D81" s="23">
        <v>1591</v>
      </c>
      <c r="E81" s="23"/>
      <c r="F81" s="23"/>
      <c r="H81" s="18">
        <v>1224.93</v>
      </c>
      <c r="I81" s="18">
        <v>828.08</v>
      </c>
      <c r="J81" s="18">
        <v>1814.29</v>
      </c>
      <c r="K81" s="18" t="str">
        <v/>
      </c>
      <c r="L81" s="18" t="str">
        <v/>
      </c>
    </row>
    <row r="82" spans="1:12" x14ac:dyDescent="0.3">
      <c r="A82">
        <f t="shared" si="1"/>
        <v>78</v>
      </c>
      <c r="B82" s="23">
        <v>1467</v>
      </c>
      <c r="C82" s="23">
        <v>704</v>
      </c>
      <c r="D82" s="23">
        <v>1653</v>
      </c>
      <c r="E82" s="23"/>
      <c r="F82" s="23"/>
      <c r="H82" s="18">
        <v>1224.93</v>
      </c>
      <c r="I82" s="18">
        <v>828.08</v>
      </c>
      <c r="J82" s="18">
        <v>1814.29</v>
      </c>
      <c r="K82" s="18" t="str">
        <v/>
      </c>
      <c r="L82" s="18" t="str">
        <v/>
      </c>
    </row>
    <row r="83" spans="1:12" x14ac:dyDescent="0.3">
      <c r="A83">
        <f t="shared" si="1"/>
        <v>79</v>
      </c>
      <c r="B83" s="23">
        <v>1095</v>
      </c>
      <c r="C83" s="23">
        <v>879</v>
      </c>
      <c r="D83" s="23">
        <v>1656</v>
      </c>
      <c r="E83" s="23"/>
      <c r="F83" s="23"/>
      <c r="H83" s="18">
        <v>1224.93</v>
      </c>
      <c r="I83" s="18">
        <v>828.08</v>
      </c>
      <c r="J83" s="18">
        <v>1814.29</v>
      </c>
      <c r="K83" s="18" t="str">
        <v/>
      </c>
      <c r="L83" s="18" t="str">
        <v/>
      </c>
    </row>
    <row r="84" spans="1:12" x14ac:dyDescent="0.3">
      <c r="A84">
        <f t="shared" si="1"/>
        <v>80</v>
      </c>
      <c r="B84" s="23">
        <v>1057</v>
      </c>
      <c r="C84" s="23">
        <v>766</v>
      </c>
      <c r="D84" s="23">
        <v>1601</v>
      </c>
      <c r="E84" s="23"/>
      <c r="F84" s="23"/>
      <c r="H84" s="18">
        <v>1224.93</v>
      </c>
      <c r="I84" s="18">
        <v>828.08</v>
      </c>
      <c r="J84" s="18">
        <v>1814.29</v>
      </c>
      <c r="K84" s="18" t="str">
        <v/>
      </c>
      <c r="L84" s="18" t="str">
        <v/>
      </c>
    </row>
    <row r="85" spans="1:12" x14ac:dyDescent="0.3">
      <c r="A85">
        <f t="shared" si="1"/>
        <v>81</v>
      </c>
      <c r="B85" s="23">
        <v>993</v>
      </c>
      <c r="C85" s="23">
        <v>718</v>
      </c>
      <c r="D85" s="23">
        <v>2118</v>
      </c>
      <c r="E85" s="23"/>
      <c r="F85" s="23"/>
      <c r="H85" s="18">
        <v>1224.93</v>
      </c>
      <c r="I85" s="18">
        <v>828.08</v>
      </c>
      <c r="J85" s="18">
        <v>1814.29</v>
      </c>
      <c r="K85" s="18" t="str">
        <v/>
      </c>
      <c r="L85" s="18" t="str">
        <v/>
      </c>
    </row>
    <row r="86" spans="1:12" x14ac:dyDescent="0.3">
      <c r="A86">
        <f t="shared" si="1"/>
        <v>82</v>
      </c>
      <c r="B86" s="23">
        <v>1116</v>
      </c>
      <c r="C86" s="23">
        <v>718</v>
      </c>
      <c r="D86" s="23">
        <v>1799</v>
      </c>
      <c r="E86" s="23"/>
      <c r="F86" s="23"/>
      <c r="H86" s="18">
        <v>1224.93</v>
      </c>
      <c r="I86" s="18">
        <v>828.08</v>
      </c>
      <c r="J86" s="18">
        <v>1814.29</v>
      </c>
      <c r="K86" s="18" t="str">
        <v/>
      </c>
      <c r="L86" s="18" t="str">
        <v/>
      </c>
    </row>
    <row r="87" spans="1:12" x14ac:dyDescent="0.3">
      <c r="A87">
        <f t="shared" si="1"/>
        <v>83</v>
      </c>
      <c r="B87" s="23">
        <v>1174</v>
      </c>
      <c r="C87" s="23">
        <v>721</v>
      </c>
      <c r="D87" s="23">
        <v>1771</v>
      </c>
      <c r="E87" s="23"/>
      <c r="F87" s="23"/>
      <c r="H87" s="18">
        <v>1224.93</v>
      </c>
      <c r="I87" s="18">
        <v>828.08</v>
      </c>
      <c r="J87" s="18">
        <v>1814.29</v>
      </c>
      <c r="K87" s="18" t="str">
        <v/>
      </c>
      <c r="L87" s="18" t="str">
        <v/>
      </c>
    </row>
    <row r="88" spans="1:12" x14ac:dyDescent="0.3">
      <c r="A88">
        <f t="shared" si="1"/>
        <v>84</v>
      </c>
      <c r="B88" s="23">
        <v>1319</v>
      </c>
      <c r="C88" s="23">
        <v>673</v>
      </c>
      <c r="D88" s="23">
        <v>1778</v>
      </c>
      <c r="E88" s="23"/>
      <c r="F88" s="23"/>
      <c r="H88" s="18">
        <v>1224.93</v>
      </c>
      <c r="I88" s="18">
        <v>828.08</v>
      </c>
      <c r="J88" s="18">
        <v>1814.29</v>
      </c>
      <c r="K88" s="18" t="str">
        <v/>
      </c>
      <c r="L88" s="18" t="str">
        <v/>
      </c>
    </row>
    <row r="89" spans="1:12" x14ac:dyDescent="0.3">
      <c r="A89">
        <f t="shared" si="1"/>
        <v>85</v>
      </c>
      <c r="B89" s="23">
        <v>1063</v>
      </c>
      <c r="C89" s="23">
        <v>749</v>
      </c>
      <c r="D89" s="23">
        <v>1554</v>
      </c>
      <c r="E89" s="23"/>
      <c r="F89" s="23"/>
      <c r="H89" s="18">
        <v>1224.93</v>
      </c>
      <c r="I89" s="18">
        <v>828.08</v>
      </c>
      <c r="J89" s="18">
        <v>1814.29</v>
      </c>
      <c r="K89" s="18" t="str">
        <v/>
      </c>
      <c r="L89" s="18" t="str">
        <v/>
      </c>
    </row>
    <row r="90" spans="1:12" x14ac:dyDescent="0.3">
      <c r="A90">
        <f t="shared" si="1"/>
        <v>86</v>
      </c>
      <c r="B90" s="23">
        <v>1288</v>
      </c>
      <c r="C90" s="23">
        <v>735</v>
      </c>
      <c r="D90" s="23">
        <v>1843</v>
      </c>
      <c r="E90" s="23"/>
      <c r="F90" s="23"/>
      <c r="H90" s="18">
        <v>1224.93</v>
      </c>
      <c r="I90" s="18">
        <v>828.08</v>
      </c>
      <c r="J90" s="18">
        <v>1814.29</v>
      </c>
      <c r="K90" s="18" t="str">
        <v/>
      </c>
      <c r="L90" s="18" t="str">
        <v/>
      </c>
    </row>
    <row r="91" spans="1:12" x14ac:dyDescent="0.3">
      <c r="A91">
        <f t="shared" si="1"/>
        <v>87</v>
      </c>
      <c r="B91" s="23">
        <v>1218</v>
      </c>
      <c r="C91" s="23">
        <v>718</v>
      </c>
      <c r="D91" s="23">
        <v>1709</v>
      </c>
      <c r="E91" s="23"/>
      <c r="F91" s="23"/>
      <c r="H91" s="18">
        <v>1224.93</v>
      </c>
      <c r="I91" s="18">
        <v>828.08</v>
      </c>
      <c r="J91" s="18">
        <v>1814.29</v>
      </c>
      <c r="K91" s="18" t="str">
        <v/>
      </c>
      <c r="L91" s="18" t="str">
        <v/>
      </c>
    </row>
    <row r="92" spans="1:12" x14ac:dyDescent="0.3">
      <c r="A92">
        <f t="shared" si="1"/>
        <v>88</v>
      </c>
      <c r="B92" s="23">
        <v>1057</v>
      </c>
      <c r="C92" s="23">
        <v>799</v>
      </c>
      <c r="D92" s="23">
        <v>1741</v>
      </c>
      <c r="E92" s="23"/>
      <c r="F92" s="23"/>
      <c r="H92" s="18">
        <v>1224.93</v>
      </c>
      <c r="I92" s="18">
        <v>828.08</v>
      </c>
      <c r="J92" s="18">
        <v>1814.29</v>
      </c>
      <c r="K92" s="18" t="str">
        <v/>
      </c>
      <c r="L92" s="18" t="str">
        <v/>
      </c>
    </row>
    <row r="93" spans="1:12" x14ac:dyDescent="0.3">
      <c r="A93">
        <f t="shared" si="1"/>
        <v>89</v>
      </c>
      <c r="B93" s="23">
        <v>1308</v>
      </c>
      <c r="C93" s="23">
        <v>691</v>
      </c>
      <c r="D93" s="23">
        <v>1669</v>
      </c>
      <c r="E93" s="23"/>
      <c r="F93" s="23"/>
      <c r="H93" s="18">
        <v>1224.93</v>
      </c>
      <c r="I93" s="18">
        <v>828.08</v>
      </c>
      <c r="J93" s="18">
        <v>1814.29</v>
      </c>
      <c r="K93" s="18" t="str">
        <v/>
      </c>
      <c r="L93" s="18" t="str">
        <v/>
      </c>
    </row>
    <row r="94" spans="1:12" x14ac:dyDescent="0.3">
      <c r="A94">
        <f t="shared" si="1"/>
        <v>90</v>
      </c>
      <c r="B94" s="23">
        <v>951</v>
      </c>
      <c r="C94" s="23">
        <v>675</v>
      </c>
      <c r="D94" s="23">
        <v>1626</v>
      </c>
      <c r="E94" s="23"/>
      <c r="F94" s="23"/>
      <c r="H94" s="18">
        <v>1224.93</v>
      </c>
      <c r="I94" s="18">
        <v>828.08</v>
      </c>
      <c r="J94" s="18">
        <v>1814.29</v>
      </c>
      <c r="K94" s="18" t="str">
        <v/>
      </c>
      <c r="L94" s="18" t="str">
        <v/>
      </c>
    </row>
    <row r="95" spans="1:12" x14ac:dyDescent="0.3">
      <c r="A95">
        <f t="shared" si="1"/>
        <v>91</v>
      </c>
      <c r="B95" s="23">
        <v>971</v>
      </c>
      <c r="C95" s="23">
        <v>718</v>
      </c>
      <c r="D95" s="23">
        <v>1752</v>
      </c>
      <c r="E95" s="23"/>
      <c r="F95" s="23"/>
      <c r="H95" s="18">
        <v>1224.93</v>
      </c>
      <c r="I95" s="18">
        <v>828.08</v>
      </c>
      <c r="J95" s="18">
        <v>1814.29</v>
      </c>
      <c r="K95" s="18" t="str">
        <v/>
      </c>
      <c r="L95" s="18" t="str">
        <v/>
      </c>
    </row>
    <row r="96" spans="1:12" x14ac:dyDescent="0.3">
      <c r="A96">
        <f t="shared" si="1"/>
        <v>92</v>
      </c>
      <c r="B96" s="23">
        <v>1173</v>
      </c>
      <c r="C96" s="23">
        <v>705</v>
      </c>
      <c r="D96" s="23">
        <v>1617</v>
      </c>
      <c r="E96" s="23"/>
      <c r="F96" s="23"/>
      <c r="H96" s="18">
        <v>1224.93</v>
      </c>
      <c r="I96" s="18">
        <v>828.08</v>
      </c>
      <c r="J96" s="18">
        <v>1814.29</v>
      </c>
      <c r="K96" s="18" t="str">
        <v/>
      </c>
      <c r="L96" s="18" t="str">
        <v/>
      </c>
    </row>
    <row r="97" spans="1:12" x14ac:dyDescent="0.3">
      <c r="A97">
        <f t="shared" si="1"/>
        <v>93</v>
      </c>
      <c r="B97" s="23">
        <v>1037</v>
      </c>
      <c r="C97" s="23">
        <v>711</v>
      </c>
      <c r="D97" s="23">
        <v>1746</v>
      </c>
      <c r="E97" s="23"/>
      <c r="F97" s="23"/>
      <c r="H97" s="18">
        <v>1224.93</v>
      </c>
      <c r="I97" s="18">
        <v>828.08</v>
      </c>
      <c r="J97" s="18">
        <v>1814.29</v>
      </c>
      <c r="K97" s="18" t="str">
        <v/>
      </c>
      <c r="L97" s="18" t="str">
        <v/>
      </c>
    </row>
    <row r="98" spans="1:12" x14ac:dyDescent="0.3">
      <c r="A98">
        <f t="shared" si="1"/>
        <v>94</v>
      </c>
      <c r="B98" s="23">
        <v>1301</v>
      </c>
      <c r="C98" s="23">
        <v>731</v>
      </c>
      <c r="D98" s="23">
        <v>1554</v>
      </c>
      <c r="E98" s="23"/>
      <c r="F98" s="23"/>
      <c r="H98" s="18">
        <v>1224.93</v>
      </c>
      <c r="I98" s="18">
        <v>828.08</v>
      </c>
      <c r="J98" s="18">
        <v>1814.29</v>
      </c>
      <c r="K98" s="18" t="str">
        <v/>
      </c>
      <c r="L98" s="18" t="str">
        <v/>
      </c>
    </row>
    <row r="99" spans="1:12" x14ac:dyDescent="0.3">
      <c r="A99">
        <f t="shared" si="1"/>
        <v>95</v>
      </c>
      <c r="B99" s="23">
        <v>1185</v>
      </c>
      <c r="C99" s="23">
        <v>716</v>
      </c>
      <c r="D99" s="23">
        <v>1590</v>
      </c>
      <c r="E99" s="23"/>
      <c r="F99" s="23"/>
      <c r="H99" s="18">
        <v>1224.93</v>
      </c>
      <c r="I99" s="18">
        <v>828.08</v>
      </c>
      <c r="J99" s="18">
        <v>1814.29</v>
      </c>
      <c r="K99" s="18" t="str">
        <v/>
      </c>
      <c r="L99" s="18" t="str">
        <v/>
      </c>
    </row>
    <row r="100" spans="1:12" x14ac:dyDescent="0.3">
      <c r="A100">
        <f t="shared" si="1"/>
        <v>96</v>
      </c>
      <c r="B100" s="23">
        <v>1177</v>
      </c>
      <c r="C100" s="23">
        <v>676</v>
      </c>
      <c r="D100" s="23">
        <v>1767</v>
      </c>
      <c r="E100" s="23"/>
      <c r="F100" s="23"/>
      <c r="H100" s="18">
        <v>1224.93</v>
      </c>
      <c r="I100" s="18">
        <v>828.08</v>
      </c>
      <c r="J100" s="18">
        <v>1814.29</v>
      </c>
      <c r="K100" s="18" t="str">
        <v/>
      </c>
      <c r="L100" s="18" t="str">
        <v/>
      </c>
    </row>
    <row r="101" spans="1:12" x14ac:dyDescent="0.3">
      <c r="A101">
        <f t="shared" si="1"/>
        <v>97</v>
      </c>
      <c r="B101" s="23">
        <v>1711</v>
      </c>
      <c r="C101" s="23">
        <v>708</v>
      </c>
      <c r="D101" s="23">
        <v>1600</v>
      </c>
      <c r="E101" s="23"/>
      <c r="F101" s="23"/>
      <c r="H101" s="18">
        <v>1224.93</v>
      </c>
      <c r="I101" s="18">
        <v>828.08</v>
      </c>
      <c r="J101" s="18">
        <v>1814.29</v>
      </c>
      <c r="K101" s="18" t="str">
        <v/>
      </c>
      <c r="L101" s="18" t="str">
        <v/>
      </c>
    </row>
    <row r="102" spans="1:12" x14ac:dyDescent="0.3">
      <c r="A102">
        <f t="shared" si="1"/>
        <v>98</v>
      </c>
      <c r="B102" s="23">
        <v>1089</v>
      </c>
      <c r="C102" s="23">
        <v>726</v>
      </c>
      <c r="D102" s="23">
        <v>1651</v>
      </c>
      <c r="E102" s="23"/>
      <c r="F102" s="23"/>
      <c r="H102" s="18">
        <v>1224.93</v>
      </c>
      <c r="I102" s="18">
        <v>828.08</v>
      </c>
      <c r="J102" s="18">
        <v>1814.29</v>
      </c>
      <c r="K102" s="18" t="str">
        <v/>
      </c>
      <c r="L102" s="18" t="str">
        <v/>
      </c>
    </row>
    <row r="103" spans="1:12" x14ac:dyDescent="0.3">
      <c r="A103">
        <f t="shared" si="1"/>
        <v>99</v>
      </c>
      <c r="B103" s="23">
        <v>1546</v>
      </c>
      <c r="C103" s="23">
        <v>1108</v>
      </c>
      <c r="D103" s="23">
        <v>2058</v>
      </c>
      <c r="E103" s="23"/>
      <c r="F103" s="23"/>
      <c r="H103" s="18">
        <v>1224.93</v>
      </c>
      <c r="I103" s="18">
        <v>828.08</v>
      </c>
      <c r="J103" s="18">
        <v>1814.29</v>
      </c>
      <c r="K103" s="18" t="str">
        <v/>
      </c>
      <c r="L103" s="18" t="str">
        <v/>
      </c>
    </row>
    <row r="104" spans="1:12" x14ac:dyDescent="0.3">
      <c r="A104">
        <f t="shared" si="1"/>
        <v>100</v>
      </c>
      <c r="B104" s="23">
        <v>1315</v>
      </c>
      <c r="C104" s="23">
        <v>693</v>
      </c>
      <c r="D104" s="23">
        <v>1838</v>
      </c>
      <c r="E104" s="23"/>
      <c r="F104" s="23"/>
      <c r="H104" s="18">
        <v>1224.93</v>
      </c>
      <c r="I104" s="18">
        <v>828.08</v>
      </c>
      <c r="J104" s="18">
        <v>1814.29</v>
      </c>
      <c r="K104" s="18" t="str">
        <v/>
      </c>
      <c r="L104" s="18" t="str">
        <v/>
      </c>
    </row>
    <row r="105" spans="1:12" x14ac:dyDescent="0.3">
      <c r="B105" s="23">
        <v>1395</v>
      </c>
      <c r="C105" s="23">
        <v>723</v>
      </c>
      <c r="D105" s="23">
        <v>1637</v>
      </c>
      <c r="E105" s="23"/>
      <c r="F105" s="23"/>
    </row>
    <row r="106" spans="1:12" x14ac:dyDescent="0.3">
      <c r="B106" s="23">
        <v>1298</v>
      </c>
      <c r="C106" s="23">
        <v>712</v>
      </c>
      <c r="D106" s="23">
        <v>1589</v>
      </c>
      <c r="E106" s="23"/>
      <c r="F106" s="23"/>
    </row>
    <row r="107" spans="1:12" x14ac:dyDescent="0.3">
      <c r="B107" s="23">
        <v>1269</v>
      </c>
      <c r="C107" s="23">
        <v>711</v>
      </c>
      <c r="D107" s="23">
        <v>1678</v>
      </c>
      <c r="E107" s="23"/>
      <c r="F107" s="23"/>
    </row>
    <row r="108" spans="1:12" x14ac:dyDescent="0.3">
      <c r="B108" s="23">
        <v>1178</v>
      </c>
      <c r="C108" s="23">
        <v>696</v>
      </c>
      <c r="D108" s="23">
        <v>1815</v>
      </c>
      <c r="E108" s="23"/>
      <c r="F108" s="23"/>
    </row>
    <row r="109" spans="1:12" x14ac:dyDescent="0.3">
      <c r="B109" s="23">
        <v>1375</v>
      </c>
      <c r="C109" s="23">
        <v>720</v>
      </c>
      <c r="D109" s="23">
        <v>1721</v>
      </c>
      <c r="E109" s="23"/>
      <c r="F109" s="23"/>
    </row>
    <row r="110" spans="1:12" x14ac:dyDescent="0.3">
      <c r="B110" s="23">
        <v>1058</v>
      </c>
      <c r="C110" s="23">
        <v>755</v>
      </c>
      <c r="D110" s="23">
        <v>1643</v>
      </c>
      <c r="E110" s="23"/>
      <c r="F110" s="23"/>
    </row>
    <row r="111" spans="1:12" x14ac:dyDescent="0.3">
      <c r="B111" s="23">
        <v>1205</v>
      </c>
      <c r="C111" s="23">
        <v>726</v>
      </c>
      <c r="D111" s="23">
        <v>1628</v>
      </c>
      <c r="E111" s="23"/>
      <c r="F111" s="23"/>
    </row>
    <row r="112" spans="1:12" x14ac:dyDescent="0.3">
      <c r="B112" s="23">
        <v>1268</v>
      </c>
      <c r="C112" s="23">
        <v>689</v>
      </c>
      <c r="D112" s="23">
        <v>1733</v>
      </c>
      <c r="E112" s="23"/>
      <c r="F112" s="23"/>
    </row>
    <row r="113" spans="2:6" x14ac:dyDescent="0.3">
      <c r="B113" s="23">
        <v>1527</v>
      </c>
      <c r="C113" s="23">
        <v>727</v>
      </c>
      <c r="D113" s="23">
        <v>1586</v>
      </c>
      <c r="E113" s="23"/>
      <c r="F113" s="23"/>
    </row>
    <row r="114" spans="2:6" x14ac:dyDescent="0.3">
      <c r="B114" s="23">
        <v>1186</v>
      </c>
      <c r="C114" s="23">
        <v>739</v>
      </c>
      <c r="D114" s="23">
        <v>1627</v>
      </c>
      <c r="E114" s="23"/>
      <c r="F114" s="23"/>
    </row>
    <row r="115" spans="2:6" x14ac:dyDescent="0.3">
      <c r="B115" s="23">
        <v>1076</v>
      </c>
      <c r="C115" s="23">
        <v>698</v>
      </c>
      <c r="D115" s="23">
        <v>1687</v>
      </c>
      <c r="E115" s="23"/>
      <c r="F115" s="23"/>
    </row>
    <row r="116" spans="2:6" x14ac:dyDescent="0.3">
      <c r="B116" s="23">
        <v>1100</v>
      </c>
      <c r="C116" s="23">
        <v>712</v>
      </c>
      <c r="D116" s="23">
        <v>1832</v>
      </c>
      <c r="E116" s="23"/>
      <c r="F116" s="23"/>
    </row>
    <row r="117" spans="2:6" x14ac:dyDescent="0.3">
      <c r="B117" s="23">
        <v>1030</v>
      </c>
      <c r="C117" s="23">
        <v>733</v>
      </c>
      <c r="D117" s="23">
        <v>1656</v>
      </c>
      <c r="E117" s="23"/>
      <c r="F117" s="23"/>
    </row>
    <row r="118" spans="2:6" x14ac:dyDescent="0.3">
      <c r="B118" s="23">
        <v>1034</v>
      </c>
      <c r="C118" s="23">
        <v>716</v>
      </c>
      <c r="D118" s="23">
        <v>1593</v>
      </c>
      <c r="E118" s="23"/>
      <c r="F118" s="23"/>
    </row>
    <row r="119" spans="2:6" x14ac:dyDescent="0.3">
      <c r="B119" s="23">
        <v>1017</v>
      </c>
      <c r="C119" s="23">
        <v>718</v>
      </c>
      <c r="D119" s="23">
        <v>1643</v>
      </c>
      <c r="E119" s="23"/>
      <c r="F119" s="23"/>
    </row>
    <row r="120" spans="2:6" x14ac:dyDescent="0.3">
      <c r="B120" s="23">
        <v>1034</v>
      </c>
      <c r="C120" s="23">
        <v>730</v>
      </c>
      <c r="D120" s="23">
        <v>1782</v>
      </c>
      <c r="E120" s="23"/>
      <c r="F120" s="23"/>
    </row>
    <row r="121" spans="2:6" x14ac:dyDescent="0.3">
      <c r="B121" s="23">
        <v>1527</v>
      </c>
      <c r="C121" s="23">
        <v>714</v>
      </c>
      <c r="D121" s="23">
        <v>1613</v>
      </c>
      <c r="E121" s="23"/>
      <c r="F121" s="23"/>
    </row>
    <row r="122" spans="2:6" x14ac:dyDescent="0.3">
      <c r="B122" s="23">
        <v>1075</v>
      </c>
      <c r="C122" s="23">
        <v>779</v>
      </c>
      <c r="D122" s="23">
        <v>1663</v>
      </c>
      <c r="E122" s="23"/>
      <c r="F122" s="23"/>
    </row>
    <row r="123" spans="2:6" x14ac:dyDescent="0.3">
      <c r="B123" s="23">
        <v>1358</v>
      </c>
      <c r="C123" s="23">
        <v>722</v>
      </c>
      <c r="D123" s="23">
        <v>1630</v>
      </c>
      <c r="E123" s="23"/>
      <c r="F123" s="23"/>
    </row>
    <row r="124" spans="2:6" x14ac:dyDescent="0.3">
      <c r="B124" s="23">
        <v>1045</v>
      </c>
      <c r="C124" s="23">
        <v>690</v>
      </c>
      <c r="D124" s="23">
        <v>1719</v>
      </c>
      <c r="E124" s="23"/>
      <c r="F124" s="23"/>
    </row>
    <row r="125" spans="2:6" x14ac:dyDescent="0.3">
      <c r="B125" s="23">
        <v>1415</v>
      </c>
      <c r="C125" s="23">
        <v>702</v>
      </c>
      <c r="D125" s="23">
        <v>1608</v>
      </c>
      <c r="E125" s="23"/>
      <c r="F125" s="23"/>
    </row>
    <row r="126" spans="2:6" x14ac:dyDescent="0.3">
      <c r="B126" s="23">
        <v>966</v>
      </c>
      <c r="C126" s="23">
        <v>712</v>
      </c>
      <c r="D126" s="23">
        <v>1636</v>
      </c>
      <c r="E126" s="23"/>
      <c r="F126" s="23"/>
    </row>
    <row r="127" spans="2:6" x14ac:dyDescent="0.3">
      <c r="B127" s="23">
        <v>1099</v>
      </c>
      <c r="C127" s="23">
        <v>690</v>
      </c>
      <c r="D127" s="23">
        <v>1661</v>
      </c>
      <c r="E127" s="23"/>
      <c r="F127" s="23"/>
    </row>
    <row r="128" spans="2:6" x14ac:dyDescent="0.3">
      <c r="B128" s="23">
        <v>1042</v>
      </c>
      <c r="C128" s="23">
        <v>686</v>
      </c>
      <c r="D128" s="23">
        <v>1693</v>
      </c>
      <c r="E128" s="23"/>
      <c r="F128" s="23"/>
    </row>
    <row r="129" spans="2:6" x14ac:dyDescent="0.3">
      <c r="B129" s="23">
        <v>1383</v>
      </c>
      <c r="C129" s="23">
        <v>697</v>
      </c>
      <c r="D129" s="23">
        <v>1708</v>
      </c>
      <c r="E129" s="23"/>
      <c r="F129" s="23"/>
    </row>
    <row r="130" spans="2:6" x14ac:dyDescent="0.3">
      <c r="B130" s="23">
        <v>1053</v>
      </c>
      <c r="C130" s="23">
        <v>728</v>
      </c>
      <c r="D130" s="23">
        <v>1648</v>
      </c>
      <c r="E130" s="23"/>
      <c r="F130" s="23"/>
    </row>
    <row r="131" spans="2:6" x14ac:dyDescent="0.3">
      <c r="B131" s="23">
        <v>1479</v>
      </c>
      <c r="C131" s="23">
        <v>698</v>
      </c>
      <c r="D131" s="23">
        <v>2086</v>
      </c>
      <c r="E131" s="23"/>
      <c r="F131" s="23"/>
    </row>
    <row r="132" spans="2:6" x14ac:dyDescent="0.3">
      <c r="B132" s="23">
        <v>1057</v>
      </c>
      <c r="C132" s="23">
        <v>706</v>
      </c>
      <c r="D132" s="23">
        <v>1685</v>
      </c>
      <c r="E132" s="23"/>
      <c r="F132" s="23"/>
    </row>
    <row r="133" spans="2:6" x14ac:dyDescent="0.3">
      <c r="B133" s="23">
        <v>1026</v>
      </c>
      <c r="C133" s="23">
        <v>725</v>
      </c>
      <c r="D133" s="23">
        <v>1627</v>
      </c>
      <c r="E133" s="23"/>
      <c r="F133" s="23"/>
    </row>
    <row r="134" spans="2:6" x14ac:dyDescent="0.3">
      <c r="B134" s="23">
        <v>1701</v>
      </c>
      <c r="C134" s="23">
        <v>759</v>
      </c>
      <c r="D134" s="23">
        <v>1669</v>
      </c>
      <c r="E134" s="23"/>
      <c r="F134" s="23"/>
    </row>
    <row r="135" spans="2:6" x14ac:dyDescent="0.3">
      <c r="B135" s="23">
        <v>1222</v>
      </c>
      <c r="C135" s="23">
        <v>714</v>
      </c>
      <c r="D135" s="23">
        <v>1592</v>
      </c>
      <c r="E135" s="23"/>
      <c r="F135" s="23"/>
    </row>
    <row r="136" spans="2:6" x14ac:dyDescent="0.3">
      <c r="B136" s="23">
        <v>1093</v>
      </c>
      <c r="C136" s="23">
        <v>741</v>
      </c>
      <c r="D136" s="23">
        <v>1743</v>
      </c>
      <c r="E136" s="23"/>
      <c r="F136" s="23"/>
    </row>
    <row r="137" spans="2:6" x14ac:dyDescent="0.3">
      <c r="B137" s="23">
        <v>1059</v>
      </c>
      <c r="C137" s="23">
        <v>715</v>
      </c>
      <c r="D137" s="23">
        <v>1606</v>
      </c>
      <c r="E137" s="23"/>
      <c r="F137" s="23"/>
    </row>
    <row r="138" spans="2:6" x14ac:dyDescent="0.3">
      <c r="B138" s="23">
        <v>1033</v>
      </c>
      <c r="C138" s="23">
        <v>676</v>
      </c>
      <c r="D138" s="23">
        <v>1644</v>
      </c>
      <c r="E138" s="23"/>
      <c r="F138" s="23"/>
    </row>
    <row r="139" spans="2:6" x14ac:dyDescent="0.3">
      <c r="B139" s="23">
        <v>1053</v>
      </c>
      <c r="C139" s="23">
        <v>692</v>
      </c>
      <c r="D139" s="23">
        <v>1959</v>
      </c>
      <c r="E139" s="23"/>
      <c r="F139" s="23"/>
    </row>
    <row r="140" spans="2:6" x14ac:dyDescent="0.3">
      <c r="B140" s="23">
        <v>1013</v>
      </c>
      <c r="C140" s="23">
        <v>707</v>
      </c>
      <c r="D140" s="23">
        <v>1552</v>
      </c>
      <c r="E140" s="23"/>
      <c r="F140" s="23"/>
    </row>
    <row r="141" spans="2:6" x14ac:dyDescent="0.3">
      <c r="B141" s="23">
        <v>1146</v>
      </c>
      <c r="C141" s="23">
        <v>746</v>
      </c>
      <c r="D141" s="23">
        <v>1637</v>
      </c>
      <c r="E141" s="23"/>
      <c r="F141" s="23"/>
    </row>
    <row r="142" spans="2:6" x14ac:dyDescent="0.3">
      <c r="B142" s="23">
        <v>1077</v>
      </c>
      <c r="C142" s="23">
        <v>704</v>
      </c>
      <c r="D142" s="23">
        <v>1600</v>
      </c>
      <c r="E142" s="23"/>
      <c r="F142" s="23"/>
    </row>
    <row r="143" spans="2:6" x14ac:dyDescent="0.3">
      <c r="B143" s="23">
        <v>1019</v>
      </c>
      <c r="C143" s="23">
        <v>714</v>
      </c>
      <c r="D143" s="23">
        <v>2041</v>
      </c>
      <c r="E143" s="23"/>
      <c r="F143" s="23"/>
    </row>
    <row r="144" spans="2:6" x14ac:dyDescent="0.3">
      <c r="B144" s="23">
        <v>1077</v>
      </c>
      <c r="C144" s="23">
        <v>724</v>
      </c>
      <c r="D144" s="23">
        <v>1651</v>
      </c>
      <c r="E144" s="23"/>
      <c r="F144" s="23"/>
    </row>
    <row r="145" spans="2:6" x14ac:dyDescent="0.3">
      <c r="B145" s="23">
        <v>1008</v>
      </c>
      <c r="C145" s="23">
        <v>702</v>
      </c>
      <c r="D145" s="23">
        <v>1576</v>
      </c>
      <c r="E145" s="23"/>
      <c r="F145" s="23"/>
    </row>
    <row r="146" spans="2:6" x14ac:dyDescent="0.3">
      <c r="B146" s="23">
        <v>1607</v>
      </c>
      <c r="C146" s="23">
        <v>764</v>
      </c>
      <c r="D146" s="23">
        <v>1614</v>
      </c>
      <c r="E146" s="23"/>
      <c r="F146" s="23"/>
    </row>
    <row r="147" spans="2:6" x14ac:dyDescent="0.3">
      <c r="B147" s="23">
        <v>1068</v>
      </c>
      <c r="C147" s="23">
        <v>773</v>
      </c>
      <c r="D147" s="23">
        <v>1653</v>
      </c>
      <c r="E147" s="23"/>
      <c r="F147" s="23"/>
    </row>
    <row r="148" spans="2:6" x14ac:dyDescent="0.3">
      <c r="B148" s="23">
        <v>1456</v>
      </c>
      <c r="C148" s="23">
        <v>724</v>
      </c>
      <c r="D148" s="23">
        <v>1654</v>
      </c>
      <c r="E148" s="23"/>
      <c r="F148" s="23"/>
    </row>
    <row r="149" spans="2:6" x14ac:dyDescent="0.3">
      <c r="B149" s="23">
        <v>1056</v>
      </c>
      <c r="C149" s="23">
        <v>724</v>
      </c>
      <c r="D149" s="23">
        <v>1625</v>
      </c>
      <c r="E149" s="23"/>
      <c r="F149" s="23"/>
    </row>
    <row r="150" spans="2:6" x14ac:dyDescent="0.3">
      <c r="B150" s="23">
        <v>1392</v>
      </c>
      <c r="C150" s="23">
        <v>696</v>
      </c>
      <c r="D150" s="23">
        <v>1711</v>
      </c>
      <c r="E150" s="23"/>
      <c r="F150" s="23"/>
    </row>
    <row r="151" spans="2:6" x14ac:dyDescent="0.3">
      <c r="B151" s="23">
        <v>1036</v>
      </c>
      <c r="C151" s="23">
        <v>726</v>
      </c>
      <c r="D151" s="23">
        <v>1596</v>
      </c>
      <c r="E151" s="23"/>
      <c r="F151" s="23"/>
    </row>
    <row r="152" spans="2:6" x14ac:dyDescent="0.3">
      <c r="B152" s="23">
        <v>1148</v>
      </c>
      <c r="C152" s="23">
        <v>722</v>
      </c>
      <c r="D152" s="23">
        <v>1741</v>
      </c>
      <c r="E152" s="23"/>
      <c r="F152" s="23"/>
    </row>
    <row r="153" spans="2:6" x14ac:dyDescent="0.3">
      <c r="B153" s="23">
        <v>1410</v>
      </c>
      <c r="C153" s="23">
        <v>673</v>
      </c>
      <c r="D153" s="23">
        <v>1661</v>
      </c>
      <c r="E153" s="23"/>
      <c r="F153" s="23"/>
    </row>
    <row r="154" spans="2:6" x14ac:dyDescent="0.3">
      <c r="B154" s="23">
        <v>1039</v>
      </c>
      <c r="C154" s="23">
        <v>948</v>
      </c>
      <c r="D154" s="23">
        <v>1679</v>
      </c>
      <c r="E154" s="23"/>
      <c r="F154" s="23"/>
    </row>
    <row r="155" spans="2:6" x14ac:dyDescent="0.3">
      <c r="B155" s="23">
        <v>1007</v>
      </c>
      <c r="C155" s="23">
        <v>940</v>
      </c>
      <c r="D155" s="23">
        <v>1799</v>
      </c>
      <c r="E155" s="23"/>
      <c r="F155" s="23"/>
    </row>
    <row r="156" spans="2:6" x14ac:dyDescent="0.3">
      <c r="B156" s="23">
        <v>1104</v>
      </c>
      <c r="C156" s="23">
        <v>1751</v>
      </c>
      <c r="D156" s="23">
        <v>1758</v>
      </c>
      <c r="E156" s="23"/>
      <c r="F156" s="23"/>
    </row>
    <row r="157" spans="2:6" x14ac:dyDescent="0.3">
      <c r="B157" s="23">
        <v>1415</v>
      </c>
      <c r="C157" s="23">
        <v>1802</v>
      </c>
      <c r="D157" s="23">
        <v>1649</v>
      </c>
      <c r="E157" s="23"/>
      <c r="F157" s="23"/>
    </row>
    <row r="158" spans="2:6" x14ac:dyDescent="0.3">
      <c r="B158" s="23">
        <v>1071</v>
      </c>
      <c r="C158" s="23">
        <v>2897</v>
      </c>
      <c r="D158" s="23">
        <v>1704</v>
      </c>
      <c r="E158" s="23"/>
      <c r="F158" s="23"/>
    </row>
    <row r="159" spans="2:6" x14ac:dyDescent="0.3">
      <c r="B159" s="23">
        <v>1065</v>
      </c>
      <c r="C159" s="23">
        <v>1154</v>
      </c>
      <c r="D159" s="23">
        <v>1578</v>
      </c>
      <c r="E159" s="23"/>
      <c r="F159" s="23"/>
    </row>
    <row r="160" spans="2:6" x14ac:dyDescent="0.3">
      <c r="B160" s="23">
        <v>1476</v>
      </c>
      <c r="C160" s="23">
        <v>1000</v>
      </c>
      <c r="D160" s="23">
        <v>1798</v>
      </c>
      <c r="E160" s="23"/>
      <c r="F160" s="23"/>
    </row>
    <row r="161" spans="2:6" x14ac:dyDescent="0.3">
      <c r="B161" s="23">
        <v>1061</v>
      </c>
      <c r="C161" s="23">
        <v>1463</v>
      </c>
      <c r="D161" s="23">
        <v>1662</v>
      </c>
      <c r="E161" s="23"/>
      <c r="F161" s="23"/>
    </row>
    <row r="162" spans="2:6" x14ac:dyDescent="0.3">
      <c r="B162" s="23">
        <v>1087</v>
      </c>
      <c r="C162" s="23">
        <v>1854</v>
      </c>
      <c r="D162" s="23">
        <v>1545</v>
      </c>
      <c r="E162" s="23"/>
      <c r="F162" s="23"/>
    </row>
    <row r="163" spans="2:6" x14ac:dyDescent="0.3">
      <c r="B163" s="23">
        <v>1018</v>
      </c>
      <c r="C163" s="23">
        <v>1089</v>
      </c>
      <c r="D163" s="23">
        <v>1696</v>
      </c>
      <c r="E163" s="23"/>
      <c r="F163" s="23"/>
    </row>
    <row r="164" spans="2:6" x14ac:dyDescent="0.3">
      <c r="B164" s="23">
        <v>1360</v>
      </c>
      <c r="C164" s="23">
        <v>722</v>
      </c>
      <c r="D164" s="23">
        <v>1689</v>
      </c>
      <c r="E164" s="23"/>
      <c r="F164" s="23"/>
    </row>
    <row r="165" spans="2:6" x14ac:dyDescent="0.3">
      <c r="B165" s="23">
        <v>999</v>
      </c>
      <c r="C165" s="23">
        <v>688</v>
      </c>
      <c r="D165" s="23">
        <v>1674</v>
      </c>
      <c r="E165" s="23"/>
      <c r="F165" s="23"/>
    </row>
    <row r="166" spans="2:6" x14ac:dyDescent="0.3">
      <c r="B166" s="23">
        <v>1050</v>
      </c>
      <c r="C166" s="23">
        <v>803</v>
      </c>
      <c r="D166" s="23">
        <v>1656</v>
      </c>
      <c r="E166" s="23"/>
      <c r="F166" s="23"/>
    </row>
    <row r="167" spans="2:6" x14ac:dyDescent="0.3">
      <c r="B167" s="23">
        <v>1028</v>
      </c>
      <c r="C167" s="23">
        <v>1185</v>
      </c>
      <c r="D167" s="23">
        <v>1608</v>
      </c>
      <c r="E167" s="23"/>
      <c r="F167" s="23"/>
    </row>
    <row r="168" spans="2:6" x14ac:dyDescent="0.3">
      <c r="B168" s="23">
        <v>1040</v>
      </c>
      <c r="C168" s="23">
        <v>1096</v>
      </c>
      <c r="D168" s="23">
        <v>1724</v>
      </c>
      <c r="E168" s="23"/>
      <c r="F168" s="23"/>
    </row>
    <row r="169" spans="2:6" x14ac:dyDescent="0.3">
      <c r="B169" s="23">
        <v>1446</v>
      </c>
      <c r="C169" s="23">
        <v>893</v>
      </c>
      <c r="D169" s="23">
        <v>1787</v>
      </c>
      <c r="E169" s="23"/>
      <c r="F169" s="23"/>
    </row>
    <row r="170" spans="2:6" x14ac:dyDescent="0.3">
      <c r="B170" s="23">
        <v>1019</v>
      </c>
      <c r="C170" s="23">
        <v>776</v>
      </c>
      <c r="D170" s="23">
        <v>1598</v>
      </c>
      <c r="E170" s="23"/>
      <c r="F170" s="23"/>
    </row>
    <row r="171" spans="2:6" x14ac:dyDescent="0.3">
      <c r="B171" s="23">
        <v>1439</v>
      </c>
      <c r="C171" s="23">
        <v>907</v>
      </c>
      <c r="D171" s="23">
        <v>1661</v>
      </c>
      <c r="E171" s="23"/>
      <c r="F171" s="23"/>
    </row>
    <row r="172" spans="2:6" x14ac:dyDescent="0.3">
      <c r="B172" s="23">
        <v>1040</v>
      </c>
      <c r="C172" s="23">
        <v>828</v>
      </c>
      <c r="D172" s="23">
        <v>1679</v>
      </c>
      <c r="E172" s="23"/>
      <c r="F172" s="23"/>
    </row>
    <row r="173" spans="2:6" x14ac:dyDescent="0.3">
      <c r="B173" s="23">
        <v>1381</v>
      </c>
      <c r="C173" s="23">
        <v>958</v>
      </c>
      <c r="D173" s="23">
        <v>1618</v>
      </c>
      <c r="E173" s="23"/>
      <c r="F173" s="23"/>
    </row>
    <row r="174" spans="2:6" x14ac:dyDescent="0.3">
      <c r="B174" s="23">
        <v>1012</v>
      </c>
      <c r="C174" s="23">
        <v>822</v>
      </c>
      <c r="D174" s="23">
        <v>1569</v>
      </c>
      <c r="E174" s="23"/>
      <c r="F174" s="23"/>
    </row>
    <row r="175" spans="2:6" x14ac:dyDescent="0.3">
      <c r="B175" s="23">
        <v>1400</v>
      </c>
      <c r="C175" s="23">
        <v>917</v>
      </c>
      <c r="D175" s="23">
        <v>1715</v>
      </c>
      <c r="E175" s="23"/>
      <c r="F175" s="23"/>
    </row>
    <row r="176" spans="2:6" x14ac:dyDescent="0.3">
      <c r="B176" s="23">
        <v>1151</v>
      </c>
      <c r="C176" s="23">
        <v>791</v>
      </c>
      <c r="D176" s="23">
        <v>1727</v>
      </c>
      <c r="E176" s="23"/>
      <c r="F176" s="23"/>
    </row>
    <row r="177" spans="2:6" x14ac:dyDescent="0.3">
      <c r="B177" s="23">
        <v>1377</v>
      </c>
      <c r="C177" s="23">
        <v>790</v>
      </c>
      <c r="D177" s="23">
        <v>2000</v>
      </c>
      <c r="E177" s="23"/>
      <c r="F177" s="23"/>
    </row>
    <row r="178" spans="2:6" x14ac:dyDescent="0.3">
      <c r="B178" s="23">
        <v>1038</v>
      </c>
      <c r="C178" s="23">
        <v>1173</v>
      </c>
      <c r="D178" s="23">
        <v>1701</v>
      </c>
      <c r="E178" s="23"/>
      <c r="F178" s="23"/>
    </row>
    <row r="179" spans="2:6" x14ac:dyDescent="0.3">
      <c r="B179" s="23">
        <v>1350</v>
      </c>
      <c r="C179" s="23">
        <v>1900</v>
      </c>
      <c r="D179" s="23">
        <v>1698</v>
      </c>
      <c r="E179" s="23"/>
      <c r="F179" s="23"/>
    </row>
    <row r="180" spans="2:6" x14ac:dyDescent="0.3">
      <c r="B180" s="23">
        <v>1292</v>
      </c>
      <c r="C180" s="23">
        <v>1222</v>
      </c>
      <c r="D180" s="23">
        <v>1675</v>
      </c>
      <c r="E180" s="23"/>
      <c r="F180" s="23"/>
    </row>
    <row r="181" spans="2:6" x14ac:dyDescent="0.3">
      <c r="B181" s="23">
        <v>1535</v>
      </c>
      <c r="C181" s="23">
        <v>731</v>
      </c>
      <c r="D181" s="23">
        <v>1660</v>
      </c>
      <c r="E181" s="23"/>
      <c r="F181" s="23"/>
    </row>
    <row r="182" spans="2:6" x14ac:dyDescent="0.3">
      <c r="B182" s="23">
        <v>1321</v>
      </c>
      <c r="C182" s="23">
        <v>795</v>
      </c>
      <c r="D182" s="23">
        <v>1704</v>
      </c>
      <c r="E182" s="23"/>
      <c r="F182" s="23"/>
    </row>
    <row r="183" spans="2:6" x14ac:dyDescent="0.3">
      <c r="B183" s="23">
        <v>1286</v>
      </c>
      <c r="C183" s="23">
        <v>741</v>
      </c>
      <c r="D183" s="23">
        <v>1604</v>
      </c>
      <c r="E183" s="23"/>
      <c r="F183" s="23"/>
    </row>
    <row r="184" spans="2:6" x14ac:dyDescent="0.3">
      <c r="B184" s="23">
        <v>1217</v>
      </c>
      <c r="C184" s="23">
        <v>1277</v>
      </c>
      <c r="D184" s="23">
        <v>1742</v>
      </c>
      <c r="E184" s="23"/>
      <c r="F184" s="23"/>
    </row>
    <row r="185" spans="2:6" x14ac:dyDescent="0.3">
      <c r="B185" s="23">
        <v>1470</v>
      </c>
      <c r="C185" s="23">
        <v>699</v>
      </c>
      <c r="D185" s="23">
        <v>1769</v>
      </c>
      <c r="E185" s="23"/>
      <c r="F185" s="23"/>
    </row>
    <row r="186" spans="2:6" x14ac:dyDescent="0.3">
      <c r="B186" s="23">
        <v>1242</v>
      </c>
      <c r="C186" s="23">
        <v>748</v>
      </c>
      <c r="D186" s="23">
        <v>1631</v>
      </c>
      <c r="E186" s="23"/>
      <c r="F186" s="23"/>
    </row>
    <row r="187" spans="2:6" x14ac:dyDescent="0.3">
      <c r="B187" s="23">
        <v>1182</v>
      </c>
      <c r="C187" s="23">
        <v>722</v>
      </c>
      <c r="D187" s="23">
        <v>2053</v>
      </c>
      <c r="E187" s="23"/>
      <c r="F187" s="23"/>
    </row>
    <row r="188" spans="2:6" x14ac:dyDescent="0.3">
      <c r="B188" s="23">
        <v>1196</v>
      </c>
      <c r="C188" s="23">
        <v>984</v>
      </c>
      <c r="D188" s="23">
        <v>1664</v>
      </c>
      <c r="E188" s="23"/>
      <c r="F188" s="23"/>
    </row>
    <row r="189" spans="2:6" x14ac:dyDescent="0.3">
      <c r="B189" s="23">
        <v>1017</v>
      </c>
      <c r="C189" s="23">
        <v>674</v>
      </c>
      <c r="D189" s="23">
        <v>1630</v>
      </c>
      <c r="E189" s="23"/>
      <c r="F189" s="23"/>
    </row>
    <row r="190" spans="2:6" x14ac:dyDescent="0.3">
      <c r="B190" s="23">
        <v>1244</v>
      </c>
      <c r="C190" s="23">
        <v>971</v>
      </c>
      <c r="D190" s="23">
        <v>1665</v>
      </c>
      <c r="E190" s="23"/>
      <c r="F190" s="23"/>
    </row>
    <row r="191" spans="2:6" x14ac:dyDescent="0.3">
      <c r="B191" s="23">
        <v>1000</v>
      </c>
      <c r="C191" s="23">
        <v>951</v>
      </c>
      <c r="D191" s="23">
        <v>1732</v>
      </c>
      <c r="E191" s="23"/>
      <c r="F191" s="23"/>
    </row>
    <row r="192" spans="2:6" x14ac:dyDescent="0.3">
      <c r="B192" s="23">
        <v>1083</v>
      </c>
      <c r="C192" s="23">
        <v>1195</v>
      </c>
      <c r="D192" s="23">
        <v>1667</v>
      </c>
      <c r="E192" s="23"/>
      <c r="F192" s="23"/>
    </row>
    <row r="193" spans="2:6" x14ac:dyDescent="0.3">
      <c r="B193" s="23">
        <v>1070</v>
      </c>
      <c r="C193" s="23">
        <v>848</v>
      </c>
      <c r="D193" s="23">
        <v>1904</v>
      </c>
      <c r="E193" s="23"/>
      <c r="F193" s="23"/>
    </row>
    <row r="194" spans="2:6" x14ac:dyDescent="0.3">
      <c r="B194" s="23">
        <v>994</v>
      </c>
      <c r="C194" s="23">
        <v>721</v>
      </c>
      <c r="D194" s="23">
        <v>2073</v>
      </c>
      <c r="E194" s="23"/>
      <c r="F194" s="23"/>
    </row>
    <row r="195" spans="2:6" x14ac:dyDescent="0.3">
      <c r="B195" s="23">
        <v>1440</v>
      </c>
      <c r="C195" s="23">
        <v>662</v>
      </c>
      <c r="D195" s="23">
        <v>1400</v>
      </c>
      <c r="E195" s="23"/>
      <c r="F195" s="23"/>
    </row>
    <row r="196" spans="2:6" x14ac:dyDescent="0.3">
      <c r="B196" s="23">
        <v>997</v>
      </c>
      <c r="C196" s="23">
        <v>730</v>
      </c>
      <c r="D196" s="23">
        <v>1870</v>
      </c>
      <c r="E196" s="23"/>
      <c r="F196" s="23"/>
    </row>
    <row r="197" spans="2:6" x14ac:dyDescent="0.3">
      <c r="B197" s="23">
        <v>1058</v>
      </c>
      <c r="C197" s="23">
        <v>1202</v>
      </c>
      <c r="D197" s="23">
        <v>1828</v>
      </c>
      <c r="E197" s="23"/>
      <c r="F197" s="23"/>
    </row>
    <row r="198" spans="2:6" x14ac:dyDescent="0.3">
      <c r="B198" s="23">
        <v>1053</v>
      </c>
      <c r="C198" s="23">
        <v>882</v>
      </c>
      <c r="D198" s="23">
        <v>1657</v>
      </c>
      <c r="E198" s="23"/>
      <c r="F198" s="23"/>
    </row>
    <row r="199" spans="2:6" x14ac:dyDescent="0.3">
      <c r="B199" s="23">
        <v>1023</v>
      </c>
      <c r="C199" s="23">
        <v>754</v>
      </c>
      <c r="D199" s="23">
        <v>1706</v>
      </c>
      <c r="E199" s="23"/>
      <c r="F199" s="23"/>
    </row>
    <row r="200" spans="2:6" x14ac:dyDescent="0.3">
      <c r="B200" s="23">
        <v>1595</v>
      </c>
      <c r="C200" s="23">
        <v>712</v>
      </c>
      <c r="D200" s="23">
        <v>1747</v>
      </c>
      <c r="E200" s="23"/>
      <c r="F200" s="23"/>
    </row>
    <row r="201" spans="2:6" x14ac:dyDescent="0.3">
      <c r="B201" s="23">
        <v>1001</v>
      </c>
      <c r="C201" s="23">
        <v>666</v>
      </c>
      <c r="D201" s="23">
        <v>1635</v>
      </c>
      <c r="E201" s="23"/>
      <c r="F201" s="23"/>
    </row>
    <row r="202" spans="2:6" x14ac:dyDescent="0.3">
      <c r="B202" s="23">
        <v>1039</v>
      </c>
      <c r="C202" s="23">
        <v>980</v>
      </c>
      <c r="D202" s="23">
        <v>1609</v>
      </c>
      <c r="E202" s="23"/>
      <c r="F202" s="23"/>
    </row>
    <row r="203" spans="2:6" x14ac:dyDescent="0.3">
      <c r="B203" s="23">
        <v>1029</v>
      </c>
      <c r="C203" s="23">
        <v>703</v>
      </c>
      <c r="D203" s="23">
        <v>1674</v>
      </c>
      <c r="E203" s="23"/>
      <c r="F203" s="23"/>
    </row>
    <row r="204" spans="2:6" x14ac:dyDescent="0.3">
      <c r="B204" s="23">
        <v>1288</v>
      </c>
      <c r="C204" s="23">
        <v>1131</v>
      </c>
      <c r="D204" s="23">
        <v>1592</v>
      </c>
      <c r="E204" s="23"/>
      <c r="F204" s="23"/>
    </row>
    <row r="205" spans="2:6" x14ac:dyDescent="0.3">
      <c r="B205" s="23">
        <v>1028</v>
      </c>
      <c r="C205" s="23">
        <v>735</v>
      </c>
      <c r="D205" s="23">
        <v>1595</v>
      </c>
      <c r="E205" s="23"/>
      <c r="F205" s="23"/>
    </row>
    <row r="206" spans="2:6" x14ac:dyDescent="0.3">
      <c r="B206" s="23">
        <v>1305</v>
      </c>
      <c r="C206" s="23">
        <v>719</v>
      </c>
      <c r="D206" s="23">
        <v>1777</v>
      </c>
      <c r="E206" s="23"/>
      <c r="F206" s="23"/>
    </row>
    <row r="207" spans="2:6" x14ac:dyDescent="0.3">
      <c r="B207" s="23">
        <v>1054</v>
      </c>
      <c r="C207" s="23">
        <v>707</v>
      </c>
      <c r="D207" s="23">
        <v>1728</v>
      </c>
      <c r="E207" s="23"/>
      <c r="F207" s="23"/>
    </row>
    <row r="208" spans="2:6" x14ac:dyDescent="0.3">
      <c r="B208" s="23">
        <v>1299</v>
      </c>
      <c r="C208" s="23">
        <v>715</v>
      </c>
      <c r="D208" s="23">
        <v>1599</v>
      </c>
      <c r="E208" s="23"/>
      <c r="F208" s="23"/>
    </row>
    <row r="209" spans="2:6" x14ac:dyDescent="0.3">
      <c r="B209" s="23">
        <v>1054</v>
      </c>
      <c r="C209" s="23">
        <v>702</v>
      </c>
      <c r="D209" s="23">
        <v>1688</v>
      </c>
      <c r="E209" s="23"/>
      <c r="F209" s="23"/>
    </row>
    <row r="210" spans="2:6" x14ac:dyDescent="0.3">
      <c r="B210" s="23">
        <v>1367</v>
      </c>
      <c r="C210" s="23">
        <v>703</v>
      </c>
      <c r="D210" s="23">
        <v>1685</v>
      </c>
      <c r="E210" s="23"/>
      <c r="F210" s="23"/>
    </row>
    <row r="211" spans="2:6" x14ac:dyDescent="0.3">
      <c r="B211" s="23">
        <v>1011</v>
      </c>
      <c r="C211" s="23">
        <v>875</v>
      </c>
      <c r="D211" s="23">
        <v>1723</v>
      </c>
      <c r="E211" s="23"/>
      <c r="F211" s="23"/>
    </row>
    <row r="212" spans="2:6" x14ac:dyDescent="0.3">
      <c r="B212" s="23">
        <v>1348</v>
      </c>
      <c r="C212" s="23">
        <v>738</v>
      </c>
      <c r="D212" s="23">
        <v>1633</v>
      </c>
      <c r="E212" s="23"/>
      <c r="F212" s="23"/>
    </row>
    <row r="213" spans="2:6" x14ac:dyDescent="0.3">
      <c r="B213" s="23">
        <v>1041</v>
      </c>
      <c r="C213" s="23">
        <v>681</v>
      </c>
      <c r="D213" s="23">
        <v>1667</v>
      </c>
      <c r="E213" s="23"/>
      <c r="F213" s="23"/>
    </row>
    <row r="214" spans="2:6" x14ac:dyDescent="0.3">
      <c r="B214" s="23">
        <v>1522</v>
      </c>
      <c r="C214" s="23">
        <v>693</v>
      </c>
      <c r="D214" s="23">
        <v>1618</v>
      </c>
      <c r="E214" s="23"/>
      <c r="F214" s="23"/>
    </row>
    <row r="215" spans="2:6" x14ac:dyDescent="0.3">
      <c r="B215" s="23">
        <v>1061</v>
      </c>
      <c r="C215" s="23">
        <v>675</v>
      </c>
      <c r="D215" s="23">
        <v>1727</v>
      </c>
      <c r="E215" s="23"/>
      <c r="F215" s="23"/>
    </row>
    <row r="216" spans="2:6" x14ac:dyDescent="0.3">
      <c r="B216" s="23">
        <v>1438</v>
      </c>
      <c r="C216" s="23">
        <v>722</v>
      </c>
      <c r="D216" s="23">
        <v>1699</v>
      </c>
      <c r="E216" s="23"/>
      <c r="F216" s="23"/>
    </row>
    <row r="217" spans="2:6" x14ac:dyDescent="0.3">
      <c r="B217" s="23">
        <v>1208</v>
      </c>
      <c r="C217" s="23">
        <v>877</v>
      </c>
      <c r="D217" s="23">
        <v>1676</v>
      </c>
      <c r="E217" s="23"/>
      <c r="F217" s="23"/>
    </row>
    <row r="218" spans="2:6" x14ac:dyDescent="0.3">
      <c r="B218" s="23">
        <v>1034</v>
      </c>
      <c r="C218" s="23">
        <v>746</v>
      </c>
      <c r="D218" s="23">
        <v>1613</v>
      </c>
      <c r="E218" s="23"/>
      <c r="F218" s="23"/>
    </row>
    <row r="219" spans="2:6" x14ac:dyDescent="0.3">
      <c r="B219" s="23">
        <v>1058</v>
      </c>
      <c r="C219" s="23">
        <v>984</v>
      </c>
      <c r="D219" s="23">
        <v>1672</v>
      </c>
      <c r="E219" s="23"/>
      <c r="F219" s="23"/>
    </row>
    <row r="220" spans="2:6" x14ac:dyDescent="0.3">
      <c r="B220" s="23">
        <v>1073</v>
      </c>
      <c r="C220" s="23">
        <v>701</v>
      </c>
      <c r="D220" s="23">
        <v>1585</v>
      </c>
      <c r="E220" s="23"/>
      <c r="F220" s="23"/>
    </row>
    <row r="221" spans="2:6" x14ac:dyDescent="0.3">
      <c r="B221" s="23">
        <v>1553</v>
      </c>
      <c r="C221" s="23">
        <v>706</v>
      </c>
      <c r="D221" s="23">
        <v>1613</v>
      </c>
      <c r="E221" s="23"/>
      <c r="F221" s="23"/>
    </row>
    <row r="222" spans="2:6" x14ac:dyDescent="0.3">
      <c r="B222" s="23">
        <v>1060</v>
      </c>
      <c r="C222" s="23">
        <v>683</v>
      </c>
      <c r="D222" s="23">
        <v>1649</v>
      </c>
      <c r="E222" s="23"/>
      <c r="F222" s="23"/>
    </row>
    <row r="223" spans="2:6" x14ac:dyDescent="0.3">
      <c r="B223" s="23">
        <v>1348</v>
      </c>
      <c r="C223" s="23">
        <v>752</v>
      </c>
      <c r="D223" s="23">
        <v>1701</v>
      </c>
      <c r="E223" s="23"/>
      <c r="F223" s="23"/>
    </row>
    <row r="224" spans="2:6" x14ac:dyDescent="0.3">
      <c r="B224" s="23">
        <v>1034</v>
      </c>
      <c r="C224" s="23">
        <v>1146</v>
      </c>
      <c r="D224" s="23">
        <v>1635</v>
      </c>
      <c r="E224" s="23"/>
      <c r="F224" s="23"/>
    </row>
    <row r="225" spans="2:6" x14ac:dyDescent="0.3">
      <c r="B225" s="23">
        <v>1340</v>
      </c>
      <c r="C225" s="23">
        <v>986</v>
      </c>
      <c r="D225" s="23">
        <v>1583</v>
      </c>
      <c r="E225" s="23"/>
      <c r="F225" s="23"/>
    </row>
    <row r="226" spans="2:6" x14ac:dyDescent="0.3">
      <c r="B226" s="23">
        <v>997</v>
      </c>
      <c r="C226" s="23">
        <v>656</v>
      </c>
      <c r="D226" s="23">
        <v>1674</v>
      </c>
      <c r="E226" s="23"/>
      <c r="F226" s="23"/>
    </row>
    <row r="227" spans="2:6" x14ac:dyDescent="0.3">
      <c r="B227" s="23">
        <v>1394</v>
      </c>
      <c r="C227" s="23">
        <v>725</v>
      </c>
      <c r="D227" s="23">
        <v>1635</v>
      </c>
      <c r="E227" s="23"/>
      <c r="F227" s="23"/>
    </row>
    <row r="228" spans="2:6" x14ac:dyDescent="0.3">
      <c r="B228" s="23">
        <v>1005</v>
      </c>
      <c r="C228" s="23">
        <v>712</v>
      </c>
      <c r="D228" s="23">
        <v>1644</v>
      </c>
      <c r="E228" s="23"/>
      <c r="F228" s="23"/>
    </row>
    <row r="229" spans="2:6" x14ac:dyDescent="0.3">
      <c r="B229" s="23">
        <v>1367</v>
      </c>
      <c r="C229" s="23">
        <v>688</v>
      </c>
      <c r="D229" s="23">
        <v>1735</v>
      </c>
      <c r="E229" s="23"/>
      <c r="F229" s="23"/>
    </row>
    <row r="230" spans="2:6" x14ac:dyDescent="0.3">
      <c r="B230" s="23">
        <v>1022</v>
      </c>
      <c r="C230" s="23">
        <v>703</v>
      </c>
      <c r="D230" s="23">
        <v>2085</v>
      </c>
      <c r="E230" s="23"/>
      <c r="F230" s="23"/>
    </row>
    <row r="231" spans="2:6" x14ac:dyDescent="0.3">
      <c r="B231" s="23">
        <v>1461</v>
      </c>
      <c r="C231" s="23">
        <v>702</v>
      </c>
      <c r="D231" s="23">
        <v>1698</v>
      </c>
      <c r="E231" s="23"/>
      <c r="F231" s="23"/>
    </row>
    <row r="232" spans="2:6" x14ac:dyDescent="0.3">
      <c r="B232" s="23">
        <v>1067</v>
      </c>
      <c r="C232" s="23">
        <v>688</v>
      </c>
      <c r="D232" s="23">
        <v>1665</v>
      </c>
      <c r="E232" s="23"/>
      <c r="F232" s="23"/>
    </row>
    <row r="233" spans="2:6" x14ac:dyDescent="0.3">
      <c r="B233" s="23">
        <v>1401</v>
      </c>
      <c r="C233" s="23">
        <v>690</v>
      </c>
      <c r="D233" s="23">
        <v>1659</v>
      </c>
      <c r="E233" s="23"/>
      <c r="F233" s="23"/>
    </row>
    <row r="234" spans="2:6" x14ac:dyDescent="0.3">
      <c r="B234" s="23">
        <v>1125</v>
      </c>
      <c r="C234" s="23">
        <v>796</v>
      </c>
      <c r="D234" s="23">
        <v>1828</v>
      </c>
      <c r="E234" s="23"/>
      <c r="F234" s="23"/>
    </row>
    <row r="235" spans="2:6" x14ac:dyDescent="0.3">
      <c r="B235" s="23">
        <v>998</v>
      </c>
      <c r="C235" s="23">
        <v>714</v>
      </c>
      <c r="D235" s="23">
        <v>1739</v>
      </c>
      <c r="E235" s="23"/>
      <c r="F235" s="23"/>
    </row>
    <row r="236" spans="2:6" x14ac:dyDescent="0.3">
      <c r="B236" s="23">
        <v>975</v>
      </c>
      <c r="C236" s="23">
        <v>852</v>
      </c>
      <c r="D236" s="23">
        <v>1602</v>
      </c>
      <c r="E236" s="23"/>
      <c r="F236" s="23"/>
    </row>
    <row r="237" spans="2:6" x14ac:dyDescent="0.3">
      <c r="B237" s="23">
        <v>1051</v>
      </c>
      <c r="C237" s="23">
        <v>678</v>
      </c>
      <c r="D237" s="23">
        <v>1682</v>
      </c>
      <c r="E237" s="23"/>
      <c r="F237" s="23"/>
    </row>
    <row r="238" spans="2:6" x14ac:dyDescent="0.3">
      <c r="B238" s="23">
        <v>925</v>
      </c>
      <c r="C238" s="23">
        <v>707</v>
      </c>
      <c r="D238" s="23">
        <v>1703</v>
      </c>
      <c r="E238" s="23"/>
      <c r="F238" s="23"/>
    </row>
    <row r="239" spans="2:6" x14ac:dyDescent="0.3">
      <c r="B239" s="23">
        <v>1071</v>
      </c>
      <c r="C239" s="23">
        <v>702</v>
      </c>
      <c r="D239" s="23">
        <v>1800</v>
      </c>
      <c r="E239" s="23"/>
      <c r="F239" s="23"/>
    </row>
    <row r="240" spans="2:6" x14ac:dyDescent="0.3">
      <c r="B240" s="23">
        <v>951</v>
      </c>
      <c r="C240" s="23">
        <v>678</v>
      </c>
      <c r="D240" s="23">
        <v>1600</v>
      </c>
      <c r="E240" s="23"/>
      <c r="F240" s="23"/>
    </row>
    <row r="241" spans="2:6" x14ac:dyDescent="0.3">
      <c r="B241" s="23">
        <v>1055</v>
      </c>
      <c r="C241" s="23">
        <v>688</v>
      </c>
      <c r="D241" s="23">
        <v>1712</v>
      </c>
      <c r="E241" s="23"/>
      <c r="F241" s="23"/>
    </row>
    <row r="242" spans="2:6" x14ac:dyDescent="0.3">
      <c r="B242" s="23">
        <v>1321</v>
      </c>
      <c r="C242" s="23">
        <v>700</v>
      </c>
      <c r="D242" s="23">
        <v>1693</v>
      </c>
      <c r="E242" s="23"/>
      <c r="F242" s="23"/>
    </row>
    <row r="243" spans="2:6" x14ac:dyDescent="0.3">
      <c r="B243" s="23">
        <v>1053</v>
      </c>
      <c r="C243" s="23">
        <v>709</v>
      </c>
      <c r="D243" s="23">
        <v>1709</v>
      </c>
      <c r="E243" s="23"/>
      <c r="F243" s="23"/>
    </row>
    <row r="244" spans="2:6" x14ac:dyDescent="0.3">
      <c r="B244" s="23">
        <v>1268</v>
      </c>
      <c r="C244" s="23">
        <v>731</v>
      </c>
      <c r="D244" s="23">
        <v>1652</v>
      </c>
      <c r="E244" s="23"/>
      <c r="F244" s="23"/>
    </row>
    <row r="245" spans="2:6" x14ac:dyDescent="0.3">
      <c r="B245" s="23">
        <v>950</v>
      </c>
      <c r="C245" s="23">
        <v>676</v>
      </c>
      <c r="D245" s="23">
        <v>1584</v>
      </c>
      <c r="E245" s="23"/>
      <c r="F245" s="23"/>
    </row>
    <row r="246" spans="2:6" x14ac:dyDescent="0.3">
      <c r="B246" s="23">
        <v>1159</v>
      </c>
      <c r="C246" s="23">
        <v>676</v>
      </c>
      <c r="D246" s="23">
        <v>1937</v>
      </c>
      <c r="E246" s="23"/>
      <c r="F246" s="23"/>
    </row>
    <row r="247" spans="2:6" x14ac:dyDescent="0.3">
      <c r="B247" s="23">
        <v>1161</v>
      </c>
      <c r="C247" s="23">
        <v>705</v>
      </c>
      <c r="D247" s="23">
        <v>1688</v>
      </c>
      <c r="E247" s="23"/>
      <c r="F247" s="23"/>
    </row>
    <row r="248" spans="2:6" x14ac:dyDescent="0.3">
      <c r="B248" s="23">
        <v>1412</v>
      </c>
      <c r="C248" s="23">
        <v>692</v>
      </c>
      <c r="D248" s="23">
        <v>1887</v>
      </c>
      <c r="E248" s="23"/>
      <c r="F248" s="23"/>
    </row>
    <row r="249" spans="2:6" x14ac:dyDescent="0.3">
      <c r="B249" s="23">
        <v>1004</v>
      </c>
      <c r="C249" s="23">
        <v>735</v>
      </c>
      <c r="D249" s="23">
        <v>1699</v>
      </c>
      <c r="E249" s="23"/>
      <c r="F249" s="23"/>
    </row>
    <row r="250" spans="2:6" x14ac:dyDescent="0.3">
      <c r="B250" s="23">
        <v>1094</v>
      </c>
      <c r="C250" s="23">
        <v>675</v>
      </c>
      <c r="D250" s="23">
        <v>1660</v>
      </c>
      <c r="E250" s="23"/>
      <c r="F250" s="23"/>
    </row>
    <row r="251" spans="2:6" x14ac:dyDescent="0.3">
      <c r="B251" s="23">
        <v>1122</v>
      </c>
      <c r="C251" s="23">
        <v>739</v>
      </c>
      <c r="D251" s="23">
        <v>1630</v>
      </c>
      <c r="E251" s="23"/>
      <c r="F251" s="23"/>
    </row>
    <row r="252" spans="2:6" x14ac:dyDescent="0.3">
      <c r="B252" s="23">
        <v>1233</v>
      </c>
      <c r="C252" s="23">
        <v>673</v>
      </c>
      <c r="D252" s="23">
        <v>1587</v>
      </c>
      <c r="E252" s="23"/>
      <c r="F252" s="23"/>
    </row>
    <row r="253" spans="2:6" x14ac:dyDescent="0.3">
      <c r="B253" s="23">
        <v>1467</v>
      </c>
      <c r="C253" s="23">
        <v>706</v>
      </c>
      <c r="D253" s="23">
        <v>1678</v>
      </c>
      <c r="E253" s="23"/>
      <c r="F253" s="23"/>
    </row>
    <row r="254" spans="2:6" x14ac:dyDescent="0.3">
      <c r="B254" s="23">
        <v>1038</v>
      </c>
      <c r="C254" s="23">
        <v>681</v>
      </c>
      <c r="D254" s="23">
        <v>1753</v>
      </c>
      <c r="E254" s="23"/>
      <c r="F254" s="23"/>
    </row>
    <row r="255" spans="2:6" x14ac:dyDescent="0.3">
      <c r="B255" s="23">
        <v>1064</v>
      </c>
      <c r="C255" s="23">
        <v>726</v>
      </c>
      <c r="D255" s="23">
        <v>1830</v>
      </c>
      <c r="E255" s="23"/>
      <c r="F255" s="23"/>
    </row>
    <row r="256" spans="2:6" x14ac:dyDescent="0.3">
      <c r="B256" s="23">
        <v>1054</v>
      </c>
      <c r="C256" s="23">
        <v>667</v>
      </c>
      <c r="D256" s="23">
        <v>1653</v>
      </c>
      <c r="E256" s="23"/>
      <c r="F256" s="23"/>
    </row>
    <row r="257" spans="2:6" x14ac:dyDescent="0.3">
      <c r="B257" s="23">
        <v>1378</v>
      </c>
      <c r="C257" s="23">
        <v>689</v>
      </c>
      <c r="D257" s="23">
        <v>1654</v>
      </c>
      <c r="E257" s="23"/>
      <c r="F257" s="23"/>
    </row>
    <row r="258" spans="2:6" x14ac:dyDescent="0.3">
      <c r="B258" s="23">
        <v>1063</v>
      </c>
      <c r="C258" s="23">
        <v>704</v>
      </c>
      <c r="D258" s="23">
        <v>1725</v>
      </c>
      <c r="E258" s="23"/>
      <c r="F258" s="23"/>
    </row>
    <row r="259" spans="2:6" x14ac:dyDescent="0.3">
      <c r="B259" s="23">
        <v>1352</v>
      </c>
      <c r="C259" s="23">
        <v>702</v>
      </c>
      <c r="D259" s="23">
        <v>1581</v>
      </c>
      <c r="E259" s="23"/>
      <c r="F259" s="23"/>
    </row>
    <row r="260" spans="2:6" x14ac:dyDescent="0.3">
      <c r="B260" s="23">
        <v>1001</v>
      </c>
      <c r="C260" s="23">
        <v>835</v>
      </c>
      <c r="D260" s="23">
        <v>1828</v>
      </c>
      <c r="E260" s="23"/>
      <c r="F260" s="23"/>
    </row>
    <row r="261" spans="2:6" x14ac:dyDescent="0.3">
      <c r="B261" s="23">
        <v>1055</v>
      </c>
      <c r="C261" s="23">
        <v>681</v>
      </c>
      <c r="D261" s="23">
        <v>1894</v>
      </c>
      <c r="E261" s="23"/>
      <c r="F261" s="23"/>
    </row>
    <row r="262" spans="2:6" x14ac:dyDescent="0.3">
      <c r="B262" s="23">
        <v>1297</v>
      </c>
      <c r="C262" s="23">
        <v>689</v>
      </c>
      <c r="D262" s="23">
        <v>1902</v>
      </c>
      <c r="E262" s="23"/>
      <c r="F262" s="23"/>
    </row>
    <row r="263" spans="2:6" x14ac:dyDescent="0.3">
      <c r="B263" s="23">
        <v>1088</v>
      </c>
      <c r="C263" s="23">
        <v>708</v>
      </c>
      <c r="D263" s="23">
        <v>1679</v>
      </c>
      <c r="E263" s="23"/>
      <c r="F263" s="23"/>
    </row>
    <row r="264" spans="2:6" x14ac:dyDescent="0.3">
      <c r="B264" s="23">
        <v>1465</v>
      </c>
      <c r="C264" s="23">
        <v>650</v>
      </c>
      <c r="D264" s="23">
        <v>1643</v>
      </c>
      <c r="E264" s="23"/>
      <c r="F264" s="23"/>
    </row>
    <row r="265" spans="2:6" x14ac:dyDescent="0.3">
      <c r="B265" s="23">
        <v>1423</v>
      </c>
      <c r="C265" s="23">
        <v>686</v>
      </c>
      <c r="D265" s="23">
        <v>1619</v>
      </c>
      <c r="E265" s="23"/>
      <c r="F265" s="23"/>
    </row>
    <row r="266" spans="2:6" x14ac:dyDescent="0.3">
      <c r="B266" s="23">
        <v>1680</v>
      </c>
      <c r="C266" s="23">
        <v>731</v>
      </c>
      <c r="D266" s="23">
        <v>1618</v>
      </c>
      <c r="E266" s="23"/>
      <c r="F266" s="23"/>
    </row>
    <row r="267" spans="2:6" x14ac:dyDescent="0.3">
      <c r="B267" s="23">
        <v>1317</v>
      </c>
      <c r="C267" s="23">
        <v>695</v>
      </c>
      <c r="D267" s="23">
        <v>1605</v>
      </c>
      <c r="E267" s="23"/>
      <c r="F267" s="23"/>
    </row>
    <row r="268" spans="2:6" x14ac:dyDescent="0.3">
      <c r="B268" s="23">
        <v>1536</v>
      </c>
      <c r="C268" s="23">
        <v>683</v>
      </c>
      <c r="D268" s="23">
        <v>1709</v>
      </c>
      <c r="E268" s="23"/>
      <c r="F268" s="23"/>
    </row>
    <row r="269" spans="2:6" x14ac:dyDescent="0.3">
      <c r="B269" s="23">
        <v>1240</v>
      </c>
      <c r="C269" s="23">
        <v>753</v>
      </c>
      <c r="D269" s="23">
        <v>1580</v>
      </c>
      <c r="E269" s="23"/>
      <c r="F269" s="23"/>
    </row>
    <row r="270" spans="2:6" x14ac:dyDescent="0.3">
      <c r="B270" s="23">
        <v>1122</v>
      </c>
      <c r="C270" s="23">
        <v>680</v>
      </c>
      <c r="D270" s="23">
        <v>1637</v>
      </c>
      <c r="E270" s="23"/>
      <c r="F270" s="23"/>
    </row>
    <row r="271" spans="2:6" x14ac:dyDescent="0.3">
      <c r="B271" s="23">
        <v>1289</v>
      </c>
      <c r="C271" s="23">
        <v>707</v>
      </c>
      <c r="D271" s="23">
        <v>1751</v>
      </c>
      <c r="E271" s="23"/>
      <c r="F271" s="23"/>
    </row>
    <row r="272" spans="2:6" x14ac:dyDescent="0.3">
      <c r="B272" s="23">
        <v>962</v>
      </c>
      <c r="C272" s="23">
        <v>705</v>
      </c>
      <c r="D272" s="23">
        <v>1552</v>
      </c>
      <c r="E272" s="23"/>
      <c r="F272" s="23"/>
    </row>
    <row r="273" spans="2:6" x14ac:dyDescent="0.3">
      <c r="B273" s="23">
        <v>982</v>
      </c>
      <c r="C273" s="23">
        <v>671</v>
      </c>
      <c r="D273" s="23">
        <v>1633</v>
      </c>
      <c r="E273" s="23"/>
      <c r="F273" s="23"/>
    </row>
    <row r="274" spans="2:6" x14ac:dyDescent="0.3">
      <c r="B274" s="23">
        <v>949</v>
      </c>
      <c r="C274" s="23">
        <v>705</v>
      </c>
      <c r="D274" s="23">
        <v>1671</v>
      </c>
      <c r="E274" s="23"/>
      <c r="F274" s="23"/>
    </row>
    <row r="275" spans="2:6" x14ac:dyDescent="0.3">
      <c r="B275" s="23">
        <v>959</v>
      </c>
      <c r="C275" s="23">
        <v>701</v>
      </c>
      <c r="D275" s="23">
        <v>1753</v>
      </c>
      <c r="E275" s="23"/>
      <c r="F275" s="23"/>
    </row>
    <row r="276" spans="2:6" x14ac:dyDescent="0.3">
      <c r="B276" s="23">
        <v>961</v>
      </c>
      <c r="C276" s="23">
        <v>655</v>
      </c>
      <c r="D276" s="23">
        <v>1595</v>
      </c>
      <c r="E276" s="23"/>
      <c r="F276" s="23"/>
    </row>
    <row r="277" spans="2:6" x14ac:dyDescent="0.3">
      <c r="B277" s="23">
        <v>1087</v>
      </c>
      <c r="C277" s="23">
        <v>711</v>
      </c>
      <c r="D277" s="23">
        <v>2106</v>
      </c>
      <c r="E277" s="23"/>
      <c r="F277" s="23"/>
    </row>
    <row r="278" spans="2:6" x14ac:dyDescent="0.3">
      <c r="B278" s="23">
        <v>1084</v>
      </c>
      <c r="C278" s="23">
        <v>688</v>
      </c>
      <c r="D278" s="23">
        <v>1750</v>
      </c>
      <c r="E278" s="23"/>
      <c r="F278" s="23"/>
    </row>
    <row r="279" spans="2:6" x14ac:dyDescent="0.3">
      <c r="B279" s="23">
        <v>1645</v>
      </c>
      <c r="C279" s="23">
        <v>931</v>
      </c>
      <c r="D279" s="23">
        <v>1839</v>
      </c>
      <c r="E279" s="23"/>
      <c r="F279" s="23"/>
    </row>
    <row r="280" spans="2:6" x14ac:dyDescent="0.3">
      <c r="B280" s="23">
        <v>1058</v>
      </c>
      <c r="C280" s="23">
        <v>679</v>
      </c>
      <c r="D280" s="23">
        <v>1661</v>
      </c>
      <c r="E280" s="23"/>
      <c r="F280" s="23"/>
    </row>
    <row r="281" spans="2:6" x14ac:dyDescent="0.3">
      <c r="B281" s="23">
        <v>1508</v>
      </c>
      <c r="C281" s="23">
        <v>669</v>
      </c>
      <c r="D281" s="23">
        <v>1535</v>
      </c>
      <c r="E281" s="23"/>
      <c r="F281" s="23"/>
    </row>
    <row r="282" spans="2:6" x14ac:dyDescent="0.3">
      <c r="B282" s="23">
        <v>1146</v>
      </c>
      <c r="C282" s="23">
        <v>684</v>
      </c>
      <c r="D282" s="23">
        <v>1767</v>
      </c>
      <c r="E282" s="23"/>
      <c r="F282" s="23"/>
    </row>
    <row r="283" spans="2:6" x14ac:dyDescent="0.3">
      <c r="B283" s="23">
        <v>1366</v>
      </c>
      <c r="C283" s="23">
        <v>723</v>
      </c>
      <c r="D283" s="23">
        <v>1564</v>
      </c>
      <c r="E283" s="23"/>
      <c r="F283" s="23"/>
    </row>
    <row r="284" spans="2:6" x14ac:dyDescent="0.3">
      <c r="B284" s="23">
        <v>1050</v>
      </c>
      <c r="C284" s="23">
        <v>681</v>
      </c>
      <c r="D284" s="23">
        <v>1587</v>
      </c>
      <c r="E284" s="23"/>
      <c r="F284" s="23"/>
    </row>
    <row r="285" spans="2:6" x14ac:dyDescent="0.3">
      <c r="B285" s="23">
        <v>1569</v>
      </c>
      <c r="C285" s="23">
        <v>722</v>
      </c>
      <c r="D285" s="23">
        <v>1607</v>
      </c>
      <c r="E285" s="23"/>
      <c r="F285" s="23"/>
    </row>
    <row r="286" spans="2:6" x14ac:dyDescent="0.3">
      <c r="B286" s="23">
        <v>1061</v>
      </c>
      <c r="C286" s="23">
        <v>727</v>
      </c>
      <c r="D286" s="23">
        <v>1655</v>
      </c>
      <c r="E286" s="23"/>
      <c r="F286" s="23"/>
    </row>
    <row r="287" spans="2:6" x14ac:dyDescent="0.3">
      <c r="B287" s="23">
        <v>1518</v>
      </c>
      <c r="C287" s="23">
        <v>713</v>
      </c>
      <c r="D287" s="23">
        <v>1604</v>
      </c>
      <c r="E287" s="23"/>
      <c r="F287" s="23"/>
    </row>
    <row r="288" spans="2:6" x14ac:dyDescent="0.3">
      <c r="B288" s="23">
        <v>1040</v>
      </c>
      <c r="C288" s="23">
        <v>700</v>
      </c>
      <c r="D288" s="23">
        <v>1710</v>
      </c>
      <c r="E288" s="23"/>
      <c r="F288" s="23"/>
    </row>
    <row r="289" spans="2:6" x14ac:dyDescent="0.3">
      <c r="B289" s="23">
        <v>1458</v>
      </c>
      <c r="C289" s="23">
        <v>703</v>
      </c>
      <c r="D289" s="23">
        <v>1588</v>
      </c>
      <c r="E289" s="23"/>
      <c r="F289" s="23"/>
    </row>
    <row r="290" spans="2:6" x14ac:dyDescent="0.3">
      <c r="B290" s="23">
        <v>1297</v>
      </c>
      <c r="C290" s="23">
        <v>701</v>
      </c>
      <c r="D290" s="23">
        <v>1772</v>
      </c>
      <c r="E290" s="23"/>
      <c r="F290" s="23"/>
    </row>
    <row r="291" spans="2:6" x14ac:dyDescent="0.3">
      <c r="B291" s="23">
        <v>1493</v>
      </c>
      <c r="C291" s="23">
        <v>702</v>
      </c>
      <c r="D291" s="23">
        <v>1595</v>
      </c>
      <c r="E291" s="23"/>
      <c r="F291" s="23"/>
    </row>
    <row r="292" spans="2:6" x14ac:dyDescent="0.3">
      <c r="B292" s="23">
        <v>1154</v>
      </c>
      <c r="C292" s="23">
        <v>652</v>
      </c>
      <c r="D292" s="23">
        <v>1678</v>
      </c>
      <c r="E292" s="23"/>
      <c r="F292" s="23"/>
    </row>
    <row r="293" spans="2:6" x14ac:dyDescent="0.3">
      <c r="B293" s="23">
        <v>1005</v>
      </c>
      <c r="C293" s="23">
        <v>704</v>
      </c>
      <c r="D293" s="23">
        <v>1633</v>
      </c>
      <c r="E293" s="23"/>
      <c r="F293" s="23"/>
    </row>
    <row r="294" spans="2:6" x14ac:dyDescent="0.3">
      <c r="B294" s="23">
        <v>1039</v>
      </c>
      <c r="C294" s="23">
        <v>709</v>
      </c>
      <c r="D294" s="23">
        <v>1887</v>
      </c>
      <c r="E294" s="23"/>
      <c r="F294" s="23"/>
    </row>
    <row r="295" spans="2:6" x14ac:dyDescent="0.3">
      <c r="B295" s="23">
        <v>988</v>
      </c>
      <c r="C295" s="23">
        <v>699</v>
      </c>
      <c r="D295" s="23">
        <v>1629</v>
      </c>
      <c r="E295" s="23"/>
      <c r="F295" s="23"/>
    </row>
    <row r="296" spans="2:6" x14ac:dyDescent="0.3">
      <c r="B296" s="23">
        <v>1006</v>
      </c>
      <c r="C296" s="23">
        <v>706</v>
      </c>
      <c r="D296" s="23">
        <v>1739</v>
      </c>
      <c r="E296" s="23"/>
      <c r="F296" s="23"/>
    </row>
    <row r="297" spans="2:6" x14ac:dyDescent="0.3">
      <c r="B297" s="23">
        <v>1066</v>
      </c>
      <c r="C297" s="23">
        <v>718</v>
      </c>
      <c r="D297" s="23">
        <v>1692</v>
      </c>
      <c r="E297" s="23"/>
      <c r="F297" s="23"/>
    </row>
    <row r="298" spans="2:6" x14ac:dyDescent="0.3">
      <c r="B298" s="23">
        <v>1364</v>
      </c>
      <c r="C298" s="23">
        <v>687</v>
      </c>
      <c r="D298" s="23">
        <v>1830</v>
      </c>
      <c r="E298" s="23"/>
      <c r="F298" s="23"/>
    </row>
    <row r="299" spans="2:6" x14ac:dyDescent="0.3">
      <c r="B299" s="23">
        <v>1073</v>
      </c>
      <c r="C299" s="23">
        <v>713</v>
      </c>
      <c r="D299" s="23">
        <v>1679</v>
      </c>
      <c r="E299" s="23"/>
      <c r="F299" s="23"/>
    </row>
    <row r="300" spans="2:6" x14ac:dyDescent="0.3">
      <c r="B300" s="23">
        <v>1530</v>
      </c>
      <c r="C300" s="23">
        <v>697</v>
      </c>
      <c r="D300" s="23">
        <v>1616</v>
      </c>
      <c r="E300" s="23"/>
      <c r="F300" s="23"/>
    </row>
    <row r="301" spans="2:6" x14ac:dyDescent="0.3">
      <c r="B301" s="23">
        <v>1073</v>
      </c>
      <c r="C301" s="23">
        <v>704</v>
      </c>
      <c r="D301" s="23">
        <v>1582</v>
      </c>
      <c r="E301" s="23"/>
      <c r="F301" s="23"/>
    </row>
    <row r="302" spans="2:6" x14ac:dyDescent="0.3">
      <c r="B302" s="23">
        <v>1457</v>
      </c>
      <c r="C302" s="23">
        <v>709</v>
      </c>
      <c r="D302" s="23">
        <v>1601</v>
      </c>
      <c r="E302" s="23"/>
      <c r="F302" s="23"/>
    </row>
    <row r="303" spans="2:6" x14ac:dyDescent="0.3">
      <c r="B303" s="23">
        <v>1010</v>
      </c>
      <c r="C303" s="23">
        <v>734</v>
      </c>
      <c r="D303" s="23">
        <v>1623</v>
      </c>
      <c r="E303" s="23"/>
      <c r="F303" s="23"/>
    </row>
    <row r="304" spans="2:6" x14ac:dyDescent="0.3">
      <c r="B304" s="23">
        <v>1089</v>
      </c>
      <c r="C304" s="23">
        <v>685</v>
      </c>
      <c r="D304" s="23">
        <v>1665</v>
      </c>
      <c r="E304" s="23"/>
      <c r="F304" s="23"/>
    </row>
    <row r="305" spans="2:6" x14ac:dyDescent="0.3">
      <c r="B305" s="23">
        <v>1406</v>
      </c>
      <c r="C305" s="23">
        <v>690</v>
      </c>
      <c r="D305" s="23">
        <v>1861</v>
      </c>
      <c r="E305" s="23"/>
      <c r="F305" s="23"/>
    </row>
    <row r="306" spans="2:6" x14ac:dyDescent="0.3">
      <c r="B306" s="23">
        <v>1068</v>
      </c>
      <c r="C306" s="23">
        <v>695</v>
      </c>
      <c r="D306" s="23">
        <v>1622</v>
      </c>
      <c r="E306" s="23"/>
      <c r="F306" s="23"/>
    </row>
    <row r="307" spans="2:6" x14ac:dyDescent="0.3">
      <c r="B307" s="23">
        <v>1062</v>
      </c>
      <c r="C307" s="23">
        <v>889</v>
      </c>
      <c r="D307" s="23">
        <v>1602</v>
      </c>
      <c r="E307" s="23"/>
      <c r="F307" s="23"/>
    </row>
    <row r="308" spans="2:6" x14ac:dyDescent="0.3">
      <c r="B308" s="23">
        <v>1366</v>
      </c>
      <c r="C308" s="23">
        <v>656</v>
      </c>
      <c r="D308" s="23">
        <v>1618</v>
      </c>
      <c r="E308" s="23"/>
      <c r="F308" s="23"/>
    </row>
    <row r="309" spans="2:6" x14ac:dyDescent="0.3">
      <c r="B309" s="23">
        <v>1065</v>
      </c>
      <c r="C309" s="23">
        <v>800</v>
      </c>
      <c r="D309" s="23">
        <v>1741</v>
      </c>
      <c r="E309" s="23"/>
      <c r="F309" s="23"/>
    </row>
    <row r="310" spans="2:6" x14ac:dyDescent="0.3">
      <c r="B310" s="23">
        <v>1379</v>
      </c>
      <c r="C310" s="23">
        <v>715</v>
      </c>
      <c r="D310" s="23">
        <v>1620</v>
      </c>
      <c r="E310" s="23"/>
      <c r="F310" s="23"/>
    </row>
    <row r="311" spans="2:6" x14ac:dyDescent="0.3">
      <c r="B311" s="23">
        <v>1025</v>
      </c>
      <c r="C311" s="23">
        <v>1015</v>
      </c>
      <c r="D311" s="23">
        <v>1694</v>
      </c>
      <c r="E311" s="23"/>
      <c r="F311" s="23"/>
    </row>
    <row r="312" spans="2:6" x14ac:dyDescent="0.3">
      <c r="B312" s="23">
        <v>1114</v>
      </c>
      <c r="C312" s="23">
        <v>665</v>
      </c>
      <c r="D312" s="23">
        <v>1746</v>
      </c>
      <c r="E312" s="23"/>
      <c r="F312" s="23"/>
    </row>
    <row r="313" spans="2:6" x14ac:dyDescent="0.3">
      <c r="B313" s="23">
        <v>989</v>
      </c>
      <c r="C313" s="23">
        <v>718</v>
      </c>
      <c r="D313" s="23">
        <v>1741</v>
      </c>
      <c r="E313" s="23"/>
      <c r="F313" s="23"/>
    </row>
    <row r="314" spans="2:6" x14ac:dyDescent="0.3">
      <c r="B314" s="23">
        <v>1396</v>
      </c>
      <c r="C314" s="23">
        <v>669</v>
      </c>
      <c r="D314" s="23">
        <v>1822</v>
      </c>
      <c r="E314" s="23"/>
      <c r="F314" s="23"/>
    </row>
    <row r="315" spans="2:6" x14ac:dyDescent="0.3">
      <c r="B315" s="23">
        <v>1012</v>
      </c>
      <c r="C315" s="23">
        <v>904</v>
      </c>
      <c r="D315" s="23">
        <v>1701</v>
      </c>
      <c r="E315" s="23"/>
      <c r="F315" s="23"/>
    </row>
    <row r="316" spans="2:6" x14ac:dyDescent="0.3">
      <c r="B316" s="23">
        <v>1068</v>
      </c>
      <c r="C316" s="23">
        <v>693</v>
      </c>
      <c r="D316" s="23">
        <v>1787</v>
      </c>
      <c r="E316" s="23"/>
      <c r="F316" s="23"/>
    </row>
    <row r="317" spans="2:6" x14ac:dyDescent="0.3">
      <c r="B317" s="23">
        <v>1027</v>
      </c>
      <c r="C317" s="23">
        <v>684</v>
      </c>
      <c r="D317" s="23">
        <v>1641</v>
      </c>
      <c r="E317" s="23"/>
      <c r="F317" s="23"/>
    </row>
    <row r="318" spans="2:6" x14ac:dyDescent="0.3">
      <c r="B318" s="23">
        <v>1053</v>
      </c>
      <c r="C318" s="23">
        <v>936</v>
      </c>
      <c r="D318" s="23">
        <v>1577</v>
      </c>
      <c r="E318" s="23"/>
      <c r="F318" s="23"/>
    </row>
    <row r="319" spans="2:6" x14ac:dyDescent="0.3">
      <c r="B319" s="23">
        <v>1054</v>
      </c>
      <c r="C319" s="23">
        <v>706</v>
      </c>
      <c r="D319" s="23">
        <v>1571</v>
      </c>
      <c r="E319" s="23"/>
      <c r="F319" s="23"/>
    </row>
    <row r="320" spans="2:6" x14ac:dyDescent="0.3">
      <c r="B320" s="23">
        <v>1053</v>
      </c>
      <c r="C320" s="23">
        <v>862</v>
      </c>
      <c r="D320" s="23">
        <v>1563</v>
      </c>
      <c r="E320" s="23"/>
      <c r="F320" s="23"/>
    </row>
    <row r="321" spans="2:6" x14ac:dyDescent="0.3">
      <c r="B321" s="23">
        <v>1498</v>
      </c>
      <c r="C321" s="23">
        <v>697</v>
      </c>
      <c r="D321" s="23">
        <v>1709</v>
      </c>
      <c r="E321" s="23"/>
      <c r="F321" s="23"/>
    </row>
    <row r="322" spans="2:6" x14ac:dyDescent="0.3">
      <c r="B322" s="23">
        <v>1222</v>
      </c>
      <c r="C322" s="23">
        <v>971</v>
      </c>
      <c r="D322" s="23">
        <v>1741</v>
      </c>
      <c r="E322" s="23"/>
      <c r="F322" s="23"/>
    </row>
    <row r="323" spans="2:6" x14ac:dyDescent="0.3">
      <c r="B323" s="23">
        <v>999</v>
      </c>
      <c r="C323" s="23">
        <v>735</v>
      </c>
      <c r="D323" s="23">
        <v>1691</v>
      </c>
      <c r="E323" s="23"/>
      <c r="F323" s="23"/>
    </row>
    <row r="324" spans="2:6" x14ac:dyDescent="0.3">
      <c r="B324" s="23">
        <v>1066</v>
      </c>
      <c r="C324" s="23">
        <v>647</v>
      </c>
      <c r="D324" s="23">
        <v>1655</v>
      </c>
      <c r="E324" s="23"/>
      <c r="F324" s="23"/>
    </row>
    <row r="325" spans="2:6" x14ac:dyDescent="0.3">
      <c r="B325" s="23">
        <v>1052</v>
      </c>
      <c r="C325" s="23">
        <v>1133</v>
      </c>
      <c r="D325" s="23">
        <v>1696</v>
      </c>
      <c r="E325" s="23"/>
      <c r="F325" s="23"/>
    </row>
    <row r="326" spans="2:6" x14ac:dyDescent="0.3">
      <c r="B326" s="23">
        <v>1078</v>
      </c>
      <c r="C326" s="23">
        <v>726</v>
      </c>
      <c r="D326" s="23">
        <v>1784</v>
      </c>
      <c r="E326" s="23"/>
      <c r="F326" s="23"/>
    </row>
    <row r="327" spans="2:6" x14ac:dyDescent="0.3">
      <c r="B327" s="23">
        <v>1053</v>
      </c>
      <c r="C327" s="23">
        <v>719</v>
      </c>
      <c r="D327" s="23">
        <v>1793</v>
      </c>
      <c r="E327" s="23"/>
      <c r="F327" s="23"/>
    </row>
    <row r="328" spans="2:6" x14ac:dyDescent="0.3">
      <c r="B328" s="23">
        <v>1010</v>
      </c>
      <c r="C328" s="23">
        <v>676</v>
      </c>
      <c r="D328" s="23">
        <v>1700</v>
      </c>
      <c r="E328" s="23"/>
      <c r="F328" s="23"/>
    </row>
    <row r="329" spans="2:6" x14ac:dyDescent="0.3">
      <c r="B329" s="23">
        <v>1223</v>
      </c>
      <c r="C329" s="23">
        <v>735</v>
      </c>
      <c r="D329" s="23">
        <v>2196</v>
      </c>
      <c r="E329" s="23"/>
      <c r="F329" s="23"/>
    </row>
    <row r="330" spans="2:6" x14ac:dyDescent="0.3">
      <c r="B330" s="23">
        <v>1175</v>
      </c>
      <c r="C330" s="23">
        <v>744</v>
      </c>
      <c r="D330" s="23">
        <v>1583</v>
      </c>
      <c r="E330" s="23"/>
      <c r="F330" s="23"/>
    </row>
    <row r="331" spans="2:6" x14ac:dyDescent="0.3">
      <c r="B331" s="23">
        <v>1035</v>
      </c>
      <c r="C331" s="23">
        <v>716</v>
      </c>
      <c r="D331" s="23">
        <v>1758</v>
      </c>
      <c r="E331" s="23"/>
      <c r="F331" s="23"/>
    </row>
    <row r="332" spans="2:6" x14ac:dyDescent="0.3">
      <c r="B332" s="23">
        <v>1512</v>
      </c>
      <c r="C332" s="23">
        <v>664</v>
      </c>
      <c r="D332" s="23">
        <v>1742</v>
      </c>
      <c r="E332" s="23"/>
      <c r="F332" s="23"/>
    </row>
    <row r="333" spans="2:6" x14ac:dyDescent="0.3">
      <c r="B333" s="23">
        <v>1030</v>
      </c>
      <c r="C333" s="23">
        <v>721</v>
      </c>
      <c r="D333" s="23">
        <v>1646</v>
      </c>
      <c r="E333" s="23"/>
      <c r="F333" s="23"/>
    </row>
    <row r="334" spans="2:6" x14ac:dyDescent="0.3">
      <c r="B334" s="23">
        <v>1068</v>
      </c>
      <c r="C334" s="23">
        <v>748</v>
      </c>
      <c r="D334" s="23">
        <v>1639</v>
      </c>
      <c r="E334" s="23"/>
      <c r="F334" s="23"/>
    </row>
    <row r="335" spans="2:6" x14ac:dyDescent="0.3">
      <c r="B335" s="23">
        <v>990</v>
      </c>
      <c r="C335" s="23">
        <v>741</v>
      </c>
      <c r="D335" s="23">
        <v>1715</v>
      </c>
      <c r="E335" s="23"/>
      <c r="F335" s="23"/>
    </row>
    <row r="336" spans="2:6" x14ac:dyDescent="0.3">
      <c r="B336" s="23">
        <v>1029</v>
      </c>
      <c r="C336" s="23">
        <v>694</v>
      </c>
      <c r="D336" s="23">
        <v>1743</v>
      </c>
      <c r="E336" s="23"/>
      <c r="F336" s="23"/>
    </row>
    <row r="337" spans="2:6" x14ac:dyDescent="0.3">
      <c r="B337" s="23">
        <v>1021</v>
      </c>
      <c r="C337" s="23">
        <v>770</v>
      </c>
      <c r="D337" s="23">
        <v>1641</v>
      </c>
      <c r="E337" s="23"/>
      <c r="F337" s="23"/>
    </row>
    <row r="338" spans="2:6" x14ac:dyDescent="0.3">
      <c r="B338" s="23">
        <v>1052</v>
      </c>
      <c r="C338" s="23">
        <v>727</v>
      </c>
      <c r="D338" s="23">
        <v>1704</v>
      </c>
      <c r="E338" s="23"/>
      <c r="F338" s="23"/>
    </row>
    <row r="339" spans="2:6" x14ac:dyDescent="0.3">
      <c r="B339" s="23">
        <v>1519</v>
      </c>
      <c r="C339" s="23">
        <v>718</v>
      </c>
      <c r="D339" s="23">
        <v>1615</v>
      </c>
      <c r="E339" s="23"/>
      <c r="F339" s="23"/>
    </row>
    <row r="340" spans="2:6" x14ac:dyDescent="0.3">
      <c r="B340" s="23">
        <v>1016</v>
      </c>
      <c r="C340" s="23">
        <v>689</v>
      </c>
      <c r="D340" s="23">
        <v>1651</v>
      </c>
      <c r="E340" s="23"/>
      <c r="F340" s="23"/>
    </row>
    <row r="341" spans="2:6" x14ac:dyDescent="0.3">
      <c r="B341" s="23">
        <v>1048</v>
      </c>
      <c r="C341" s="23">
        <v>706</v>
      </c>
      <c r="D341" s="23">
        <v>1610</v>
      </c>
      <c r="E341" s="23"/>
      <c r="F341" s="23"/>
    </row>
    <row r="342" spans="2:6" x14ac:dyDescent="0.3">
      <c r="B342" s="23">
        <v>1041</v>
      </c>
      <c r="C342" s="23">
        <v>740</v>
      </c>
      <c r="D342" s="23">
        <v>1731</v>
      </c>
      <c r="E342" s="23"/>
      <c r="F342" s="23"/>
    </row>
    <row r="343" spans="2:6" x14ac:dyDescent="0.3">
      <c r="B343" s="23">
        <v>1069</v>
      </c>
      <c r="C343" s="23">
        <v>954</v>
      </c>
      <c r="D343" s="23">
        <v>1767</v>
      </c>
      <c r="E343" s="23"/>
      <c r="F343" s="23"/>
    </row>
    <row r="344" spans="2:6" x14ac:dyDescent="0.3">
      <c r="B344" s="23">
        <v>1649</v>
      </c>
      <c r="C344" s="23">
        <v>1063</v>
      </c>
      <c r="D344" s="23">
        <v>1696</v>
      </c>
      <c r="E344" s="23"/>
      <c r="F344" s="23"/>
    </row>
    <row r="345" spans="2:6" x14ac:dyDescent="0.3">
      <c r="B345" s="23">
        <v>1054</v>
      </c>
      <c r="C345" s="23">
        <v>1854</v>
      </c>
      <c r="D345" s="23">
        <v>1645</v>
      </c>
      <c r="E345" s="23"/>
      <c r="F345" s="23"/>
    </row>
    <row r="346" spans="2:6" x14ac:dyDescent="0.3">
      <c r="B346" s="23">
        <v>1038</v>
      </c>
      <c r="C346" s="23">
        <v>1134</v>
      </c>
      <c r="D346" s="23">
        <v>1661</v>
      </c>
      <c r="E346" s="23"/>
      <c r="F346" s="23"/>
    </row>
    <row r="347" spans="2:6" x14ac:dyDescent="0.3">
      <c r="B347" s="23">
        <v>994</v>
      </c>
      <c r="C347" s="23">
        <v>918</v>
      </c>
      <c r="D347" s="23">
        <v>1712</v>
      </c>
      <c r="E347" s="23"/>
      <c r="F347" s="23"/>
    </row>
    <row r="348" spans="2:6" x14ac:dyDescent="0.3">
      <c r="B348" s="23">
        <v>1065</v>
      </c>
      <c r="C348" s="23">
        <v>673</v>
      </c>
      <c r="D348" s="23">
        <v>1770</v>
      </c>
      <c r="E348" s="23"/>
      <c r="F348" s="23"/>
    </row>
    <row r="349" spans="2:6" x14ac:dyDescent="0.3">
      <c r="B349" s="23">
        <v>1048</v>
      </c>
      <c r="C349" s="23">
        <v>1324</v>
      </c>
      <c r="D349" s="23">
        <v>1731</v>
      </c>
      <c r="E349" s="23"/>
      <c r="F349" s="23"/>
    </row>
    <row r="350" spans="2:6" x14ac:dyDescent="0.3">
      <c r="B350" s="23">
        <v>1046</v>
      </c>
      <c r="C350" s="23">
        <v>1094</v>
      </c>
      <c r="D350" s="23">
        <v>1652</v>
      </c>
      <c r="E350" s="23"/>
      <c r="F350" s="23"/>
    </row>
    <row r="351" spans="2:6" x14ac:dyDescent="0.3">
      <c r="B351" s="23">
        <v>1053</v>
      </c>
      <c r="C351" s="23">
        <v>1104</v>
      </c>
      <c r="D351" s="23">
        <v>1733</v>
      </c>
      <c r="E351" s="23"/>
      <c r="F351" s="23"/>
    </row>
    <row r="352" spans="2:6" x14ac:dyDescent="0.3">
      <c r="B352" s="23">
        <v>1036</v>
      </c>
      <c r="C352" s="23">
        <v>701</v>
      </c>
      <c r="D352" s="23">
        <v>1642</v>
      </c>
      <c r="E352" s="23"/>
      <c r="F352" s="23"/>
    </row>
    <row r="353" spans="2:6" x14ac:dyDescent="0.3">
      <c r="B353" s="23">
        <v>1048</v>
      </c>
      <c r="C353" s="23">
        <v>745</v>
      </c>
      <c r="D353" s="23">
        <v>1639</v>
      </c>
      <c r="E353" s="23"/>
      <c r="F353" s="23"/>
    </row>
    <row r="354" spans="2:6" x14ac:dyDescent="0.3">
      <c r="B354" s="23">
        <v>1021</v>
      </c>
      <c r="C354" s="23">
        <v>1090</v>
      </c>
      <c r="D354" s="23">
        <v>1762</v>
      </c>
      <c r="E354" s="23"/>
      <c r="F354" s="23"/>
    </row>
    <row r="355" spans="2:6" x14ac:dyDescent="0.3">
      <c r="B355" s="23">
        <v>1044</v>
      </c>
      <c r="C355" s="23">
        <v>867</v>
      </c>
      <c r="D355" s="23">
        <v>1678</v>
      </c>
      <c r="E355" s="23"/>
      <c r="F355" s="23"/>
    </row>
    <row r="356" spans="2:6" x14ac:dyDescent="0.3">
      <c r="B356" s="23">
        <v>1063</v>
      </c>
      <c r="C356" s="23">
        <v>1299</v>
      </c>
      <c r="D356" s="23">
        <v>1695</v>
      </c>
      <c r="E356" s="23"/>
      <c r="F356" s="23"/>
    </row>
    <row r="357" spans="2:6" x14ac:dyDescent="0.3">
      <c r="B357" s="23">
        <v>1023</v>
      </c>
      <c r="C357" s="23">
        <v>718</v>
      </c>
      <c r="D357" s="23">
        <v>1629</v>
      </c>
      <c r="E357" s="23"/>
      <c r="F357" s="23"/>
    </row>
    <row r="358" spans="2:6" x14ac:dyDescent="0.3">
      <c r="B358" s="23">
        <v>1048</v>
      </c>
      <c r="C358" s="23">
        <v>686</v>
      </c>
      <c r="D358" s="23">
        <v>1949</v>
      </c>
      <c r="E358" s="23"/>
      <c r="F358" s="23"/>
    </row>
    <row r="359" spans="2:6" x14ac:dyDescent="0.3">
      <c r="B359" s="23">
        <v>1028</v>
      </c>
      <c r="C359" s="23">
        <v>736</v>
      </c>
      <c r="D359" s="23">
        <v>1734</v>
      </c>
      <c r="E359" s="23"/>
      <c r="F359" s="23"/>
    </row>
    <row r="360" spans="2:6" x14ac:dyDescent="0.3">
      <c r="B360" s="23">
        <v>1534</v>
      </c>
      <c r="C360" s="23">
        <v>686</v>
      </c>
      <c r="D360" s="23">
        <v>1696</v>
      </c>
      <c r="E360" s="23"/>
      <c r="F360" s="23"/>
    </row>
    <row r="361" spans="2:6" x14ac:dyDescent="0.3">
      <c r="B361" s="23">
        <v>1034</v>
      </c>
      <c r="C361" s="23">
        <v>1656</v>
      </c>
      <c r="D361" s="23">
        <v>1707</v>
      </c>
      <c r="E361" s="23"/>
      <c r="F361" s="23"/>
    </row>
    <row r="362" spans="2:6" x14ac:dyDescent="0.3">
      <c r="B362" s="23">
        <v>1001</v>
      </c>
      <c r="C362" s="23">
        <v>1741</v>
      </c>
      <c r="D362" s="23">
        <v>1631</v>
      </c>
      <c r="E362" s="23"/>
      <c r="F362" s="23"/>
    </row>
    <row r="363" spans="2:6" x14ac:dyDescent="0.3">
      <c r="B363" s="23">
        <v>1549</v>
      </c>
      <c r="C363" s="23">
        <v>975</v>
      </c>
      <c r="D363" s="23">
        <v>1744</v>
      </c>
      <c r="E363" s="23"/>
      <c r="F363" s="23"/>
    </row>
    <row r="364" spans="2:6" x14ac:dyDescent="0.3">
      <c r="B364" s="23">
        <v>1013</v>
      </c>
      <c r="C364" s="23">
        <v>937</v>
      </c>
      <c r="D364" s="23">
        <v>1692</v>
      </c>
      <c r="E364" s="23"/>
      <c r="F364" s="23"/>
    </row>
    <row r="365" spans="2:6" x14ac:dyDescent="0.3">
      <c r="B365" s="23">
        <v>1041</v>
      </c>
      <c r="C365" s="23">
        <v>1515</v>
      </c>
      <c r="D365" s="23">
        <v>1637</v>
      </c>
      <c r="E365" s="23"/>
      <c r="F365" s="23"/>
    </row>
    <row r="366" spans="2:6" x14ac:dyDescent="0.3">
      <c r="B366" s="23">
        <v>1075</v>
      </c>
      <c r="C366" s="23">
        <v>657</v>
      </c>
      <c r="D366" s="23">
        <v>1603</v>
      </c>
      <c r="E366" s="23"/>
      <c r="F366" s="23"/>
    </row>
    <row r="367" spans="2:6" x14ac:dyDescent="0.3">
      <c r="B367" s="23">
        <v>1170</v>
      </c>
      <c r="C367" s="23">
        <v>725</v>
      </c>
      <c r="D367" s="23">
        <v>1672</v>
      </c>
      <c r="E367" s="23"/>
      <c r="F367" s="23"/>
    </row>
    <row r="368" spans="2:6" x14ac:dyDescent="0.3">
      <c r="B368" s="23">
        <v>1054</v>
      </c>
      <c r="C368" s="23">
        <v>708</v>
      </c>
      <c r="D368" s="23">
        <v>1728</v>
      </c>
      <c r="E368" s="23"/>
      <c r="F368" s="23"/>
    </row>
    <row r="369" spans="2:6" x14ac:dyDescent="0.3">
      <c r="B369" s="23">
        <v>1011</v>
      </c>
      <c r="C369" s="23">
        <v>720</v>
      </c>
      <c r="D369" s="23">
        <v>1643</v>
      </c>
      <c r="E369" s="23"/>
      <c r="F369" s="23"/>
    </row>
    <row r="370" spans="2:6" x14ac:dyDescent="0.3">
      <c r="B370" s="23">
        <v>1050</v>
      </c>
      <c r="C370" s="23">
        <v>838</v>
      </c>
      <c r="D370" s="23">
        <v>1763</v>
      </c>
      <c r="E370" s="23"/>
      <c r="F370" s="23"/>
    </row>
    <row r="371" spans="2:6" x14ac:dyDescent="0.3">
      <c r="B371" s="23">
        <v>1661</v>
      </c>
      <c r="C371" s="23">
        <v>691</v>
      </c>
      <c r="D371" s="23">
        <v>1681</v>
      </c>
      <c r="E371" s="23"/>
      <c r="F371" s="23"/>
    </row>
    <row r="372" spans="2:6" x14ac:dyDescent="0.3">
      <c r="B372" s="23">
        <v>1035</v>
      </c>
      <c r="C372" s="23">
        <v>729</v>
      </c>
      <c r="D372" s="23">
        <v>1733</v>
      </c>
      <c r="E372" s="23"/>
      <c r="F372" s="23"/>
    </row>
    <row r="373" spans="2:6" x14ac:dyDescent="0.3">
      <c r="B373" s="23">
        <v>1164</v>
      </c>
      <c r="C373" s="23">
        <v>747</v>
      </c>
      <c r="D373" s="23">
        <v>1837</v>
      </c>
      <c r="E373" s="23"/>
      <c r="F373" s="23"/>
    </row>
    <row r="374" spans="2:6" x14ac:dyDescent="0.3">
      <c r="B374" s="23">
        <v>1014</v>
      </c>
      <c r="C374" s="23">
        <v>695</v>
      </c>
      <c r="D374" s="23">
        <v>1620</v>
      </c>
      <c r="E374" s="23"/>
      <c r="F374" s="23"/>
    </row>
    <row r="375" spans="2:6" x14ac:dyDescent="0.3">
      <c r="B375" s="23">
        <v>1380</v>
      </c>
      <c r="C375" s="23">
        <v>699</v>
      </c>
      <c r="D375" s="23">
        <v>1658</v>
      </c>
      <c r="E375" s="23"/>
      <c r="F375" s="23"/>
    </row>
    <row r="376" spans="2:6" x14ac:dyDescent="0.3">
      <c r="B376" s="23">
        <v>995</v>
      </c>
      <c r="C376" s="23">
        <v>716</v>
      </c>
      <c r="D376" s="23">
        <v>1681</v>
      </c>
      <c r="E376" s="23"/>
      <c r="F376" s="23"/>
    </row>
    <row r="377" spans="2:6" x14ac:dyDescent="0.3">
      <c r="B377" s="23">
        <v>1390</v>
      </c>
      <c r="C377" s="23">
        <v>717</v>
      </c>
      <c r="D377" s="23">
        <v>1764</v>
      </c>
      <c r="E377" s="23"/>
      <c r="F377" s="23"/>
    </row>
    <row r="378" spans="2:6" x14ac:dyDescent="0.3">
      <c r="B378" s="23">
        <v>1038</v>
      </c>
      <c r="C378" s="23">
        <v>693</v>
      </c>
      <c r="D378" s="23">
        <v>1679</v>
      </c>
      <c r="E378" s="23"/>
      <c r="F378" s="23"/>
    </row>
    <row r="379" spans="2:6" x14ac:dyDescent="0.3">
      <c r="B379" s="23">
        <v>1407</v>
      </c>
      <c r="C379" s="23">
        <v>701</v>
      </c>
      <c r="D379" s="23">
        <v>1692</v>
      </c>
      <c r="E379" s="23"/>
      <c r="F379" s="23"/>
    </row>
    <row r="380" spans="2:6" x14ac:dyDescent="0.3">
      <c r="B380" s="23">
        <v>1041</v>
      </c>
      <c r="C380" s="23">
        <v>778</v>
      </c>
      <c r="D380" s="23">
        <v>1877</v>
      </c>
      <c r="E380" s="23"/>
      <c r="F380" s="23"/>
    </row>
    <row r="381" spans="2:6" x14ac:dyDescent="0.3">
      <c r="B381" s="23">
        <v>1033</v>
      </c>
      <c r="C381" s="23">
        <v>710</v>
      </c>
      <c r="D381" s="23">
        <v>1713</v>
      </c>
      <c r="E381" s="23"/>
      <c r="F381" s="23"/>
    </row>
    <row r="382" spans="2:6" x14ac:dyDescent="0.3">
      <c r="B382" s="23">
        <v>1059</v>
      </c>
      <c r="C382" s="23">
        <v>902</v>
      </c>
      <c r="D382" s="23">
        <v>1701</v>
      </c>
      <c r="E382" s="23"/>
      <c r="F382" s="23"/>
    </row>
    <row r="383" spans="2:6" x14ac:dyDescent="0.3">
      <c r="B383" s="23">
        <v>1044</v>
      </c>
      <c r="C383" s="23">
        <v>847</v>
      </c>
      <c r="D383" s="23">
        <v>1814</v>
      </c>
      <c r="E383" s="23"/>
      <c r="F383" s="23"/>
    </row>
    <row r="384" spans="2:6" x14ac:dyDescent="0.3">
      <c r="B384" s="23">
        <v>1020</v>
      </c>
      <c r="C384" s="23">
        <v>1284</v>
      </c>
      <c r="D384" s="23">
        <v>1579</v>
      </c>
      <c r="E384" s="23"/>
      <c r="F384" s="23"/>
    </row>
    <row r="385" spans="2:6" x14ac:dyDescent="0.3">
      <c r="B385" s="23">
        <v>1045</v>
      </c>
      <c r="C385" s="23">
        <v>758</v>
      </c>
      <c r="D385" s="23">
        <v>1592</v>
      </c>
      <c r="E385" s="23"/>
      <c r="F385" s="23"/>
    </row>
    <row r="386" spans="2:6" x14ac:dyDescent="0.3">
      <c r="B386" s="23">
        <v>1484</v>
      </c>
      <c r="C386" s="23">
        <v>688</v>
      </c>
      <c r="D386" s="23">
        <v>1668</v>
      </c>
      <c r="E386" s="23"/>
      <c r="F386" s="23"/>
    </row>
    <row r="387" spans="2:6" x14ac:dyDescent="0.3">
      <c r="B387" s="23">
        <v>1051</v>
      </c>
      <c r="C387" s="23">
        <v>729</v>
      </c>
      <c r="D387" s="23">
        <v>1597</v>
      </c>
      <c r="E387" s="23"/>
      <c r="F387" s="23"/>
    </row>
    <row r="388" spans="2:6" x14ac:dyDescent="0.3">
      <c r="B388" s="23">
        <v>1044</v>
      </c>
      <c r="C388" s="23">
        <v>980</v>
      </c>
      <c r="D388" s="23">
        <v>1564</v>
      </c>
      <c r="E388" s="23"/>
      <c r="F388" s="23"/>
    </row>
    <row r="389" spans="2:6" x14ac:dyDescent="0.3">
      <c r="B389" s="23">
        <v>1057</v>
      </c>
      <c r="C389" s="23">
        <v>736</v>
      </c>
      <c r="D389" s="23">
        <v>1671</v>
      </c>
      <c r="E389" s="23"/>
      <c r="F389" s="23"/>
    </row>
    <row r="390" spans="2:6" x14ac:dyDescent="0.3">
      <c r="B390" s="23">
        <v>1042</v>
      </c>
      <c r="C390" s="23">
        <v>729</v>
      </c>
      <c r="D390" s="23">
        <v>1588</v>
      </c>
      <c r="E390" s="23"/>
      <c r="F390" s="23"/>
    </row>
    <row r="391" spans="2:6" x14ac:dyDescent="0.3">
      <c r="B391" s="23">
        <v>1560</v>
      </c>
      <c r="C391" s="23">
        <v>695</v>
      </c>
      <c r="D391" s="23">
        <v>1695</v>
      </c>
      <c r="E391" s="23"/>
      <c r="F391" s="23"/>
    </row>
    <row r="392" spans="2:6" x14ac:dyDescent="0.3">
      <c r="B392" s="23">
        <v>1082</v>
      </c>
      <c r="C392" s="23">
        <v>714</v>
      </c>
      <c r="D392" s="23">
        <v>2005</v>
      </c>
      <c r="E392" s="23"/>
      <c r="F392" s="23"/>
    </row>
    <row r="393" spans="2:6" x14ac:dyDescent="0.3">
      <c r="B393" s="23">
        <v>1436</v>
      </c>
      <c r="C393" s="23">
        <v>774</v>
      </c>
      <c r="D393" s="23">
        <v>1782</v>
      </c>
      <c r="E393" s="23"/>
      <c r="F393" s="23"/>
    </row>
    <row r="394" spans="2:6" x14ac:dyDescent="0.3">
      <c r="B394" s="23">
        <v>1059</v>
      </c>
      <c r="C394" s="23">
        <v>696</v>
      </c>
      <c r="D394" s="23">
        <v>1658</v>
      </c>
      <c r="E394" s="23"/>
      <c r="F394" s="23"/>
    </row>
    <row r="395" spans="2:6" x14ac:dyDescent="0.3">
      <c r="B395" s="23">
        <v>1095</v>
      </c>
      <c r="C395" s="23">
        <v>964</v>
      </c>
      <c r="D395" s="23">
        <v>1637</v>
      </c>
      <c r="E395" s="23"/>
      <c r="F395" s="23"/>
    </row>
    <row r="396" spans="2:6" x14ac:dyDescent="0.3">
      <c r="B396" s="23">
        <v>1061</v>
      </c>
      <c r="C396" s="23">
        <v>766</v>
      </c>
      <c r="D396" s="23">
        <v>2050</v>
      </c>
      <c r="E396" s="23"/>
      <c r="F396" s="23"/>
    </row>
    <row r="397" spans="2:6" x14ac:dyDescent="0.3">
      <c r="B397" s="23">
        <v>1342</v>
      </c>
      <c r="C397" s="23">
        <v>649</v>
      </c>
      <c r="D397" s="23">
        <v>1686</v>
      </c>
      <c r="E397" s="23"/>
      <c r="F397" s="23"/>
    </row>
    <row r="398" spans="2:6" x14ac:dyDescent="0.3">
      <c r="B398" s="23">
        <v>1031</v>
      </c>
      <c r="C398" s="23">
        <v>727</v>
      </c>
      <c r="D398" s="23">
        <v>2036</v>
      </c>
      <c r="E398" s="23"/>
      <c r="F398" s="23"/>
    </row>
    <row r="399" spans="2:6" x14ac:dyDescent="0.3">
      <c r="B399" s="23">
        <v>1427</v>
      </c>
      <c r="C399" s="23">
        <v>736</v>
      </c>
      <c r="D399" s="23">
        <v>1810</v>
      </c>
      <c r="E399" s="23"/>
      <c r="F399" s="23"/>
    </row>
    <row r="400" spans="2:6" x14ac:dyDescent="0.3">
      <c r="B400" s="23">
        <v>1079</v>
      </c>
      <c r="C400" s="23">
        <v>664</v>
      </c>
      <c r="D400" s="23">
        <v>1728</v>
      </c>
      <c r="E400" s="23"/>
      <c r="F400" s="23"/>
    </row>
    <row r="401" spans="2:6" x14ac:dyDescent="0.3">
      <c r="B401" s="23">
        <v>1035</v>
      </c>
      <c r="C401" s="23">
        <v>706</v>
      </c>
      <c r="D401" s="23">
        <v>1664</v>
      </c>
      <c r="E401" s="23"/>
      <c r="F401" s="23"/>
    </row>
    <row r="402" spans="2:6" x14ac:dyDescent="0.3">
      <c r="B402" s="23">
        <v>1075</v>
      </c>
      <c r="C402" s="23">
        <v>732</v>
      </c>
      <c r="D402" s="23">
        <v>1621</v>
      </c>
      <c r="E402" s="23"/>
      <c r="F402" s="23"/>
    </row>
    <row r="403" spans="2:6" x14ac:dyDescent="0.3">
      <c r="B403" s="23">
        <v>1047</v>
      </c>
      <c r="C403" s="23">
        <v>694</v>
      </c>
      <c r="D403" s="23">
        <v>1721</v>
      </c>
      <c r="E403" s="23"/>
      <c r="F403" s="23"/>
    </row>
    <row r="404" spans="2:6" x14ac:dyDescent="0.3">
      <c r="B404" s="23">
        <v>1529</v>
      </c>
      <c r="C404" s="23">
        <v>662</v>
      </c>
      <c r="D404" s="23">
        <v>2011</v>
      </c>
      <c r="E404" s="23"/>
      <c r="F404" s="23"/>
    </row>
    <row r="405" spans="2:6" x14ac:dyDescent="0.3">
      <c r="B405" s="23">
        <v>1044</v>
      </c>
      <c r="C405" s="23">
        <v>729</v>
      </c>
      <c r="D405" s="23">
        <v>1665</v>
      </c>
      <c r="E405" s="23"/>
      <c r="F405" s="23"/>
    </row>
    <row r="406" spans="2:6" x14ac:dyDescent="0.3">
      <c r="B406" s="23">
        <v>1094</v>
      </c>
      <c r="C406" s="23">
        <v>704</v>
      </c>
      <c r="D406" s="23">
        <v>1622</v>
      </c>
      <c r="E406" s="23"/>
      <c r="F406" s="23"/>
    </row>
    <row r="407" spans="2:6" x14ac:dyDescent="0.3">
      <c r="B407" s="23">
        <v>1094</v>
      </c>
      <c r="C407" s="23">
        <v>692</v>
      </c>
      <c r="D407" s="23">
        <v>2168</v>
      </c>
      <c r="E407" s="23"/>
      <c r="F407" s="23"/>
    </row>
    <row r="408" spans="2:6" x14ac:dyDescent="0.3">
      <c r="B408" s="23">
        <v>1109</v>
      </c>
      <c r="C408" s="23">
        <v>686</v>
      </c>
      <c r="D408" s="23">
        <v>1724</v>
      </c>
      <c r="E408" s="23"/>
      <c r="F408" s="23"/>
    </row>
    <row r="409" spans="2:6" x14ac:dyDescent="0.3">
      <c r="B409" s="23">
        <v>1589</v>
      </c>
      <c r="C409" s="23">
        <v>702</v>
      </c>
      <c r="D409" s="23">
        <v>1882</v>
      </c>
      <c r="E409" s="23"/>
      <c r="F409" s="23"/>
    </row>
    <row r="410" spans="2:6" x14ac:dyDescent="0.3">
      <c r="B410" s="23">
        <v>1034</v>
      </c>
      <c r="C410" s="23">
        <v>706</v>
      </c>
      <c r="D410" s="23">
        <v>1654</v>
      </c>
      <c r="E410" s="23"/>
      <c r="F410" s="23"/>
    </row>
    <row r="411" spans="2:6" x14ac:dyDescent="0.3">
      <c r="B411" s="23">
        <v>1088</v>
      </c>
      <c r="C411" s="23">
        <v>692</v>
      </c>
      <c r="D411" s="23">
        <v>1568</v>
      </c>
      <c r="E411" s="23"/>
      <c r="F411" s="23"/>
    </row>
    <row r="412" spans="2:6" x14ac:dyDescent="0.3">
      <c r="B412" s="23">
        <v>1508</v>
      </c>
      <c r="C412" s="23">
        <v>704</v>
      </c>
      <c r="D412" s="23">
        <v>1685</v>
      </c>
      <c r="E412" s="23"/>
      <c r="F412" s="23"/>
    </row>
    <row r="413" spans="2:6" x14ac:dyDescent="0.3">
      <c r="B413" s="23">
        <v>1024</v>
      </c>
      <c r="C413" s="23">
        <v>711</v>
      </c>
      <c r="D413" s="23">
        <v>1608</v>
      </c>
      <c r="E413" s="23"/>
      <c r="F413" s="23"/>
    </row>
    <row r="414" spans="2:6" x14ac:dyDescent="0.3">
      <c r="B414" s="23">
        <v>1064</v>
      </c>
      <c r="C414" s="23">
        <v>711</v>
      </c>
      <c r="D414" s="23">
        <v>1586</v>
      </c>
      <c r="E414" s="23"/>
      <c r="F414" s="23"/>
    </row>
    <row r="415" spans="2:6" x14ac:dyDescent="0.3">
      <c r="B415" s="23">
        <v>1057</v>
      </c>
      <c r="C415" s="23">
        <v>923</v>
      </c>
      <c r="D415" s="23">
        <v>1681</v>
      </c>
      <c r="E415" s="23"/>
      <c r="F415" s="23"/>
    </row>
    <row r="416" spans="2:6" x14ac:dyDescent="0.3">
      <c r="B416" s="23">
        <v>1113</v>
      </c>
      <c r="C416" s="23">
        <v>971</v>
      </c>
      <c r="D416" s="23">
        <v>1929</v>
      </c>
      <c r="E416" s="23"/>
      <c r="F416" s="23"/>
    </row>
    <row r="417" spans="2:6" x14ac:dyDescent="0.3">
      <c r="B417" s="23">
        <v>1681</v>
      </c>
      <c r="C417" s="23">
        <v>704</v>
      </c>
      <c r="D417" s="23">
        <v>1810</v>
      </c>
      <c r="E417" s="23"/>
      <c r="F417" s="23"/>
    </row>
    <row r="418" spans="2:6" x14ac:dyDescent="0.3">
      <c r="B418" s="23">
        <v>1040</v>
      </c>
      <c r="C418" s="23">
        <v>973</v>
      </c>
      <c r="D418" s="23">
        <v>1681</v>
      </c>
      <c r="E418" s="23"/>
      <c r="F418" s="23"/>
    </row>
    <row r="419" spans="2:6" x14ac:dyDescent="0.3">
      <c r="B419" s="23">
        <v>1428</v>
      </c>
      <c r="C419" s="23">
        <v>721</v>
      </c>
      <c r="D419" s="23">
        <v>1635</v>
      </c>
      <c r="E419" s="23"/>
      <c r="F419" s="23"/>
    </row>
    <row r="420" spans="2:6" x14ac:dyDescent="0.3">
      <c r="B420" s="23">
        <v>1025</v>
      </c>
      <c r="C420" s="23">
        <v>710</v>
      </c>
      <c r="D420" s="23">
        <v>1824</v>
      </c>
      <c r="E420" s="23"/>
      <c r="F420" s="23"/>
    </row>
    <row r="421" spans="2:6" x14ac:dyDescent="0.3">
      <c r="B421" s="23">
        <v>1154</v>
      </c>
      <c r="C421" s="23">
        <v>726</v>
      </c>
      <c r="D421" s="23">
        <v>1624</v>
      </c>
      <c r="E421" s="23"/>
      <c r="F421" s="23"/>
    </row>
    <row r="422" spans="2:6" x14ac:dyDescent="0.3">
      <c r="B422" s="23">
        <v>1018</v>
      </c>
      <c r="C422" s="23">
        <v>881</v>
      </c>
      <c r="D422" s="23">
        <v>1606</v>
      </c>
      <c r="E422" s="23"/>
      <c r="F422" s="23"/>
    </row>
    <row r="423" spans="2:6" x14ac:dyDescent="0.3">
      <c r="B423" s="23">
        <v>1483</v>
      </c>
      <c r="C423" s="23">
        <v>695</v>
      </c>
      <c r="D423" s="23">
        <v>2059</v>
      </c>
      <c r="E423" s="23"/>
      <c r="F423" s="23"/>
    </row>
    <row r="424" spans="2:6" x14ac:dyDescent="0.3">
      <c r="B424" s="23">
        <v>1079</v>
      </c>
      <c r="C424" s="23">
        <v>700</v>
      </c>
      <c r="D424" s="23">
        <v>1785</v>
      </c>
      <c r="E424" s="23"/>
      <c r="F424" s="23"/>
    </row>
    <row r="425" spans="2:6" x14ac:dyDescent="0.3">
      <c r="B425" s="23">
        <v>1397</v>
      </c>
      <c r="C425" s="23">
        <v>698</v>
      </c>
      <c r="D425" s="23">
        <v>1621</v>
      </c>
      <c r="E425" s="23"/>
      <c r="F425" s="23"/>
    </row>
    <row r="426" spans="2:6" x14ac:dyDescent="0.3">
      <c r="B426" s="23">
        <v>1074</v>
      </c>
      <c r="C426" s="23">
        <v>692</v>
      </c>
      <c r="D426" s="23">
        <v>1785</v>
      </c>
      <c r="E426" s="23"/>
      <c r="F426" s="23"/>
    </row>
    <row r="427" spans="2:6" x14ac:dyDescent="0.3">
      <c r="B427" s="23">
        <v>1059</v>
      </c>
      <c r="C427" s="23">
        <v>703</v>
      </c>
      <c r="D427" s="23">
        <v>1588</v>
      </c>
      <c r="E427" s="23"/>
      <c r="F427" s="23"/>
    </row>
    <row r="428" spans="2:6" x14ac:dyDescent="0.3">
      <c r="B428" s="23">
        <v>1092</v>
      </c>
      <c r="C428" s="23">
        <v>690</v>
      </c>
      <c r="D428" s="23">
        <v>2143</v>
      </c>
      <c r="E428" s="23"/>
      <c r="F428" s="23"/>
    </row>
    <row r="429" spans="2:6" x14ac:dyDescent="0.3">
      <c r="B429" s="23">
        <v>1486</v>
      </c>
      <c r="C429" s="23">
        <v>690</v>
      </c>
      <c r="D429" s="23">
        <v>1655</v>
      </c>
      <c r="E429" s="23"/>
      <c r="F429" s="23"/>
    </row>
    <row r="430" spans="2:6" x14ac:dyDescent="0.3">
      <c r="B430" s="23">
        <v>1036</v>
      </c>
      <c r="C430" s="23">
        <v>684</v>
      </c>
      <c r="D430" s="23">
        <v>1580</v>
      </c>
      <c r="E430" s="23"/>
      <c r="F430" s="23"/>
    </row>
    <row r="431" spans="2:6" x14ac:dyDescent="0.3">
      <c r="B431" s="23">
        <v>1097</v>
      </c>
      <c r="C431" s="23">
        <v>720</v>
      </c>
      <c r="D431" s="23">
        <v>1757</v>
      </c>
      <c r="E431" s="23"/>
      <c r="F431" s="23"/>
    </row>
    <row r="432" spans="2:6" x14ac:dyDescent="0.3">
      <c r="B432" s="23">
        <v>1053</v>
      </c>
      <c r="C432" s="23">
        <v>696</v>
      </c>
      <c r="D432" s="23">
        <v>1739</v>
      </c>
      <c r="E432" s="23"/>
      <c r="F432" s="23"/>
    </row>
    <row r="433" spans="2:6" x14ac:dyDescent="0.3">
      <c r="B433" s="23">
        <v>1081</v>
      </c>
      <c r="C433" s="23">
        <v>700</v>
      </c>
      <c r="D433" s="23">
        <v>1624</v>
      </c>
      <c r="E433" s="23"/>
      <c r="F433" s="23"/>
    </row>
    <row r="434" spans="2:6" x14ac:dyDescent="0.3">
      <c r="B434" s="23">
        <v>1556</v>
      </c>
      <c r="C434" s="23">
        <v>751</v>
      </c>
      <c r="D434" s="23">
        <v>1633</v>
      </c>
      <c r="E434" s="23"/>
      <c r="F434" s="23"/>
    </row>
    <row r="435" spans="2:6" x14ac:dyDescent="0.3">
      <c r="B435" s="23">
        <v>1062</v>
      </c>
      <c r="C435" s="23">
        <v>774</v>
      </c>
      <c r="D435" s="23">
        <v>1726</v>
      </c>
      <c r="E435" s="23"/>
      <c r="F435" s="23"/>
    </row>
    <row r="436" spans="2:6" x14ac:dyDescent="0.3">
      <c r="B436" s="23">
        <v>1075</v>
      </c>
      <c r="C436" s="23">
        <v>793</v>
      </c>
      <c r="D436" s="23">
        <v>1739</v>
      </c>
      <c r="E436" s="23"/>
      <c r="F436" s="23"/>
    </row>
    <row r="437" spans="2:6" x14ac:dyDescent="0.3">
      <c r="B437" s="23">
        <v>1046</v>
      </c>
      <c r="C437" s="23">
        <v>721</v>
      </c>
      <c r="D437" s="23">
        <v>1679</v>
      </c>
      <c r="E437" s="23"/>
      <c r="F437" s="23"/>
    </row>
    <row r="438" spans="2:6" x14ac:dyDescent="0.3">
      <c r="B438" s="23">
        <v>1072</v>
      </c>
      <c r="C438" s="23">
        <v>670</v>
      </c>
      <c r="D438" s="23">
        <v>2201</v>
      </c>
      <c r="E438" s="23"/>
      <c r="F438" s="23"/>
    </row>
    <row r="439" spans="2:6" x14ac:dyDescent="0.3">
      <c r="B439" s="23">
        <v>1592</v>
      </c>
      <c r="C439" s="23">
        <v>716</v>
      </c>
      <c r="D439" s="23">
        <v>1764</v>
      </c>
      <c r="E439" s="23"/>
      <c r="F439" s="23"/>
    </row>
    <row r="440" spans="2:6" x14ac:dyDescent="0.3">
      <c r="B440" s="23">
        <v>1077</v>
      </c>
      <c r="C440" s="23">
        <v>709</v>
      </c>
      <c r="D440" s="23">
        <v>1650</v>
      </c>
      <c r="E440" s="23"/>
      <c r="F440" s="23"/>
    </row>
    <row r="441" spans="2:6" x14ac:dyDescent="0.3">
      <c r="B441" s="23">
        <v>1422</v>
      </c>
      <c r="C441" s="23">
        <v>702</v>
      </c>
      <c r="D441" s="23">
        <v>1792</v>
      </c>
      <c r="E441" s="23"/>
      <c r="F441" s="23"/>
    </row>
    <row r="442" spans="2:6" x14ac:dyDescent="0.3">
      <c r="B442" s="23">
        <v>1002</v>
      </c>
      <c r="C442" s="23">
        <v>696</v>
      </c>
      <c r="D442" s="23">
        <v>1700</v>
      </c>
      <c r="E442" s="23"/>
      <c r="F442" s="23"/>
    </row>
    <row r="443" spans="2:6" x14ac:dyDescent="0.3">
      <c r="B443" s="23">
        <v>1072</v>
      </c>
      <c r="C443" s="23">
        <v>684</v>
      </c>
      <c r="D443" s="23">
        <v>1880</v>
      </c>
      <c r="E443" s="23"/>
      <c r="F443" s="23"/>
    </row>
    <row r="444" spans="2:6" x14ac:dyDescent="0.3">
      <c r="B444" s="23">
        <v>1020</v>
      </c>
      <c r="C444" s="23">
        <v>691</v>
      </c>
      <c r="D444" s="23">
        <v>1741</v>
      </c>
      <c r="E444" s="23"/>
      <c r="F444" s="23"/>
    </row>
    <row r="445" spans="2:6" x14ac:dyDescent="0.3">
      <c r="B445" s="23">
        <v>1320</v>
      </c>
      <c r="C445" s="23">
        <v>763</v>
      </c>
      <c r="D445" s="23">
        <v>1628</v>
      </c>
      <c r="E445" s="23"/>
      <c r="F445" s="23"/>
    </row>
    <row r="446" spans="2:6" x14ac:dyDescent="0.3">
      <c r="B446" s="23">
        <v>1055</v>
      </c>
      <c r="C446" s="23">
        <v>728</v>
      </c>
      <c r="D446" s="23">
        <v>1800</v>
      </c>
      <c r="E446" s="23"/>
      <c r="F446" s="23"/>
    </row>
    <row r="447" spans="2:6" x14ac:dyDescent="0.3">
      <c r="B447" s="23">
        <v>1360</v>
      </c>
      <c r="C447" s="23">
        <v>718</v>
      </c>
      <c r="D447" s="23">
        <v>1756</v>
      </c>
      <c r="E447" s="23"/>
      <c r="F447" s="23"/>
    </row>
    <row r="448" spans="2:6" x14ac:dyDescent="0.3">
      <c r="B448" s="23">
        <v>1109</v>
      </c>
      <c r="C448" s="23">
        <v>703</v>
      </c>
      <c r="D448" s="23">
        <v>1653</v>
      </c>
      <c r="E448" s="23"/>
      <c r="F448" s="23"/>
    </row>
    <row r="449" spans="2:6" x14ac:dyDescent="0.3">
      <c r="B449" s="23">
        <v>1456</v>
      </c>
      <c r="C449" s="23">
        <v>727</v>
      </c>
      <c r="D449" s="23">
        <v>1582</v>
      </c>
      <c r="E449" s="23"/>
      <c r="F449" s="23"/>
    </row>
    <row r="450" spans="2:6" x14ac:dyDescent="0.3">
      <c r="B450" s="23">
        <v>1089</v>
      </c>
      <c r="C450" s="23">
        <v>706</v>
      </c>
      <c r="D450" s="23">
        <v>1813</v>
      </c>
      <c r="E450" s="23"/>
      <c r="F450" s="23"/>
    </row>
    <row r="451" spans="2:6" x14ac:dyDescent="0.3">
      <c r="B451" s="23">
        <v>1124</v>
      </c>
      <c r="C451" s="23">
        <v>719</v>
      </c>
      <c r="D451" s="23">
        <v>1720</v>
      </c>
      <c r="E451" s="23"/>
      <c r="F451" s="23"/>
    </row>
    <row r="452" spans="2:6" x14ac:dyDescent="0.3">
      <c r="B452" s="23">
        <v>1042</v>
      </c>
      <c r="C452" s="23">
        <v>666</v>
      </c>
      <c r="D452" s="23">
        <v>1627</v>
      </c>
      <c r="E452" s="23"/>
      <c r="F452" s="23"/>
    </row>
    <row r="453" spans="2:6" x14ac:dyDescent="0.3">
      <c r="B453" s="23">
        <v>1357</v>
      </c>
      <c r="C453" s="23">
        <v>717</v>
      </c>
      <c r="D453" s="23">
        <v>1683</v>
      </c>
      <c r="E453" s="23"/>
      <c r="F453" s="23"/>
    </row>
    <row r="454" spans="2:6" x14ac:dyDescent="0.3">
      <c r="B454" s="23">
        <v>1010</v>
      </c>
      <c r="C454" s="23">
        <v>708</v>
      </c>
      <c r="D454" s="23">
        <v>1670</v>
      </c>
      <c r="E454" s="23"/>
      <c r="F454" s="23"/>
    </row>
    <row r="455" spans="2:6" x14ac:dyDescent="0.3">
      <c r="B455" s="23">
        <v>1392</v>
      </c>
      <c r="C455" s="23">
        <v>680</v>
      </c>
      <c r="D455" s="23">
        <v>1760</v>
      </c>
      <c r="E455" s="23"/>
      <c r="F455" s="23"/>
    </row>
    <row r="456" spans="2:6" x14ac:dyDescent="0.3">
      <c r="B456" s="23">
        <v>1062</v>
      </c>
      <c r="C456" s="23">
        <v>694</v>
      </c>
      <c r="D456" s="23">
        <v>1625</v>
      </c>
      <c r="E456" s="23"/>
      <c r="F456" s="23"/>
    </row>
    <row r="457" spans="2:6" x14ac:dyDescent="0.3">
      <c r="B457" s="23">
        <v>1494</v>
      </c>
      <c r="C457" s="23">
        <v>724</v>
      </c>
      <c r="D457" s="23">
        <v>1666</v>
      </c>
      <c r="E457" s="23"/>
      <c r="F457" s="23"/>
    </row>
    <row r="458" spans="2:6" x14ac:dyDescent="0.3">
      <c r="B458" s="23">
        <v>1057</v>
      </c>
      <c r="C458" s="23">
        <v>678</v>
      </c>
      <c r="D458" s="23">
        <v>1994</v>
      </c>
      <c r="E458" s="23"/>
      <c r="F458" s="23"/>
    </row>
    <row r="459" spans="2:6" x14ac:dyDescent="0.3">
      <c r="B459" s="23">
        <v>1103</v>
      </c>
      <c r="C459" s="23">
        <v>678</v>
      </c>
      <c r="D459" s="23">
        <v>1768</v>
      </c>
      <c r="E459" s="23"/>
      <c r="F459" s="23"/>
    </row>
    <row r="460" spans="2:6" x14ac:dyDescent="0.3">
      <c r="B460" s="23">
        <v>1068</v>
      </c>
      <c r="C460" s="23">
        <v>697</v>
      </c>
      <c r="D460" s="23">
        <v>1895</v>
      </c>
      <c r="E460" s="23"/>
      <c r="F460" s="23"/>
    </row>
    <row r="461" spans="2:6" x14ac:dyDescent="0.3">
      <c r="B461" s="23">
        <v>1056</v>
      </c>
      <c r="C461" s="23">
        <v>713</v>
      </c>
      <c r="D461" s="23">
        <v>1652</v>
      </c>
      <c r="E461" s="23"/>
      <c r="F461" s="23"/>
    </row>
    <row r="462" spans="2:6" x14ac:dyDescent="0.3">
      <c r="B462" s="23">
        <v>1063</v>
      </c>
      <c r="C462" s="23">
        <v>734</v>
      </c>
      <c r="D462" s="23">
        <v>1782</v>
      </c>
      <c r="E462" s="23"/>
      <c r="F462" s="23"/>
    </row>
    <row r="463" spans="2:6" x14ac:dyDescent="0.3">
      <c r="B463" s="23">
        <v>1447</v>
      </c>
      <c r="C463" s="23">
        <v>691</v>
      </c>
      <c r="D463" s="23">
        <v>1570</v>
      </c>
      <c r="E463" s="23"/>
      <c r="F463" s="23"/>
    </row>
    <row r="464" spans="2:6" x14ac:dyDescent="0.3">
      <c r="B464" s="23">
        <v>1033</v>
      </c>
      <c r="C464" s="23">
        <v>709</v>
      </c>
      <c r="D464" s="23">
        <v>1600</v>
      </c>
      <c r="E464" s="23"/>
      <c r="F464" s="23"/>
    </row>
    <row r="465" spans="2:6" x14ac:dyDescent="0.3">
      <c r="B465" s="23">
        <v>1083</v>
      </c>
      <c r="C465" s="23">
        <v>728</v>
      </c>
      <c r="D465" s="23">
        <v>1646</v>
      </c>
      <c r="E465" s="23"/>
      <c r="F465" s="23"/>
    </row>
    <row r="466" spans="2:6" x14ac:dyDescent="0.3">
      <c r="B466" s="23">
        <v>1020</v>
      </c>
      <c r="C466" s="23">
        <v>712</v>
      </c>
      <c r="D466" s="23">
        <v>1616</v>
      </c>
      <c r="E466" s="23"/>
      <c r="F466" s="23"/>
    </row>
    <row r="467" spans="2:6" x14ac:dyDescent="0.3">
      <c r="B467" s="23">
        <v>1345</v>
      </c>
      <c r="C467" s="23">
        <v>719</v>
      </c>
      <c r="D467" s="23">
        <v>1717</v>
      </c>
      <c r="E467" s="23"/>
      <c r="F467" s="23"/>
    </row>
    <row r="468" spans="2:6" x14ac:dyDescent="0.3">
      <c r="B468" s="23">
        <v>1094</v>
      </c>
      <c r="C468" s="23">
        <v>721</v>
      </c>
      <c r="D468" s="23">
        <v>1584</v>
      </c>
      <c r="E468" s="23"/>
      <c r="F468" s="23"/>
    </row>
    <row r="469" spans="2:6" x14ac:dyDescent="0.3">
      <c r="B469" s="23">
        <v>1382</v>
      </c>
      <c r="C469" s="23">
        <v>726</v>
      </c>
      <c r="D469" s="23">
        <v>1650</v>
      </c>
      <c r="E469" s="23"/>
      <c r="F469" s="23"/>
    </row>
    <row r="470" spans="2:6" x14ac:dyDescent="0.3">
      <c r="B470" s="23">
        <v>1070</v>
      </c>
      <c r="C470" s="23">
        <v>734</v>
      </c>
      <c r="D470" s="23">
        <v>1633</v>
      </c>
      <c r="E470" s="23"/>
      <c r="F470" s="23"/>
    </row>
    <row r="471" spans="2:6" x14ac:dyDescent="0.3">
      <c r="B471" s="23">
        <v>1413</v>
      </c>
      <c r="C471" s="23">
        <v>739</v>
      </c>
      <c r="D471" s="23">
        <v>1789</v>
      </c>
      <c r="E471" s="23"/>
      <c r="F471" s="23"/>
    </row>
    <row r="472" spans="2:6" x14ac:dyDescent="0.3">
      <c r="B472" s="23">
        <v>1125</v>
      </c>
      <c r="C472" s="23">
        <v>696</v>
      </c>
      <c r="D472" s="23">
        <v>1641</v>
      </c>
      <c r="E472" s="23"/>
      <c r="F472" s="23"/>
    </row>
    <row r="473" spans="2:6" x14ac:dyDescent="0.3">
      <c r="B473" s="23">
        <v>1050</v>
      </c>
      <c r="C473" s="23">
        <v>725</v>
      </c>
      <c r="D473" s="23">
        <v>1583</v>
      </c>
      <c r="E473" s="23"/>
      <c r="F473" s="23"/>
    </row>
    <row r="474" spans="2:6" x14ac:dyDescent="0.3">
      <c r="B474" s="23">
        <v>1109</v>
      </c>
      <c r="C474" s="23">
        <v>670</v>
      </c>
      <c r="D474" s="23">
        <v>1627</v>
      </c>
      <c r="E474" s="23"/>
      <c r="F474" s="23"/>
    </row>
    <row r="475" spans="2:6" x14ac:dyDescent="0.3">
      <c r="B475" s="23">
        <v>1469</v>
      </c>
      <c r="C475" s="23">
        <v>700</v>
      </c>
      <c r="D475" s="23">
        <v>1777</v>
      </c>
      <c r="E475" s="23"/>
      <c r="F475" s="23"/>
    </row>
    <row r="476" spans="2:6" x14ac:dyDescent="0.3">
      <c r="B476" s="23">
        <v>1025</v>
      </c>
      <c r="C476" s="23">
        <v>755</v>
      </c>
      <c r="D476" s="23">
        <v>1617</v>
      </c>
      <c r="E476" s="23"/>
      <c r="F476" s="23"/>
    </row>
    <row r="477" spans="2:6" x14ac:dyDescent="0.3">
      <c r="B477" s="23">
        <v>1585</v>
      </c>
      <c r="C477" s="23">
        <v>706</v>
      </c>
      <c r="D477" s="23">
        <v>1605</v>
      </c>
      <c r="E477" s="23"/>
      <c r="F477" s="23"/>
    </row>
    <row r="478" spans="2:6" x14ac:dyDescent="0.3">
      <c r="B478" s="23">
        <v>1175</v>
      </c>
      <c r="C478" s="23">
        <v>667</v>
      </c>
      <c r="D478" s="23">
        <v>1619</v>
      </c>
      <c r="E478" s="23"/>
      <c r="F478" s="23"/>
    </row>
    <row r="479" spans="2:6" x14ac:dyDescent="0.3">
      <c r="B479" s="23">
        <v>1140</v>
      </c>
      <c r="C479" s="23">
        <v>667</v>
      </c>
      <c r="D479" s="23">
        <v>1751</v>
      </c>
      <c r="E479" s="23"/>
      <c r="F479" s="23"/>
    </row>
    <row r="480" spans="2:6" x14ac:dyDescent="0.3">
      <c r="B480" s="23">
        <v>1223</v>
      </c>
      <c r="C480" s="23">
        <v>685</v>
      </c>
      <c r="D480" s="23">
        <v>1632</v>
      </c>
      <c r="E480" s="23"/>
      <c r="F480" s="23"/>
    </row>
    <row r="481" spans="2:6" x14ac:dyDescent="0.3">
      <c r="B481" s="23">
        <v>1082</v>
      </c>
      <c r="C481" s="23">
        <v>710</v>
      </c>
      <c r="D481" s="23">
        <v>1615</v>
      </c>
      <c r="E481" s="23"/>
      <c r="F481" s="23"/>
    </row>
    <row r="482" spans="2:6" x14ac:dyDescent="0.3">
      <c r="B482" s="23">
        <v>1043</v>
      </c>
      <c r="C482" s="23">
        <v>688</v>
      </c>
      <c r="D482" s="23">
        <v>1748</v>
      </c>
      <c r="E482" s="23"/>
      <c r="F482" s="23"/>
    </row>
    <row r="483" spans="2:6" x14ac:dyDescent="0.3">
      <c r="B483" s="23">
        <v>1330</v>
      </c>
      <c r="C483" s="23">
        <v>703</v>
      </c>
      <c r="D483" s="23">
        <v>1706</v>
      </c>
      <c r="E483" s="23"/>
      <c r="F483" s="23"/>
    </row>
    <row r="484" spans="2:6" x14ac:dyDescent="0.3">
      <c r="B484" s="23">
        <v>1084</v>
      </c>
      <c r="C484" s="23">
        <v>710</v>
      </c>
      <c r="D484" s="23">
        <v>1647</v>
      </c>
      <c r="E484" s="23"/>
      <c r="F484" s="23"/>
    </row>
    <row r="485" spans="2:6" x14ac:dyDescent="0.3">
      <c r="B485" s="23">
        <v>1461</v>
      </c>
      <c r="C485" s="23">
        <v>667</v>
      </c>
      <c r="D485" s="23">
        <v>1643</v>
      </c>
      <c r="E485" s="23"/>
      <c r="F485" s="23"/>
    </row>
    <row r="486" spans="2:6" x14ac:dyDescent="0.3">
      <c r="B486" s="23">
        <v>1009</v>
      </c>
      <c r="C486" s="23">
        <v>700</v>
      </c>
      <c r="D486" s="23">
        <v>1668</v>
      </c>
      <c r="E486" s="23"/>
      <c r="F486" s="23"/>
    </row>
    <row r="487" spans="2:6" x14ac:dyDescent="0.3">
      <c r="B487" s="23">
        <v>1084</v>
      </c>
      <c r="C487" s="23">
        <v>735</v>
      </c>
      <c r="D487" s="23">
        <v>1618</v>
      </c>
      <c r="E487" s="23"/>
      <c r="F487" s="23"/>
    </row>
    <row r="488" spans="2:6" x14ac:dyDescent="0.3">
      <c r="B488" s="23">
        <v>1054</v>
      </c>
      <c r="C488" s="23">
        <v>721</v>
      </c>
      <c r="D488" s="23">
        <v>1601</v>
      </c>
      <c r="E488" s="23"/>
      <c r="F488" s="23"/>
    </row>
    <row r="489" spans="2:6" x14ac:dyDescent="0.3">
      <c r="B489" s="23">
        <v>1358</v>
      </c>
      <c r="C489" s="23">
        <v>666</v>
      </c>
      <c r="D489" s="23">
        <v>1765</v>
      </c>
      <c r="E489" s="23"/>
      <c r="F489" s="23"/>
    </row>
    <row r="490" spans="2:6" x14ac:dyDescent="0.3">
      <c r="B490" s="23">
        <v>1026</v>
      </c>
      <c r="C490" s="23">
        <v>694</v>
      </c>
      <c r="D490" s="23">
        <v>2059</v>
      </c>
      <c r="E490" s="23"/>
      <c r="F490" s="23"/>
    </row>
    <row r="491" spans="2:6" x14ac:dyDescent="0.3">
      <c r="B491" s="23">
        <v>1107</v>
      </c>
      <c r="C491" s="23">
        <v>692</v>
      </c>
      <c r="D491" s="23">
        <v>1503</v>
      </c>
      <c r="E491" s="23"/>
      <c r="F491" s="23"/>
    </row>
    <row r="492" spans="2:6" x14ac:dyDescent="0.3">
      <c r="B492" s="23">
        <v>1099</v>
      </c>
      <c r="C492" s="23">
        <v>699</v>
      </c>
      <c r="D492" s="23">
        <v>1629</v>
      </c>
      <c r="E492" s="23"/>
      <c r="F492" s="23"/>
    </row>
    <row r="493" spans="2:6" x14ac:dyDescent="0.3">
      <c r="B493" s="23">
        <v>1042</v>
      </c>
      <c r="C493" s="23">
        <v>716</v>
      </c>
      <c r="D493" s="23">
        <v>1602</v>
      </c>
      <c r="E493" s="23"/>
      <c r="F493" s="23"/>
    </row>
    <row r="494" spans="2:6" x14ac:dyDescent="0.3">
      <c r="B494" s="23">
        <v>1529</v>
      </c>
      <c r="C494" s="23">
        <v>705</v>
      </c>
      <c r="D494" s="23">
        <v>1622</v>
      </c>
      <c r="E494" s="23"/>
      <c r="F494" s="23"/>
    </row>
    <row r="495" spans="2:6" x14ac:dyDescent="0.3">
      <c r="B495" s="23">
        <v>1113</v>
      </c>
      <c r="C495" s="23">
        <v>701</v>
      </c>
      <c r="D495" s="23">
        <v>1986</v>
      </c>
      <c r="E495" s="23"/>
      <c r="F495" s="23"/>
    </row>
    <row r="496" spans="2:6" x14ac:dyDescent="0.3">
      <c r="B496" s="23">
        <v>1133</v>
      </c>
      <c r="C496" s="23">
        <v>672</v>
      </c>
      <c r="D496" s="23">
        <v>1743</v>
      </c>
      <c r="E496" s="23"/>
      <c r="F496" s="23"/>
    </row>
    <row r="497" spans="2:6" x14ac:dyDescent="0.3">
      <c r="B497" s="23">
        <v>1781</v>
      </c>
      <c r="C497" s="23">
        <v>726</v>
      </c>
      <c r="D497" s="23">
        <v>1727</v>
      </c>
      <c r="E497" s="23"/>
      <c r="F497" s="23"/>
    </row>
    <row r="498" spans="2:6" x14ac:dyDescent="0.3">
      <c r="B498" s="23">
        <v>1057</v>
      </c>
      <c r="C498" s="23">
        <v>703</v>
      </c>
      <c r="D498" s="23">
        <v>1627</v>
      </c>
      <c r="E498" s="23"/>
      <c r="F498" s="23"/>
    </row>
    <row r="499" spans="2:6" x14ac:dyDescent="0.3">
      <c r="B499" s="23">
        <v>1085</v>
      </c>
      <c r="C499" s="23">
        <v>703</v>
      </c>
      <c r="D499" s="23">
        <v>1717</v>
      </c>
      <c r="E499" s="23"/>
      <c r="F499" s="23"/>
    </row>
    <row r="500" spans="2:6" x14ac:dyDescent="0.3">
      <c r="B500" s="23">
        <v>1072</v>
      </c>
      <c r="C500" s="23">
        <v>750</v>
      </c>
      <c r="D500" s="23">
        <v>1636</v>
      </c>
      <c r="E500" s="23"/>
      <c r="F500" s="23"/>
    </row>
    <row r="501" spans="2:6" x14ac:dyDescent="0.3">
      <c r="B501" s="23">
        <v>1067</v>
      </c>
      <c r="C501" s="23">
        <v>730</v>
      </c>
      <c r="D501" s="23">
        <v>1748</v>
      </c>
      <c r="E501" s="23"/>
      <c r="F501" s="23"/>
    </row>
    <row r="502" spans="2:6" x14ac:dyDescent="0.3">
      <c r="B502" s="23">
        <v>1078</v>
      </c>
      <c r="C502" s="23">
        <v>682</v>
      </c>
      <c r="D502" s="23">
        <v>1726</v>
      </c>
      <c r="E502" s="23"/>
      <c r="F502" s="23"/>
    </row>
    <row r="503" spans="2:6" x14ac:dyDescent="0.3">
      <c r="B503" s="23">
        <v>1089</v>
      </c>
      <c r="C503" s="23">
        <v>678</v>
      </c>
      <c r="D503" s="23">
        <v>1622</v>
      </c>
      <c r="E503" s="23"/>
      <c r="F503" s="23"/>
    </row>
    <row r="504" spans="2:6" x14ac:dyDescent="0.3">
      <c r="B504" s="23">
        <v>1088</v>
      </c>
      <c r="C504" s="23">
        <v>725</v>
      </c>
      <c r="D504" s="23">
        <v>1824</v>
      </c>
      <c r="E504" s="23"/>
      <c r="F504" s="23"/>
    </row>
    <row r="505" spans="2:6" x14ac:dyDescent="0.3">
      <c r="B505" s="23">
        <v>1067</v>
      </c>
      <c r="C505" s="23">
        <v>724</v>
      </c>
      <c r="D505" s="23">
        <v>1746</v>
      </c>
      <c r="E505" s="23"/>
      <c r="F505" s="23"/>
    </row>
    <row r="506" spans="2:6" x14ac:dyDescent="0.3">
      <c r="B506" s="23">
        <v>1100</v>
      </c>
      <c r="C506" s="23">
        <v>693</v>
      </c>
      <c r="D506" s="23">
        <v>1679</v>
      </c>
      <c r="E506" s="23"/>
      <c r="F506" s="23"/>
    </row>
    <row r="507" spans="2:6" x14ac:dyDescent="0.3">
      <c r="B507" s="23">
        <v>1145</v>
      </c>
      <c r="C507" s="23">
        <v>673</v>
      </c>
      <c r="D507" s="23">
        <v>1687</v>
      </c>
      <c r="E507" s="23"/>
      <c r="F507" s="23"/>
    </row>
    <row r="508" spans="2:6" x14ac:dyDescent="0.3">
      <c r="B508" s="23">
        <v>1095</v>
      </c>
      <c r="C508" s="23">
        <v>685</v>
      </c>
      <c r="D508" s="23">
        <v>1650</v>
      </c>
      <c r="E508" s="23"/>
      <c r="F508" s="23"/>
    </row>
    <row r="509" spans="2:6" x14ac:dyDescent="0.3">
      <c r="B509" s="23">
        <v>1097</v>
      </c>
      <c r="C509" s="23">
        <v>713</v>
      </c>
      <c r="D509" s="23">
        <v>1667</v>
      </c>
      <c r="E509" s="23"/>
      <c r="F509" s="23"/>
    </row>
    <row r="510" spans="2:6" x14ac:dyDescent="0.3">
      <c r="B510" s="23">
        <v>2584</v>
      </c>
      <c r="C510" s="23">
        <v>721</v>
      </c>
      <c r="D510" s="23">
        <v>1768</v>
      </c>
      <c r="E510" s="23"/>
      <c r="F510" s="23"/>
    </row>
    <row r="511" spans="2:6" x14ac:dyDescent="0.3">
      <c r="B511" s="23">
        <v>1147</v>
      </c>
      <c r="C511" s="23">
        <v>773</v>
      </c>
      <c r="D511" s="23">
        <v>1641</v>
      </c>
      <c r="E511" s="23"/>
      <c r="F511" s="23"/>
    </row>
    <row r="512" spans="2:6" x14ac:dyDescent="0.3">
      <c r="B512" s="23">
        <v>1083</v>
      </c>
      <c r="C512" s="23">
        <v>708</v>
      </c>
      <c r="D512" s="23">
        <v>1739</v>
      </c>
      <c r="E512" s="23"/>
      <c r="F512" s="23"/>
    </row>
    <row r="513" spans="2:6" x14ac:dyDescent="0.3">
      <c r="B513" s="23">
        <v>1104</v>
      </c>
      <c r="C513" s="23">
        <v>707</v>
      </c>
      <c r="D513" s="23">
        <v>1654</v>
      </c>
      <c r="E513" s="23"/>
      <c r="F513" s="23"/>
    </row>
    <row r="514" spans="2:6" x14ac:dyDescent="0.3">
      <c r="B514" s="23">
        <v>1073</v>
      </c>
      <c r="C514" s="23">
        <v>713</v>
      </c>
      <c r="D514" s="23">
        <v>1693</v>
      </c>
      <c r="E514" s="23"/>
      <c r="F514" s="23"/>
    </row>
    <row r="515" spans="2:6" x14ac:dyDescent="0.3">
      <c r="B515" s="23">
        <v>1051</v>
      </c>
      <c r="C515" s="23">
        <v>703</v>
      </c>
      <c r="D515" s="23">
        <v>1611</v>
      </c>
      <c r="E515" s="23"/>
      <c r="F515" s="23"/>
    </row>
    <row r="516" spans="2:6" x14ac:dyDescent="0.3">
      <c r="B516" s="23">
        <v>1093</v>
      </c>
      <c r="C516" s="23">
        <v>724</v>
      </c>
      <c r="D516" s="23">
        <v>1667</v>
      </c>
      <c r="E516" s="23"/>
      <c r="F516" s="23"/>
    </row>
    <row r="517" spans="2:6" x14ac:dyDescent="0.3">
      <c r="B517" s="23">
        <v>1069</v>
      </c>
      <c r="C517" s="23">
        <v>707</v>
      </c>
      <c r="D517" s="23">
        <v>1747</v>
      </c>
      <c r="E517" s="23"/>
      <c r="F517" s="23"/>
    </row>
    <row r="518" spans="2:6" x14ac:dyDescent="0.3">
      <c r="B518" s="23">
        <v>1113</v>
      </c>
      <c r="C518" s="23">
        <v>661</v>
      </c>
      <c r="D518" s="23">
        <v>2006</v>
      </c>
      <c r="E518" s="23"/>
      <c r="F518" s="23"/>
    </row>
    <row r="519" spans="2:6" x14ac:dyDescent="0.3">
      <c r="B519" s="23">
        <v>1469</v>
      </c>
      <c r="C519" s="23">
        <v>1020</v>
      </c>
      <c r="D519" s="23">
        <v>2246</v>
      </c>
      <c r="E519" s="23"/>
      <c r="F519" s="23"/>
    </row>
    <row r="520" spans="2:6" x14ac:dyDescent="0.3">
      <c r="B520" s="23">
        <v>1023</v>
      </c>
      <c r="C520" s="23">
        <v>673</v>
      </c>
      <c r="D520" s="23">
        <v>1888</v>
      </c>
      <c r="E520" s="23"/>
      <c r="F520" s="23"/>
    </row>
    <row r="521" spans="2:6" x14ac:dyDescent="0.3">
      <c r="B521" s="23">
        <v>1084</v>
      </c>
      <c r="C521" s="23">
        <v>723</v>
      </c>
      <c r="D521" s="23">
        <v>1736</v>
      </c>
      <c r="E521" s="23"/>
      <c r="F521" s="23"/>
    </row>
    <row r="522" spans="2:6" x14ac:dyDescent="0.3">
      <c r="B522" s="23">
        <v>1483</v>
      </c>
      <c r="C522" s="23">
        <v>702</v>
      </c>
      <c r="D522" s="23">
        <v>1656</v>
      </c>
      <c r="E522" s="23"/>
      <c r="F522" s="23"/>
    </row>
    <row r="523" spans="2:6" x14ac:dyDescent="0.3">
      <c r="B523" s="23">
        <v>1073</v>
      </c>
      <c r="C523" s="23">
        <v>702</v>
      </c>
      <c r="D523" s="23">
        <v>1824</v>
      </c>
      <c r="E523" s="23"/>
      <c r="F523" s="23"/>
    </row>
    <row r="524" spans="2:6" x14ac:dyDescent="0.3">
      <c r="B524" s="23">
        <v>1049</v>
      </c>
      <c r="C524" s="23">
        <v>685</v>
      </c>
      <c r="D524" s="23">
        <v>1513</v>
      </c>
      <c r="E524" s="23"/>
      <c r="F524" s="23"/>
    </row>
    <row r="525" spans="2:6" x14ac:dyDescent="0.3">
      <c r="B525" s="23">
        <v>1030</v>
      </c>
      <c r="C525" s="23">
        <v>717</v>
      </c>
      <c r="D525" s="23">
        <v>1786</v>
      </c>
      <c r="E525" s="23"/>
      <c r="F525" s="23"/>
    </row>
    <row r="526" spans="2:6" x14ac:dyDescent="0.3">
      <c r="B526" s="23">
        <v>1144</v>
      </c>
      <c r="C526" s="23">
        <v>715</v>
      </c>
      <c r="D526" s="23">
        <v>1688</v>
      </c>
      <c r="E526" s="23"/>
      <c r="F526" s="23"/>
    </row>
    <row r="527" spans="2:6" x14ac:dyDescent="0.3">
      <c r="B527" s="23">
        <v>1546</v>
      </c>
      <c r="C527" s="23">
        <v>711</v>
      </c>
      <c r="D527" s="23">
        <v>1752</v>
      </c>
      <c r="E527" s="23"/>
      <c r="F527" s="23"/>
    </row>
    <row r="528" spans="2:6" x14ac:dyDescent="0.3">
      <c r="B528" s="23">
        <v>1055</v>
      </c>
      <c r="C528" s="23">
        <v>802</v>
      </c>
      <c r="D528" s="23">
        <v>1808</v>
      </c>
      <c r="E528" s="23"/>
      <c r="F528" s="23"/>
    </row>
    <row r="529" spans="2:6" x14ac:dyDescent="0.3">
      <c r="B529" s="23">
        <v>1031</v>
      </c>
      <c r="C529" s="23">
        <v>710</v>
      </c>
      <c r="D529" s="23">
        <v>1853</v>
      </c>
      <c r="E529" s="23"/>
      <c r="F529" s="23"/>
    </row>
    <row r="530" spans="2:6" x14ac:dyDescent="0.3">
      <c r="B530" s="23">
        <v>1532</v>
      </c>
      <c r="C530" s="23">
        <v>671</v>
      </c>
      <c r="D530" s="23">
        <v>1709</v>
      </c>
      <c r="E530" s="23"/>
      <c r="F530" s="23"/>
    </row>
    <row r="531" spans="2:6" x14ac:dyDescent="0.3">
      <c r="B531" s="23">
        <v>1110</v>
      </c>
      <c r="C531" s="23">
        <v>706</v>
      </c>
      <c r="D531" s="23">
        <v>1771</v>
      </c>
      <c r="E531" s="23"/>
      <c r="F531" s="23"/>
    </row>
    <row r="532" spans="2:6" x14ac:dyDescent="0.3">
      <c r="B532" s="23">
        <v>1035</v>
      </c>
      <c r="C532" s="23">
        <v>723</v>
      </c>
      <c r="D532" s="23">
        <v>1615</v>
      </c>
      <c r="E532" s="23"/>
      <c r="F532" s="23"/>
    </row>
    <row r="533" spans="2:6" x14ac:dyDescent="0.3">
      <c r="B533" s="23">
        <v>1083</v>
      </c>
      <c r="C533" s="23">
        <v>698</v>
      </c>
      <c r="D533" s="23">
        <v>1650</v>
      </c>
      <c r="E533" s="23"/>
      <c r="F533" s="23"/>
    </row>
    <row r="534" spans="2:6" x14ac:dyDescent="0.3">
      <c r="B534" s="23">
        <v>1075</v>
      </c>
      <c r="C534" s="23">
        <v>690</v>
      </c>
      <c r="D534" s="23">
        <v>1624</v>
      </c>
      <c r="E534" s="23"/>
      <c r="F534" s="23"/>
    </row>
    <row r="535" spans="2:6" x14ac:dyDescent="0.3">
      <c r="B535" s="23">
        <v>1052</v>
      </c>
      <c r="C535" s="23">
        <v>711</v>
      </c>
      <c r="D535" s="23">
        <v>1696</v>
      </c>
      <c r="E535" s="23"/>
      <c r="F535" s="23"/>
    </row>
    <row r="536" spans="2:6" x14ac:dyDescent="0.3">
      <c r="B536" s="23">
        <v>1374</v>
      </c>
      <c r="C536" s="23">
        <v>669</v>
      </c>
      <c r="D536" s="23">
        <v>1863</v>
      </c>
      <c r="E536" s="23"/>
      <c r="F536" s="23"/>
    </row>
    <row r="537" spans="2:6" x14ac:dyDescent="0.3">
      <c r="B537" s="23">
        <v>1038</v>
      </c>
      <c r="C537" s="23">
        <v>698</v>
      </c>
      <c r="D537" s="23">
        <v>1398</v>
      </c>
      <c r="E537" s="23"/>
      <c r="F537" s="23"/>
    </row>
    <row r="538" spans="2:6" x14ac:dyDescent="0.3">
      <c r="B538" s="23">
        <v>1426</v>
      </c>
      <c r="C538" s="23">
        <v>711</v>
      </c>
      <c r="D538" s="23">
        <v>1775</v>
      </c>
      <c r="E538" s="23"/>
      <c r="F538" s="23"/>
    </row>
    <row r="539" spans="2:6" x14ac:dyDescent="0.3">
      <c r="B539" s="23">
        <v>1076</v>
      </c>
      <c r="C539" s="23">
        <v>707</v>
      </c>
      <c r="D539" s="23">
        <v>1657</v>
      </c>
      <c r="E539" s="23"/>
      <c r="F539" s="23"/>
    </row>
    <row r="540" spans="2:6" x14ac:dyDescent="0.3">
      <c r="B540" s="23">
        <v>1095</v>
      </c>
      <c r="C540" s="23">
        <v>748</v>
      </c>
      <c r="D540" s="23">
        <v>1862</v>
      </c>
      <c r="E540" s="23"/>
      <c r="F540" s="23"/>
    </row>
    <row r="541" spans="2:6" x14ac:dyDescent="0.3">
      <c r="B541" s="23">
        <v>1112</v>
      </c>
      <c r="C541" s="23">
        <v>714</v>
      </c>
      <c r="D541" s="23">
        <v>1829</v>
      </c>
      <c r="E541" s="23"/>
      <c r="F541" s="23"/>
    </row>
    <row r="542" spans="2:6" x14ac:dyDescent="0.3">
      <c r="B542" s="23">
        <v>1029</v>
      </c>
      <c r="C542" s="23">
        <v>697</v>
      </c>
      <c r="D542" s="23">
        <v>1617</v>
      </c>
      <c r="E542" s="23"/>
      <c r="F542" s="23"/>
    </row>
    <row r="543" spans="2:6" x14ac:dyDescent="0.3">
      <c r="B543" s="23">
        <v>1600</v>
      </c>
      <c r="C543" s="23">
        <v>727</v>
      </c>
      <c r="D543" s="23">
        <v>1698</v>
      </c>
      <c r="E543" s="23"/>
      <c r="F543" s="23"/>
    </row>
    <row r="544" spans="2:6" x14ac:dyDescent="0.3">
      <c r="B544" s="23">
        <v>1042</v>
      </c>
      <c r="C544" s="23">
        <v>742</v>
      </c>
      <c r="D544" s="23">
        <v>1890</v>
      </c>
      <c r="E544" s="23"/>
      <c r="F544" s="23"/>
    </row>
    <row r="545" spans="2:6" x14ac:dyDescent="0.3">
      <c r="B545" s="23">
        <v>1061</v>
      </c>
      <c r="C545" s="23">
        <v>709</v>
      </c>
      <c r="D545" s="23">
        <v>1645</v>
      </c>
      <c r="E545" s="23"/>
      <c r="F545" s="23"/>
    </row>
    <row r="546" spans="2:6" x14ac:dyDescent="0.3">
      <c r="B546" s="23">
        <v>1065</v>
      </c>
      <c r="C546" s="23">
        <v>683</v>
      </c>
      <c r="D546" s="23">
        <v>1693</v>
      </c>
      <c r="E546" s="23"/>
      <c r="F546" s="23"/>
    </row>
    <row r="547" spans="2:6" x14ac:dyDescent="0.3">
      <c r="B547" s="23">
        <v>1091</v>
      </c>
      <c r="C547" s="23">
        <v>727</v>
      </c>
      <c r="D547" s="23">
        <v>1642</v>
      </c>
      <c r="E547" s="23"/>
      <c r="F547" s="23"/>
    </row>
    <row r="548" spans="2:6" x14ac:dyDescent="0.3">
      <c r="B548" s="23">
        <v>1076</v>
      </c>
      <c r="C548" s="23">
        <v>716</v>
      </c>
      <c r="D548" s="23">
        <v>1639</v>
      </c>
      <c r="E548" s="23"/>
      <c r="F548" s="23"/>
    </row>
    <row r="549" spans="2:6" x14ac:dyDescent="0.3">
      <c r="B549" s="23">
        <v>1335</v>
      </c>
      <c r="C549" s="23">
        <v>728</v>
      </c>
      <c r="D549" s="23">
        <v>1702</v>
      </c>
      <c r="E549" s="23"/>
      <c r="F549" s="23"/>
    </row>
    <row r="550" spans="2:6" x14ac:dyDescent="0.3">
      <c r="B550" s="23">
        <v>1438</v>
      </c>
      <c r="C550" s="23">
        <v>679</v>
      </c>
      <c r="D550" s="23">
        <v>1646</v>
      </c>
      <c r="E550" s="23"/>
      <c r="F550" s="23"/>
    </row>
    <row r="551" spans="2:6" x14ac:dyDescent="0.3">
      <c r="B551" s="23">
        <v>1373</v>
      </c>
      <c r="C551" s="23">
        <v>715</v>
      </c>
      <c r="D551" s="23">
        <v>1666</v>
      </c>
      <c r="E551" s="23"/>
      <c r="F551" s="23"/>
    </row>
    <row r="552" spans="2:6" x14ac:dyDescent="0.3">
      <c r="B552" s="23">
        <v>1354</v>
      </c>
      <c r="C552" s="23">
        <v>686</v>
      </c>
      <c r="D552" s="23">
        <v>1731</v>
      </c>
      <c r="E552" s="23"/>
      <c r="F552" s="23"/>
    </row>
    <row r="553" spans="2:6" x14ac:dyDescent="0.3">
      <c r="B553" s="23">
        <v>1286</v>
      </c>
      <c r="C553" s="23">
        <v>692</v>
      </c>
      <c r="D553" s="23">
        <v>1633</v>
      </c>
      <c r="E553" s="23"/>
      <c r="F553" s="23"/>
    </row>
    <row r="554" spans="2:6" x14ac:dyDescent="0.3">
      <c r="B554" s="23">
        <v>1215</v>
      </c>
      <c r="C554" s="23">
        <v>695</v>
      </c>
      <c r="D554" s="23">
        <v>1710</v>
      </c>
      <c r="E554" s="23"/>
      <c r="F554" s="23"/>
    </row>
    <row r="555" spans="2:6" x14ac:dyDescent="0.3">
      <c r="B555" s="23">
        <v>1075</v>
      </c>
      <c r="C555" s="23">
        <v>699</v>
      </c>
      <c r="D555" s="23">
        <v>1699</v>
      </c>
      <c r="E555" s="23"/>
      <c r="F555" s="23"/>
    </row>
    <row r="556" spans="2:6" x14ac:dyDescent="0.3">
      <c r="B556" s="23">
        <v>1339</v>
      </c>
      <c r="C556" s="23">
        <v>696</v>
      </c>
      <c r="D556" s="23">
        <v>1967</v>
      </c>
      <c r="E556" s="23"/>
      <c r="F556" s="23"/>
    </row>
    <row r="557" spans="2:6" x14ac:dyDescent="0.3">
      <c r="B557" s="23">
        <v>1101</v>
      </c>
      <c r="C557" s="23">
        <v>717</v>
      </c>
      <c r="D557" s="23">
        <v>1746</v>
      </c>
      <c r="E557" s="23"/>
      <c r="F557" s="23"/>
    </row>
    <row r="558" spans="2:6" x14ac:dyDescent="0.3">
      <c r="B558" s="23">
        <v>1447</v>
      </c>
      <c r="C558" s="23">
        <v>700</v>
      </c>
      <c r="D558" s="23">
        <v>1758</v>
      </c>
      <c r="E558" s="23"/>
      <c r="F558" s="23"/>
    </row>
    <row r="559" spans="2:6" x14ac:dyDescent="0.3">
      <c r="B559" s="23">
        <v>1027</v>
      </c>
      <c r="C559" s="23">
        <v>689</v>
      </c>
      <c r="D559" s="23">
        <v>1768</v>
      </c>
      <c r="E559" s="23"/>
      <c r="F559" s="23"/>
    </row>
    <row r="560" spans="2:6" x14ac:dyDescent="0.3">
      <c r="B560" s="23">
        <v>1087</v>
      </c>
      <c r="C560" s="23">
        <v>704</v>
      </c>
      <c r="D560" s="23">
        <v>1650</v>
      </c>
      <c r="E560" s="23"/>
      <c r="F560" s="23"/>
    </row>
    <row r="561" spans="2:6" x14ac:dyDescent="0.3">
      <c r="B561" s="23">
        <v>1027</v>
      </c>
      <c r="C561" s="23">
        <v>1117</v>
      </c>
      <c r="D561" s="23">
        <v>1771</v>
      </c>
      <c r="E561" s="23"/>
      <c r="F561" s="23"/>
    </row>
    <row r="562" spans="2:6" x14ac:dyDescent="0.3">
      <c r="B562" s="23">
        <v>1102</v>
      </c>
      <c r="C562" s="23">
        <v>679</v>
      </c>
      <c r="D562" s="23">
        <v>1646</v>
      </c>
      <c r="E562" s="23"/>
      <c r="F562" s="23"/>
    </row>
    <row r="563" spans="2:6" x14ac:dyDescent="0.3">
      <c r="B563" s="23">
        <v>1024</v>
      </c>
      <c r="C563" s="23">
        <v>730</v>
      </c>
      <c r="D563" s="23">
        <v>1595</v>
      </c>
      <c r="E563" s="23"/>
      <c r="F563" s="23"/>
    </row>
    <row r="564" spans="2:6" x14ac:dyDescent="0.3">
      <c r="B564" s="23">
        <v>1360</v>
      </c>
      <c r="C564" s="23">
        <v>697</v>
      </c>
      <c r="D564" s="23">
        <v>1637</v>
      </c>
      <c r="E564" s="23"/>
      <c r="F564" s="23"/>
    </row>
    <row r="565" spans="2:6" x14ac:dyDescent="0.3">
      <c r="B565" s="23">
        <v>1074</v>
      </c>
      <c r="C565" s="23">
        <v>750</v>
      </c>
      <c r="D565" s="23">
        <v>2077</v>
      </c>
      <c r="E565" s="23"/>
      <c r="F565" s="23"/>
    </row>
    <row r="566" spans="2:6" x14ac:dyDescent="0.3">
      <c r="B566" s="23">
        <v>1427</v>
      </c>
      <c r="C566" s="23">
        <v>681</v>
      </c>
      <c r="D566" s="23">
        <v>1688</v>
      </c>
      <c r="E566" s="23"/>
      <c r="F566" s="23"/>
    </row>
    <row r="567" spans="2:6" x14ac:dyDescent="0.3">
      <c r="B567" s="23">
        <v>1060</v>
      </c>
      <c r="C567" s="23">
        <v>686</v>
      </c>
      <c r="D567" s="23">
        <v>1699</v>
      </c>
      <c r="E567" s="23"/>
      <c r="F567" s="23"/>
    </row>
    <row r="568" spans="2:6" x14ac:dyDescent="0.3">
      <c r="B568" s="23">
        <v>1090</v>
      </c>
      <c r="C568" s="23">
        <v>717</v>
      </c>
      <c r="D568" s="23">
        <v>1616</v>
      </c>
      <c r="E568" s="23"/>
      <c r="F568" s="23"/>
    </row>
    <row r="569" spans="2:6" x14ac:dyDescent="0.3">
      <c r="B569" s="23">
        <v>1061</v>
      </c>
      <c r="C569" s="23">
        <v>712</v>
      </c>
      <c r="D569" s="23">
        <v>2192</v>
      </c>
      <c r="E569" s="23"/>
      <c r="F569" s="23"/>
    </row>
    <row r="570" spans="2:6" x14ac:dyDescent="0.3">
      <c r="B570" s="23">
        <v>1457</v>
      </c>
      <c r="C570" s="23">
        <v>700</v>
      </c>
      <c r="D570" s="23">
        <v>1963</v>
      </c>
      <c r="E570" s="23"/>
      <c r="F570" s="23"/>
    </row>
    <row r="571" spans="2:6" x14ac:dyDescent="0.3">
      <c r="B571" s="23">
        <v>1062</v>
      </c>
      <c r="C571" s="23">
        <v>700</v>
      </c>
      <c r="D571" s="23">
        <v>1795</v>
      </c>
      <c r="E571" s="23"/>
      <c r="F571" s="23"/>
    </row>
    <row r="572" spans="2:6" x14ac:dyDescent="0.3">
      <c r="B572" s="23">
        <v>1104</v>
      </c>
      <c r="C572" s="23">
        <v>711</v>
      </c>
      <c r="D572" s="23">
        <v>1765</v>
      </c>
      <c r="E572" s="23"/>
      <c r="F572" s="23"/>
    </row>
    <row r="573" spans="2:6" x14ac:dyDescent="0.3">
      <c r="B573" s="23">
        <v>1057</v>
      </c>
      <c r="C573" s="23">
        <v>702</v>
      </c>
      <c r="D573" s="23">
        <v>1651</v>
      </c>
      <c r="E573" s="23"/>
      <c r="F573" s="23"/>
    </row>
    <row r="574" spans="2:6" x14ac:dyDescent="0.3">
      <c r="B574" s="23">
        <v>1080</v>
      </c>
      <c r="C574" s="23">
        <v>704</v>
      </c>
      <c r="D574" s="23">
        <v>1661</v>
      </c>
      <c r="E574" s="23"/>
      <c r="F574" s="23"/>
    </row>
    <row r="575" spans="2:6" x14ac:dyDescent="0.3">
      <c r="B575" s="23">
        <v>1109</v>
      </c>
      <c r="C575" s="23">
        <v>743</v>
      </c>
      <c r="D575" s="23">
        <v>1841</v>
      </c>
      <c r="E575" s="23"/>
      <c r="F575" s="23"/>
    </row>
    <row r="576" spans="2:6" x14ac:dyDescent="0.3">
      <c r="B576" s="23">
        <v>1064</v>
      </c>
      <c r="C576" s="23">
        <v>711</v>
      </c>
      <c r="D576" s="23">
        <v>1578</v>
      </c>
      <c r="E576" s="23"/>
      <c r="F576" s="23"/>
    </row>
    <row r="577" spans="2:6" x14ac:dyDescent="0.3">
      <c r="B577" s="23">
        <v>1546</v>
      </c>
      <c r="C577" s="23">
        <v>684</v>
      </c>
      <c r="D577" s="23">
        <v>1615</v>
      </c>
      <c r="E577" s="23"/>
      <c r="F577" s="23"/>
    </row>
    <row r="578" spans="2:6" x14ac:dyDescent="0.3">
      <c r="B578" s="23">
        <v>1041</v>
      </c>
      <c r="C578" s="23">
        <v>721</v>
      </c>
      <c r="D578" s="23">
        <v>1594</v>
      </c>
      <c r="E578" s="23"/>
      <c r="F578" s="23"/>
    </row>
    <row r="579" spans="2:6" x14ac:dyDescent="0.3">
      <c r="B579" s="23">
        <v>1072</v>
      </c>
      <c r="C579" s="23">
        <v>696</v>
      </c>
      <c r="D579" s="23">
        <v>1819</v>
      </c>
      <c r="E579" s="23"/>
      <c r="F579" s="23"/>
    </row>
    <row r="580" spans="2:6" x14ac:dyDescent="0.3">
      <c r="B580" s="23">
        <v>1058</v>
      </c>
      <c r="C580" s="23">
        <v>677</v>
      </c>
      <c r="D580" s="23">
        <v>2083</v>
      </c>
      <c r="E580" s="23"/>
      <c r="F580" s="23"/>
    </row>
    <row r="581" spans="2:6" x14ac:dyDescent="0.3">
      <c r="B581" s="23">
        <v>1075</v>
      </c>
      <c r="C581" s="23">
        <v>702</v>
      </c>
      <c r="D581" s="23">
        <v>1743</v>
      </c>
      <c r="E581" s="23"/>
      <c r="F581" s="23"/>
    </row>
    <row r="582" spans="2:6" x14ac:dyDescent="0.3">
      <c r="B582" s="23">
        <v>1716</v>
      </c>
      <c r="C582" s="23">
        <v>726</v>
      </c>
      <c r="D582" s="23">
        <v>1626</v>
      </c>
      <c r="E582" s="23"/>
      <c r="F582" s="23"/>
    </row>
    <row r="583" spans="2:6" x14ac:dyDescent="0.3">
      <c r="B583" s="23">
        <v>1379</v>
      </c>
      <c r="C583" s="23">
        <v>730</v>
      </c>
      <c r="D583" s="23">
        <v>1690</v>
      </c>
      <c r="E583" s="23"/>
      <c r="F583" s="23"/>
    </row>
    <row r="584" spans="2:6" x14ac:dyDescent="0.3">
      <c r="B584" s="23">
        <v>1442</v>
      </c>
      <c r="C584" s="23">
        <v>712</v>
      </c>
      <c r="D584" s="23">
        <v>1654</v>
      </c>
      <c r="E584" s="23"/>
      <c r="F584" s="23"/>
    </row>
    <row r="585" spans="2:6" x14ac:dyDescent="0.3">
      <c r="B585" s="23">
        <v>1046</v>
      </c>
      <c r="C585" s="23">
        <v>682</v>
      </c>
      <c r="D585" s="23">
        <v>1607</v>
      </c>
      <c r="E585" s="23"/>
      <c r="F585" s="23"/>
    </row>
    <row r="586" spans="2:6" x14ac:dyDescent="0.3">
      <c r="B586" s="23">
        <v>1066</v>
      </c>
      <c r="C586" s="23">
        <v>877</v>
      </c>
      <c r="D586" s="23">
        <v>1648</v>
      </c>
      <c r="E586" s="23"/>
      <c r="F586" s="23"/>
    </row>
    <row r="587" spans="2:6" x14ac:dyDescent="0.3">
      <c r="B587" s="23">
        <v>1071</v>
      </c>
      <c r="C587" s="23">
        <v>918</v>
      </c>
      <c r="D587" s="23">
        <v>1716</v>
      </c>
      <c r="E587" s="23"/>
      <c r="F587" s="23"/>
    </row>
    <row r="588" spans="2:6" x14ac:dyDescent="0.3">
      <c r="B588" s="23">
        <v>1028</v>
      </c>
      <c r="C588" s="23">
        <v>663</v>
      </c>
      <c r="D588" s="23">
        <v>1610</v>
      </c>
      <c r="E588" s="23"/>
      <c r="F588" s="23"/>
    </row>
    <row r="589" spans="2:6" x14ac:dyDescent="0.3">
      <c r="B589" s="23">
        <v>1613</v>
      </c>
      <c r="C589" s="23">
        <v>703</v>
      </c>
      <c r="D589" s="23">
        <v>1902</v>
      </c>
      <c r="E589" s="23"/>
      <c r="F589" s="23"/>
    </row>
    <row r="590" spans="2:6" x14ac:dyDescent="0.3">
      <c r="B590" s="23">
        <v>1022</v>
      </c>
      <c r="C590" s="23">
        <v>717</v>
      </c>
      <c r="D590" s="23">
        <v>1563</v>
      </c>
      <c r="E590" s="23"/>
      <c r="F590" s="23"/>
    </row>
    <row r="591" spans="2:6" x14ac:dyDescent="0.3">
      <c r="B591" s="23">
        <v>1088</v>
      </c>
      <c r="C591" s="23">
        <v>695</v>
      </c>
      <c r="D591" s="23">
        <v>1593</v>
      </c>
      <c r="E591" s="23"/>
      <c r="F591" s="23"/>
    </row>
    <row r="592" spans="2:6" x14ac:dyDescent="0.3">
      <c r="B592" s="23">
        <v>1081</v>
      </c>
      <c r="C592" s="23">
        <v>671</v>
      </c>
      <c r="D592" s="23">
        <v>1618</v>
      </c>
      <c r="E592" s="23"/>
      <c r="F592" s="23"/>
    </row>
    <row r="593" spans="2:6" x14ac:dyDescent="0.3">
      <c r="B593" s="23">
        <v>1046</v>
      </c>
      <c r="C593" s="23">
        <v>695</v>
      </c>
      <c r="D593" s="23">
        <v>1593</v>
      </c>
      <c r="E593" s="23"/>
      <c r="F593" s="23"/>
    </row>
    <row r="594" spans="2:6" x14ac:dyDescent="0.3">
      <c r="B594" s="23">
        <v>1072</v>
      </c>
      <c r="C594" s="23">
        <v>697</v>
      </c>
      <c r="D594" s="23">
        <v>1701</v>
      </c>
      <c r="E594" s="23"/>
      <c r="F594" s="23"/>
    </row>
    <row r="595" spans="2:6" x14ac:dyDescent="0.3">
      <c r="B595" s="23">
        <v>1068</v>
      </c>
      <c r="C595" s="23">
        <v>698</v>
      </c>
      <c r="D595" s="23">
        <v>1703</v>
      </c>
      <c r="E595" s="23"/>
      <c r="F595" s="23"/>
    </row>
    <row r="596" spans="2:6" x14ac:dyDescent="0.3">
      <c r="B596" s="23">
        <v>1085</v>
      </c>
      <c r="C596" s="23">
        <v>728</v>
      </c>
      <c r="D596" s="23">
        <v>1695</v>
      </c>
      <c r="E596" s="23"/>
      <c r="F596" s="23"/>
    </row>
    <row r="597" spans="2:6" x14ac:dyDescent="0.3">
      <c r="B597" s="23">
        <v>1071</v>
      </c>
      <c r="C597" s="23">
        <v>716</v>
      </c>
      <c r="D597" s="23">
        <v>1685</v>
      </c>
      <c r="E597" s="23"/>
      <c r="F597" s="23"/>
    </row>
    <row r="598" spans="2:6" x14ac:dyDescent="0.3">
      <c r="B598" s="23">
        <v>1692</v>
      </c>
      <c r="C598" s="23">
        <v>685</v>
      </c>
      <c r="D598" s="23">
        <v>1681</v>
      </c>
      <c r="E598" s="23"/>
      <c r="F598" s="23"/>
    </row>
    <row r="599" spans="2:6" x14ac:dyDescent="0.3">
      <c r="B599" s="23">
        <v>1087</v>
      </c>
      <c r="C599" s="23">
        <v>704</v>
      </c>
      <c r="D599" s="23">
        <v>2025</v>
      </c>
      <c r="E599" s="23"/>
      <c r="F599" s="23"/>
    </row>
    <row r="600" spans="2:6" x14ac:dyDescent="0.3">
      <c r="B600" s="23">
        <v>1048</v>
      </c>
      <c r="C600" s="23">
        <v>705</v>
      </c>
      <c r="D600" s="23">
        <v>1550</v>
      </c>
      <c r="E600" s="23"/>
      <c r="F600" s="23"/>
    </row>
    <row r="601" spans="2:6" x14ac:dyDescent="0.3">
      <c r="B601" s="23">
        <v>1066</v>
      </c>
      <c r="C601" s="23">
        <v>714</v>
      </c>
      <c r="D601" s="23">
        <v>1627</v>
      </c>
      <c r="E601" s="23"/>
      <c r="F601" s="23"/>
    </row>
    <row r="602" spans="2:6" x14ac:dyDescent="0.3">
      <c r="B602" s="23">
        <v>1052</v>
      </c>
      <c r="C602" s="23">
        <v>707</v>
      </c>
      <c r="D602" s="23">
        <v>1574</v>
      </c>
      <c r="E602" s="23"/>
      <c r="F602" s="23"/>
    </row>
    <row r="603" spans="2:6" x14ac:dyDescent="0.3">
      <c r="B603" s="23">
        <v>1066</v>
      </c>
      <c r="C603" s="23">
        <v>706</v>
      </c>
      <c r="D603" s="23">
        <v>1745</v>
      </c>
      <c r="E603" s="23"/>
      <c r="F603" s="23"/>
    </row>
    <row r="604" spans="2:6" x14ac:dyDescent="0.3">
      <c r="B604" s="23">
        <v>1373</v>
      </c>
      <c r="C604" s="23">
        <v>717</v>
      </c>
      <c r="D604" s="23">
        <v>1723</v>
      </c>
      <c r="E604" s="23"/>
      <c r="F604" s="23"/>
    </row>
    <row r="605" spans="2:6" x14ac:dyDescent="0.3">
      <c r="B605" s="23">
        <v>1047</v>
      </c>
      <c r="C605" s="23">
        <v>726</v>
      </c>
      <c r="D605" s="23">
        <v>1641</v>
      </c>
      <c r="E605" s="23"/>
      <c r="F605" s="23"/>
    </row>
    <row r="606" spans="2:6" x14ac:dyDescent="0.3">
      <c r="B606" s="23">
        <v>1064</v>
      </c>
      <c r="C606" s="23">
        <v>691</v>
      </c>
      <c r="D606" s="23">
        <v>1716</v>
      </c>
      <c r="E606" s="23"/>
      <c r="F606" s="23"/>
    </row>
    <row r="607" spans="2:6" x14ac:dyDescent="0.3">
      <c r="B607" s="23">
        <v>1076</v>
      </c>
      <c r="C607" s="23">
        <v>692</v>
      </c>
      <c r="D607" s="23">
        <v>1622</v>
      </c>
      <c r="E607" s="23"/>
      <c r="F607" s="23"/>
    </row>
    <row r="608" spans="2:6" x14ac:dyDescent="0.3">
      <c r="B608" s="23">
        <v>1078</v>
      </c>
      <c r="C608" s="23">
        <v>733</v>
      </c>
      <c r="D608" s="23">
        <v>1621</v>
      </c>
      <c r="E608" s="23"/>
      <c r="F608" s="23"/>
    </row>
    <row r="609" spans="2:6" x14ac:dyDescent="0.3">
      <c r="B609" s="23">
        <v>1584</v>
      </c>
      <c r="C609" s="23">
        <v>718</v>
      </c>
      <c r="D609" s="23">
        <v>1725</v>
      </c>
      <c r="E609" s="23"/>
      <c r="F609" s="23"/>
    </row>
    <row r="610" spans="2:6" x14ac:dyDescent="0.3">
      <c r="B610" s="23">
        <v>1056</v>
      </c>
      <c r="C610" s="23">
        <v>844</v>
      </c>
      <c r="D610" s="23">
        <v>1610</v>
      </c>
      <c r="E610" s="23"/>
      <c r="F610" s="23"/>
    </row>
    <row r="611" spans="2:6" x14ac:dyDescent="0.3">
      <c r="B611" s="23">
        <v>1069</v>
      </c>
      <c r="C611" s="23">
        <v>695</v>
      </c>
      <c r="D611" s="23">
        <v>1712</v>
      </c>
      <c r="E611" s="23"/>
      <c r="F611" s="23"/>
    </row>
    <row r="612" spans="2:6" x14ac:dyDescent="0.3">
      <c r="B612" s="23">
        <v>1031</v>
      </c>
      <c r="C612" s="23">
        <v>723</v>
      </c>
      <c r="D612" s="23">
        <v>1806</v>
      </c>
      <c r="E612" s="23"/>
      <c r="F612" s="23"/>
    </row>
    <row r="613" spans="2:6" x14ac:dyDescent="0.3">
      <c r="B613" s="23">
        <v>1149</v>
      </c>
      <c r="C613" s="23">
        <v>810</v>
      </c>
      <c r="D613" s="23">
        <v>1732</v>
      </c>
      <c r="E613" s="23"/>
      <c r="F613" s="23"/>
    </row>
    <row r="614" spans="2:6" x14ac:dyDescent="0.3">
      <c r="B614" s="23">
        <v>1049</v>
      </c>
      <c r="C614" s="23">
        <v>705</v>
      </c>
      <c r="D614" s="23">
        <v>1620</v>
      </c>
      <c r="E614" s="23"/>
      <c r="F614" s="23"/>
    </row>
    <row r="615" spans="2:6" x14ac:dyDescent="0.3">
      <c r="B615" s="23">
        <v>1454</v>
      </c>
      <c r="C615" s="23">
        <v>718</v>
      </c>
      <c r="D615" s="23">
        <v>1639</v>
      </c>
      <c r="E615" s="23"/>
      <c r="F615" s="23"/>
    </row>
    <row r="616" spans="2:6" x14ac:dyDescent="0.3">
      <c r="B616" s="23">
        <v>1113</v>
      </c>
      <c r="C616" s="23">
        <v>688</v>
      </c>
      <c r="D616" s="23">
        <v>1721</v>
      </c>
      <c r="E616" s="23"/>
      <c r="F616" s="23"/>
    </row>
    <row r="617" spans="2:6" x14ac:dyDescent="0.3">
      <c r="B617" s="23">
        <v>1400</v>
      </c>
      <c r="C617" s="23">
        <v>720</v>
      </c>
      <c r="D617" s="23">
        <v>1710</v>
      </c>
      <c r="E617" s="23"/>
      <c r="F617" s="23"/>
    </row>
    <row r="618" spans="2:6" x14ac:dyDescent="0.3">
      <c r="B618" s="23">
        <v>1059</v>
      </c>
      <c r="C618" s="23">
        <v>701</v>
      </c>
      <c r="D618" s="23">
        <v>1626</v>
      </c>
      <c r="E618" s="23"/>
      <c r="F618" s="23"/>
    </row>
    <row r="619" spans="2:6" x14ac:dyDescent="0.3">
      <c r="B619" s="23">
        <v>1036</v>
      </c>
      <c r="C619" s="23">
        <v>675</v>
      </c>
      <c r="D619" s="23">
        <v>1636</v>
      </c>
      <c r="E619" s="23"/>
      <c r="F619" s="23"/>
    </row>
    <row r="620" spans="2:6" x14ac:dyDescent="0.3">
      <c r="B620" s="23">
        <v>1065</v>
      </c>
      <c r="C620" s="23">
        <v>713</v>
      </c>
      <c r="D620" s="23">
        <v>1681</v>
      </c>
      <c r="E620" s="23"/>
      <c r="F620" s="23"/>
    </row>
    <row r="621" spans="2:6" x14ac:dyDescent="0.3">
      <c r="B621" s="23">
        <v>1075</v>
      </c>
      <c r="C621" s="23">
        <v>701</v>
      </c>
      <c r="D621" s="23">
        <v>1616</v>
      </c>
      <c r="E621" s="23"/>
      <c r="F621" s="23"/>
    </row>
    <row r="622" spans="2:6" x14ac:dyDescent="0.3">
      <c r="B622" s="23">
        <v>1571</v>
      </c>
      <c r="C622" s="23">
        <v>683</v>
      </c>
      <c r="D622" s="23">
        <v>1628</v>
      </c>
      <c r="E622" s="23"/>
      <c r="F622" s="23"/>
    </row>
    <row r="623" spans="2:6" x14ac:dyDescent="0.3">
      <c r="B623" s="23">
        <v>1070</v>
      </c>
      <c r="C623" s="23">
        <v>752</v>
      </c>
      <c r="D623" s="23">
        <v>1790</v>
      </c>
      <c r="E623" s="23"/>
      <c r="F623" s="23"/>
    </row>
    <row r="624" spans="2:6" x14ac:dyDescent="0.3">
      <c r="B624" s="23">
        <v>1058</v>
      </c>
      <c r="C624" s="23">
        <v>734</v>
      </c>
      <c r="D624" s="23">
        <v>1720</v>
      </c>
      <c r="E624" s="23"/>
      <c r="F624" s="23"/>
    </row>
    <row r="625" spans="2:6" x14ac:dyDescent="0.3">
      <c r="B625" s="23">
        <v>1082</v>
      </c>
      <c r="C625" s="23">
        <v>697</v>
      </c>
      <c r="D625" s="23">
        <v>1634</v>
      </c>
      <c r="E625" s="23"/>
      <c r="F625" s="23"/>
    </row>
    <row r="626" spans="2:6" x14ac:dyDescent="0.3">
      <c r="B626" s="23">
        <v>1158</v>
      </c>
      <c r="C626" s="23">
        <v>683</v>
      </c>
      <c r="D626" s="23">
        <v>1674</v>
      </c>
      <c r="E626" s="23"/>
      <c r="F626" s="23"/>
    </row>
    <row r="627" spans="2:6" x14ac:dyDescent="0.3">
      <c r="B627" s="23">
        <v>1143</v>
      </c>
      <c r="C627" s="23">
        <v>724</v>
      </c>
      <c r="D627" s="23">
        <v>1620</v>
      </c>
      <c r="E627" s="23"/>
      <c r="F627" s="23"/>
    </row>
    <row r="628" spans="2:6" x14ac:dyDescent="0.3">
      <c r="B628" s="23">
        <v>1362</v>
      </c>
      <c r="C628" s="23">
        <v>675</v>
      </c>
      <c r="D628" s="23">
        <v>1842</v>
      </c>
      <c r="E628" s="23"/>
      <c r="F628" s="23"/>
    </row>
    <row r="629" spans="2:6" x14ac:dyDescent="0.3">
      <c r="B629" s="23">
        <v>1049</v>
      </c>
      <c r="C629" s="23">
        <v>704</v>
      </c>
      <c r="D629" s="23">
        <v>1805</v>
      </c>
      <c r="E629" s="23"/>
      <c r="F629" s="23"/>
    </row>
    <row r="630" spans="2:6" x14ac:dyDescent="0.3">
      <c r="B630" s="23">
        <v>1422</v>
      </c>
      <c r="C630" s="23">
        <v>688</v>
      </c>
      <c r="D630" s="23">
        <v>1669</v>
      </c>
      <c r="E630" s="23"/>
      <c r="F630" s="23"/>
    </row>
    <row r="631" spans="2:6" x14ac:dyDescent="0.3">
      <c r="B631" s="23">
        <v>1081</v>
      </c>
      <c r="C631" s="23">
        <v>694</v>
      </c>
      <c r="D631" s="23">
        <v>1628</v>
      </c>
      <c r="E631" s="23"/>
      <c r="F631" s="23"/>
    </row>
    <row r="632" spans="2:6" x14ac:dyDescent="0.3">
      <c r="B632" s="23">
        <v>1405</v>
      </c>
      <c r="C632" s="23">
        <v>700</v>
      </c>
      <c r="D632" s="23">
        <v>1709</v>
      </c>
      <c r="E632" s="23"/>
      <c r="F632" s="23"/>
    </row>
    <row r="633" spans="2:6" x14ac:dyDescent="0.3">
      <c r="B633" s="23">
        <v>1059</v>
      </c>
      <c r="C633" s="23">
        <v>720</v>
      </c>
      <c r="D633" s="23">
        <v>1609</v>
      </c>
      <c r="E633" s="23"/>
      <c r="F633" s="23"/>
    </row>
    <row r="634" spans="2:6" x14ac:dyDescent="0.3">
      <c r="B634" s="23">
        <v>1477</v>
      </c>
      <c r="C634" s="23">
        <v>693</v>
      </c>
      <c r="D634" s="23">
        <v>1609</v>
      </c>
      <c r="E634" s="23"/>
      <c r="F634" s="23"/>
    </row>
    <row r="635" spans="2:6" x14ac:dyDescent="0.3">
      <c r="B635" s="23">
        <v>1151</v>
      </c>
      <c r="C635" s="23">
        <v>701</v>
      </c>
      <c r="D635" s="23">
        <v>1655</v>
      </c>
      <c r="E635" s="23"/>
      <c r="F635" s="23"/>
    </row>
    <row r="636" spans="2:6" x14ac:dyDescent="0.3">
      <c r="B636" s="23">
        <v>1085</v>
      </c>
      <c r="C636" s="23">
        <v>722</v>
      </c>
      <c r="D636" s="23">
        <v>1825</v>
      </c>
      <c r="E636" s="23"/>
      <c r="F636" s="23"/>
    </row>
    <row r="637" spans="2:6" x14ac:dyDescent="0.3">
      <c r="B637" s="23">
        <v>1068</v>
      </c>
      <c r="C637" s="23">
        <v>713</v>
      </c>
      <c r="D637" s="23">
        <v>1611</v>
      </c>
      <c r="E637" s="23"/>
      <c r="F637" s="23"/>
    </row>
    <row r="638" spans="2:6" x14ac:dyDescent="0.3">
      <c r="B638" s="23">
        <v>1068</v>
      </c>
      <c r="C638" s="23">
        <v>664</v>
      </c>
      <c r="D638" s="23">
        <v>1649</v>
      </c>
      <c r="E638" s="23"/>
      <c r="F638" s="23"/>
    </row>
    <row r="639" spans="2:6" x14ac:dyDescent="0.3">
      <c r="B639" s="23">
        <v>1555</v>
      </c>
      <c r="C639" s="23">
        <v>738</v>
      </c>
      <c r="D639" s="23">
        <v>1602</v>
      </c>
      <c r="E639" s="23"/>
      <c r="F639" s="23"/>
    </row>
    <row r="640" spans="2:6" x14ac:dyDescent="0.3">
      <c r="B640" s="23">
        <v>1188</v>
      </c>
      <c r="C640" s="23">
        <v>795</v>
      </c>
      <c r="D640" s="23">
        <v>1864</v>
      </c>
      <c r="E640" s="23"/>
      <c r="F640" s="23"/>
    </row>
    <row r="641" spans="2:6" x14ac:dyDescent="0.3">
      <c r="B641" s="23">
        <v>1036</v>
      </c>
      <c r="C641" s="23">
        <v>739</v>
      </c>
      <c r="D641" s="23">
        <v>1725</v>
      </c>
      <c r="E641" s="23"/>
      <c r="F641" s="23"/>
    </row>
    <row r="642" spans="2:6" x14ac:dyDescent="0.3">
      <c r="B642" s="23">
        <v>1114</v>
      </c>
      <c r="C642" s="23">
        <v>826</v>
      </c>
      <c r="D642" s="23">
        <v>1646</v>
      </c>
      <c r="E642" s="23"/>
      <c r="F642" s="23"/>
    </row>
    <row r="643" spans="2:6" x14ac:dyDescent="0.3">
      <c r="B643" s="23">
        <v>1087</v>
      </c>
      <c r="C643" s="23">
        <v>719</v>
      </c>
      <c r="D643" s="23">
        <v>1651</v>
      </c>
      <c r="E643" s="23"/>
      <c r="F643" s="23"/>
    </row>
    <row r="644" spans="2:6" x14ac:dyDescent="0.3">
      <c r="B644" s="23">
        <v>1023</v>
      </c>
      <c r="C644" s="23">
        <v>693</v>
      </c>
      <c r="D644" s="23">
        <v>1660</v>
      </c>
      <c r="E644" s="23"/>
      <c r="F644" s="23"/>
    </row>
    <row r="645" spans="2:6" x14ac:dyDescent="0.3">
      <c r="B645" s="23">
        <v>1378</v>
      </c>
      <c r="C645" s="23">
        <v>709</v>
      </c>
      <c r="D645" s="23">
        <v>1612</v>
      </c>
      <c r="E645" s="23"/>
      <c r="F645" s="23"/>
    </row>
    <row r="646" spans="2:6" x14ac:dyDescent="0.3">
      <c r="B646" s="23">
        <v>1104</v>
      </c>
      <c r="C646" s="23">
        <v>710</v>
      </c>
      <c r="D646" s="23">
        <v>1842</v>
      </c>
      <c r="E646" s="23"/>
      <c r="F646" s="23"/>
    </row>
    <row r="647" spans="2:6" x14ac:dyDescent="0.3">
      <c r="B647" s="23">
        <v>1409</v>
      </c>
      <c r="C647" s="23">
        <v>702</v>
      </c>
      <c r="D647" s="23">
        <v>1721</v>
      </c>
      <c r="E647" s="23"/>
      <c r="F647" s="23"/>
    </row>
    <row r="648" spans="2:6" x14ac:dyDescent="0.3">
      <c r="B648" s="23">
        <v>1089</v>
      </c>
      <c r="C648" s="23">
        <v>709</v>
      </c>
      <c r="D648" s="23">
        <v>1429</v>
      </c>
      <c r="E648" s="23"/>
      <c r="F648" s="23"/>
    </row>
    <row r="649" spans="2:6" x14ac:dyDescent="0.3">
      <c r="B649" s="23">
        <v>1416</v>
      </c>
      <c r="C649" s="23">
        <v>710</v>
      </c>
      <c r="D649" s="23">
        <v>1682</v>
      </c>
      <c r="E649" s="23"/>
      <c r="F649" s="23"/>
    </row>
    <row r="650" spans="2:6" x14ac:dyDescent="0.3">
      <c r="B650" s="23">
        <v>1046</v>
      </c>
      <c r="C650" s="23">
        <v>660</v>
      </c>
      <c r="D650" s="23">
        <v>1837</v>
      </c>
      <c r="E650" s="23"/>
      <c r="F650" s="23"/>
    </row>
    <row r="651" spans="2:6" x14ac:dyDescent="0.3">
      <c r="B651" s="23">
        <v>1038</v>
      </c>
      <c r="C651" s="23">
        <v>697</v>
      </c>
      <c r="D651" s="23">
        <v>1915</v>
      </c>
      <c r="E651" s="23"/>
      <c r="F651" s="23"/>
    </row>
    <row r="652" spans="2:6" x14ac:dyDescent="0.3">
      <c r="B652" s="23">
        <v>1070</v>
      </c>
      <c r="C652" s="23">
        <v>737</v>
      </c>
      <c r="D652" s="23">
        <v>1674</v>
      </c>
      <c r="E652" s="23"/>
      <c r="F652" s="23"/>
    </row>
    <row r="653" spans="2:6" x14ac:dyDescent="0.3">
      <c r="B653" s="23">
        <v>1052</v>
      </c>
      <c r="C653" s="23">
        <v>698</v>
      </c>
      <c r="D653" s="23">
        <v>1696</v>
      </c>
      <c r="E653" s="23"/>
      <c r="F653" s="23"/>
    </row>
    <row r="654" spans="2:6" x14ac:dyDescent="0.3">
      <c r="B654" s="23">
        <v>1063</v>
      </c>
      <c r="C654" s="23">
        <v>724</v>
      </c>
      <c r="D654" s="23">
        <v>2339</v>
      </c>
      <c r="E654" s="23"/>
      <c r="F654" s="23"/>
    </row>
    <row r="655" spans="2:6" x14ac:dyDescent="0.3">
      <c r="B655" s="23">
        <v>1111</v>
      </c>
      <c r="C655" s="23">
        <v>680</v>
      </c>
      <c r="D655" s="23">
        <v>1958</v>
      </c>
      <c r="E655" s="23"/>
      <c r="F655" s="23"/>
    </row>
    <row r="656" spans="2:6" x14ac:dyDescent="0.3">
      <c r="B656" s="23">
        <v>1037</v>
      </c>
      <c r="C656" s="23">
        <v>691</v>
      </c>
      <c r="D656" s="23">
        <v>1878</v>
      </c>
      <c r="E656" s="23"/>
      <c r="F656" s="23"/>
    </row>
    <row r="657" spans="2:6" x14ac:dyDescent="0.3">
      <c r="B657" s="23">
        <v>1152</v>
      </c>
      <c r="C657" s="23">
        <v>694</v>
      </c>
      <c r="D657" s="23">
        <v>1688</v>
      </c>
      <c r="E657" s="23"/>
      <c r="F657" s="23"/>
    </row>
    <row r="658" spans="2:6" x14ac:dyDescent="0.3">
      <c r="B658" s="23">
        <v>1024</v>
      </c>
      <c r="C658" s="23">
        <v>727</v>
      </c>
      <c r="D658" s="23">
        <v>1875</v>
      </c>
      <c r="E658" s="23"/>
      <c r="F658" s="23"/>
    </row>
    <row r="659" spans="2:6" x14ac:dyDescent="0.3">
      <c r="B659" s="23">
        <v>1351</v>
      </c>
      <c r="C659" s="23">
        <v>715</v>
      </c>
      <c r="D659" s="23">
        <v>1631</v>
      </c>
      <c r="E659" s="23"/>
      <c r="F659" s="23"/>
    </row>
    <row r="660" spans="2:6" x14ac:dyDescent="0.3">
      <c r="B660" s="23">
        <v>1056</v>
      </c>
      <c r="C660" s="23">
        <v>726</v>
      </c>
      <c r="D660" s="23">
        <v>1466</v>
      </c>
      <c r="E660" s="23"/>
      <c r="F660" s="23"/>
    </row>
    <row r="661" spans="2:6" x14ac:dyDescent="0.3">
      <c r="B661" s="23">
        <v>1325</v>
      </c>
      <c r="C661" s="23">
        <v>723</v>
      </c>
      <c r="D661" s="23">
        <v>1453</v>
      </c>
      <c r="E661" s="23"/>
      <c r="F661" s="23"/>
    </row>
    <row r="662" spans="2:6" x14ac:dyDescent="0.3">
      <c r="B662" s="23">
        <v>1350</v>
      </c>
      <c r="C662" s="23">
        <v>706</v>
      </c>
      <c r="D662" s="23">
        <v>1430</v>
      </c>
      <c r="E662" s="23"/>
      <c r="F662" s="23"/>
    </row>
    <row r="663" spans="2:6" x14ac:dyDescent="0.3">
      <c r="B663" s="23">
        <v>1403</v>
      </c>
      <c r="C663" s="23">
        <v>686</v>
      </c>
      <c r="D663" s="23">
        <v>1535</v>
      </c>
      <c r="E663" s="23"/>
      <c r="F663" s="23"/>
    </row>
    <row r="664" spans="2:6" x14ac:dyDescent="0.3">
      <c r="B664" s="23">
        <v>1246</v>
      </c>
      <c r="C664" s="23">
        <v>701</v>
      </c>
      <c r="D664" s="23">
        <v>1673</v>
      </c>
      <c r="E664" s="23"/>
      <c r="F664" s="23"/>
    </row>
    <row r="665" spans="2:6" x14ac:dyDescent="0.3">
      <c r="B665" s="23">
        <v>1055</v>
      </c>
      <c r="C665" s="23">
        <v>671</v>
      </c>
      <c r="D665" s="23">
        <v>1465</v>
      </c>
      <c r="E665" s="23"/>
      <c r="F665" s="23"/>
    </row>
    <row r="666" spans="2:6" x14ac:dyDescent="0.3">
      <c r="B666" s="23">
        <v>1029</v>
      </c>
      <c r="C666" s="23">
        <v>710</v>
      </c>
      <c r="D666" s="23">
        <v>1425</v>
      </c>
      <c r="E666" s="23"/>
      <c r="F666" s="23"/>
    </row>
    <row r="667" spans="2:6" x14ac:dyDescent="0.3">
      <c r="B667" s="23">
        <v>1061</v>
      </c>
      <c r="C667" s="23">
        <v>731</v>
      </c>
      <c r="D667" s="23">
        <v>1533</v>
      </c>
      <c r="E667" s="23"/>
      <c r="F667" s="23"/>
    </row>
    <row r="668" spans="2:6" x14ac:dyDescent="0.3">
      <c r="B668" s="23">
        <v>1010</v>
      </c>
      <c r="C668" s="23">
        <v>687</v>
      </c>
      <c r="D668" s="23">
        <v>1490</v>
      </c>
      <c r="E668" s="23"/>
      <c r="F668" s="23"/>
    </row>
    <row r="669" spans="2:6" x14ac:dyDescent="0.3">
      <c r="B669" s="23">
        <v>1455</v>
      </c>
      <c r="C669" s="23">
        <v>821</v>
      </c>
      <c r="D669" s="23">
        <v>1663</v>
      </c>
      <c r="E669" s="23"/>
      <c r="F669" s="23"/>
    </row>
    <row r="670" spans="2:6" x14ac:dyDescent="0.3">
      <c r="B670" s="23">
        <v>1038</v>
      </c>
      <c r="C670" s="23">
        <v>753</v>
      </c>
      <c r="D670" s="23">
        <v>2497</v>
      </c>
      <c r="E670" s="23"/>
      <c r="F670" s="23"/>
    </row>
    <row r="671" spans="2:6" x14ac:dyDescent="0.3">
      <c r="B671" s="23">
        <v>1049</v>
      </c>
      <c r="C671" s="23">
        <v>705</v>
      </c>
      <c r="D671" s="23">
        <v>1414</v>
      </c>
      <c r="E671" s="23"/>
      <c r="F671" s="23"/>
    </row>
    <row r="672" spans="2:6" x14ac:dyDescent="0.3">
      <c r="B672" s="23">
        <v>1547</v>
      </c>
      <c r="C672" s="23">
        <v>695</v>
      </c>
      <c r="D672" s="23">
        <v>1512</v>
      </c>
      <c r="E672" s="23"/>
      <c r="F672" s="23"/>
    </row>
    <row r="673" spans="2:6" x14ac:dyDescent="0.3">
      <c r="B673" s="23">
        <v>1023</v>
      </c>
      <c r="C673" s="23">
        <v>711</v>
      </c>
      <c r="D673" s="23">
        <v>1515</v>
      </c>
      <c r="E673" s="23"/>
      <c r="F673" s="23"/>
    </row>
    <row r="674" spans="2:6" x14ac:dyDescent="0.3">
      <c r="B674" s="23">
        <v>1064</v>
      </c>
      <c r="C674" s="23">
        <v>756</v>
      </c>
      <c r="D674" s="23">
        <v>1541</v>
      </c>
      <c r="E674" s="23"/>
      <c r="F674" s="23"/>
    </row>
    <row r="675" spans="2:6" x14ac:dyDescent="0.3">
      <c r="B675" s="23">
        <v>1586</v>
      </c>
      <c r="C675" s="23">
        <v>708</v>
      </c>
      <c r="D675" s="23">
        <v>1545</v>
      </c>
      <c r="E675" s="23"/>
      <c r="F675" s="23"/>
    </row>
    <row r="676" spans="2:6" x14ac:dyDescent="0.3">
      <c r="B676" s="23">
        <v>1052</v>
      </c>
      <c r="C676" s="23">
        <v>727</v>
      </c>
      <c r="D676" s="23">
        <v>1444</v>
      </c>
      <c r="E676" s="23"/>
      <c r="F676" s="23"/>
    </row>
    <row r="677" spans="2:6" x14ac:dyDescent="0.3">
      <c r="B677" s="23">
        <v>1082</v>
      </c>
      <c r="C677" s="23">
        <v>730</v>
      </c>
      <c r="D677" s="23">
        <v>1700</v>
      </c>
      <c r="E677" s="23"/>
      <c r="F677" s="23"/>
    </row>
    <row r="678" spans="2:6" x14ac:dyDescent="0.3">
      <c r="B678" s="23">
        <v>1065</v>
      </c>
      <c r="C678" s="23">
        <v>682</v>
      </c>
      <c r="D678" s="23">
        <v>1554</v>
      </c>
      <c r="E678" s="23"/>
      <c r="F678" s="23"/>
    </row>
    <row r="679" spans="2:6" x14ac:dyDescent="0.3">
      <c r="B679" s="23">
        <v>1058</v>
      </c>
      <c r="C679" s="23">
        <v>690</v>
      </c>
      <c r="D679" s="23">
        <v>1522</v>
      </c>
      <c r="E679" s="23"/>
      <c r="F679" s="23"/>
    </row>
    <row r="680" spans="2:6" x14ac:dyDescent="0.3">
      <c r="B680" s="23">
        <v>1068</v>
      </c>
      <c r="C680" s="23">
        <v>704</v>
      </c>
      <c r="D680" s="23">
        <v>1598</v>
      </c>
      <c r="E680" s="23"/>
      <c r="F680" s="23"/>
    </row>
    <row r="681" spans="2:6" x14ac:dyDescent="0.3">
      <c r="B681" s="23">
        <v>1058</v>
      </c>
      <c r="C681" s="23">
        <v>708</v>
      </c>
      <c r="D681" s="23">
        <v>1590</v>
      </c>
      <c r="E681" s="23"/>
      <c r="F681" s="23"/>
    </row>
    <row r="682" spans="2:6" x14ac:dyDescent="0.3">
      <c r="B682" s="23">
        <v>1060</v>
      </c>
      <c r="C682" s="23">
        <v>704</v>
      </c>
      <c r="D682" s="23">
        <v>1562</v>
      </c>
      <c r="E682" s="23"/>
      <c r="F682" s="23"/>
    </row>
    <row r="683" spans="2:6" x14ac:dyDescent="0.3">
      <c r="B683" s="23">
        <v>1061</v>
      </c>
      <c r="C683" s="23">
        <v>697</v>
      </c>
      <c r="D683" s="23">
        <v>1567</v>
      </c>
      <c r="E683" s="23"/>
      <c r="F683" s="23"/>
    </row>
    <row r="684" spans="2:6" x14ac:dyDescent="0.3">
      <c r="B684" s="23">
        <v>1061</v>
      </c>
      <c r="C684" s="23">
        <v>705</v>
      </c>
      <c r="D684" s="23">
        <v>1515</v>
      </c>
      <c r="E684" s="23"/>
      <c r="F684" s="23"/>
    </row>
    <row r="685" spans="2:6" x14ac:dyDescent="0.3">
      <c r="B685" s="23">
        <v>1032</v>
      </c>
      <c r="C685" s="23">
        <v>694</v>
      </c>
      <c r="D685" s="23">
        <v>1399</v>
      </c>
      <c r="E685" s="23"/>
      <c r="F685" s="23"/>
    </row>
    <row r="686" spans="2:6" x14ac:dyDescent="0.3">
      <c r="B686" s="23">
        <v>1086</v>
      </c>
      <c r="C686" s="23">
        <v>690</v>
      </c>
      <c r="D686" s="23">
        <v>1948</v>
      </c>
      <c r="E686" s="23"/>
      <c r="F686" s="23"/>
    </row>
    <row r="687" spans="2:6" x14ac:dyDescent="0.3">
      <c r="B687" s="23">
        <v>1058</v>
      </c>
      <c r="C687" s="23">
        <v>703</v>
      </c>
      <c r="D687" s="23">
        <v>1709</v>
      </c>
      <c r="E687" s="23"/>
      <c r="F687" s="23"/>
    </row>
    <row r="688" spans="2:6" x14ac:dyDescent="0.3">
      <c r="B688" s="23">
        <v>2454</v>
      </c>
      <c r="C688" s="23">
        <v>670</v>
      </c>
      <c r="D688" s="23">
        <v>1460</v>
      </c>
      <c r="E688" s="23"/>
      <c r="F688" s="23"/>
    </row>
    <row r="689" spans="2:6" x14ac:dyDescent="0.3">
      <c r="B689" s="23">
        <v>1063</v>
      </c>
      <c r="C689" s="23">
        <v>723</v>
      </c>
      <c r="D689" s="23">
        <v>1560</v>
      </c>
      <c r="E689" s="23"/>
      <c r="F689" s="23"/>
    </row>
    <row r="690" spans="2:6" x14ac:dyDescent="0.3">
      <c r="B690" s="23">
        <v>1182</v>
      </c>
      <c r="C690" s="23">
        <v>734</v>
      </c>
      <c r="D690" s="23">
        <v>1990</v>
      </c>
      <c r="E690" s="23"/>
      <c r="F690" s="23"/>
    </row>
    <row r="691" spans="2:6" x14ac:dyDescent="0.3">
      <c r="B691" s="23">
        <v>1043</v>
      </c>
      <c r="C691" s="23">
        <v>692</v>
      </c>
      <c r="D691" s="23">
        <v>1754</v>
      </c>
      <c r="E691" s="23"/>
      <c r="F691" s="23"/>
    </row>
    <row r="692" spans="2:6" x14ac:dyDescent="0.3">
      <c r="B692" s="23">
        <v>1434</v>
      </c>
      <c r="C692" s="23">
        <v>737</v>
      </c>
      <c r="D692" s="23">
        <v>1557</v>
      </c>
      <c r="E692" s="23"/>
      <c r="F692" s="23"/>
    </row>
    <row r="693" spans="2:6" x14ac:dyDescent="0.3">
      <c r="B693" s="23">
        <v>1136</v>
      </c>
      <c r="C693" s="23">
        <v>733</v>
      </c>
      <c r="D693" s="23">
        <v>1719</v>
      </c>
      <c r="E693" s="23"/>
      <c r="F693" s="23"/>
    </row>
    <row r="694" spans="2:6" x14ac:dyDescent="0.3">
      <c r="B694" s="23">
        <v>1063</v>
      </c>
      <c r="C694" s="23">
        <v>702</v>
      </c>
      <c r="D694" s="23">
        <v>1433</v>
      </c>
      <c r="E694" s="23"/>
      <c r="F694" s="23"/>
    </row>
    <row r="695" spans="2:6" x14ac:dyDescent="0.3">
      <c r="B695" s="23">
        <v>1498</v>
      </c>
      <c r="C695" s="23">
        <v>729</v>
      </c>
      <c r="D695" s="23">
        <v>1413</v>
      </c>
      <c r="E695" s="23"/>
      <c r="F695" s="23"/>
    </row>
    <row r="696" spans="2:6" x14ac:dyDescent="0.3">
      <c r="B696" s="23">
        <v>1050</v>
      </c>
      <c r="C696" s="23">
        <v>717</v>
      </c>
      <c r="D696" s="23">
        <v>1529</v>
      </c>
      <c r="E696" s="23"/>
      <c r="F696" s="23"/>
    </row>
    <row r="697" spans="2:6" x14ac:dyDescent="0.3">
      <c r="B697" s="23">
        <v>1017</v>
      </c>
      <c r="C697" s="23">
        <v>733</v>
      </c>
      <c r="D697" s="23">
        <v>1505</v>
      </c>
      <c r="E697" s="23"/>
      <c r="F697" s="23"/>
    </row>
    <row r="698" spans="2:6" x14ac:dyDescent="0.3">
      <c r="B698" s="23">
        <v>1065</v>
      </c>
      <c r="C698" s="23">
        <v>726</v>
      </c>
      <c r="D698" s="23">
        <v>1492</v>
      </c>
      <c r="E698" s="23"/>
      <c r="F698" s="23"/>
    </row>
    <row r="699" spans="2:6" x14ac:dyDescent="0.3">
      <c r="B699" s="23">
        <v>1072</v>
      </c>
      <c r="C699" s="23">
        <v>731</v>
      </c>
      <c r="D699" s="23">
        <v>1452</v>
      </c>
      <c r="E699" s="23"/>
      <c r="F699" s="23"/>
    </row>
    <row r="700" spans="2:6" x14ac:dyDescent="0.3">
      <c r="B700" s="23">
        <v>1569</v>
      </c>
      <c r="C700" s="23">
        <v>675</v>
      </c>
      <c r="D700" s="23">
        <v>1524</v>
      </c>
      <c r="E700" s="23"/>
      <c r="F700" s="23"/>
    </row>
    <row r="701" spans="2:6" x14ac:dyDescent="0.3">
      <c r="B701" s="23">
        <v>1055</v>
      </c>
      <c r="C701" s="23">
        <v>731</v>
      </c>
      <c r="D701" s="23">
        <v>1549</v>
      </c>
      <c r="E701" s="23"/>
      <c r="F701" s="23"/>
    </row>
    <row r="702" spans="2:6" x14ac:dyDescent="0.3">
      <c r="B702" s="23">
        <v>1082</v>
      </c>
      <c r="C702" s="23">
        <v>713</v>
      </c>
      <c r="D702" s="23">
        <v>1646</v>
      </c>
      <c r="E702" s="23"/>
      <c r="F702" s="23"/>
    </row>
    <row r="703" spans="2:6" x14ac:dyDescent="0.3">
      <c r="B703" s="23">
        <v>1515</v>
      </c>
      <c r="C703" s="23">
        <v>703</v>
      </c>
      <c r="D703" s="23">
        <v>1583</v>
      </c>
      <c r="E703" s="23"/>
      <c r="F703" s="23"/>
    </row>
    <row r="704" spans="2:6" x14ac:dyDescent="0.3">
      <c r="B704" s="23">
        <v>1006</v>
      </c>
      <c r="C704" s="23">
        <v>744</v>
      </c>
      <c r="D704" s="23">
        <v>1502</v>
      </c>
      <c r="E704" s="23"/>
      <c r="F704" s="23"/>
    </row>
    <row r="705" spans="2:6" x14ac:dyDescent="0.3">
      <c r="B705" s="23">
        <v>1042</v>
      </c>
      <c r="C705" s="23">
        <v>690</v>
      </c>
      <c r="D705" s="23">
        <v>1719</v>
      </c>
      <c r="E705" s="23"/>
      <c r="F705" s="23"/>
    </row>
    <row r="706" spans="2:6" x14ac:dyDescent="0.3">
      <c r="B706" s="23">
        <v>1065</v>
      </c>
      <c r="C706" s="23">
        <v>687</v>
      </c>
      <c r="D706" s="23">
        <v>1580</v>
      </c>
      <c r="E706" s="23"/>
      <c r="F706" s="23"/>
    </row>
    <row r="707" spans="2:6" x14ac:dyDescent="0.3">
      <c r="B707" s="23">
        <v>1137</v>
      </c>
      <c r="C707" s="23">
        <v>719</v>
      </c>
      <c r="D707" s="23">
        <v>1454</v>
      </c>
      <c r="E707" s="23"/>
      <c r="F707" s="23"/>
    </row>
    <row r="708" spans="2:6" x14ac:dyDescent="0.3">
      <c r="B708" s="23">
        <v>1049</v>
      </c>
      <c r="C708" s="23">
        <v>704</v>
      </c>
      <c r="D708" s="23">
        <v>1513</v>
      </c>
      <c r="E708" s="23"/>
      <c r="F708" s="23"/>
    </row>
    <row r="709" spans="2:6" x14ac:dyDescent="0.3">
      <c r="B709" s="23">
        <v>1397</v>
      </c>
      <c r="C709" s="23">
        <v>711</v>
      </c>
      <c r="D709" s="23">
        <v>1475</v>
      </c>
      <c r="E709" s="23"/>
      <c r="F709" s="23"/>
    </row>
    <row r="710" spans="2:6" x14ac:dyDescent="0.3">
      <c r="B710" s="23">
        <v>1062</v>
      </c>
      <c r="C710" s="23">
        <v>674</v>
      </c>
      <c r="D710" s="23">
        <v>1424</v>
      </c>
      <c r="E710" s="23"/>
      <c r="F710" s="23"/>
    </row>
    <row r="711" spans="2:6" x14ac:dyDescent="0.3">
      <c r="B711" s="23">
        <v>1106</v>
      </c>
      <c r="C711" s="23">
        <v>731</v>
      </c>
      <c r="D711" s="23">
        <v>1455</v>
      </c>
      <c r="E711" s="23"/>
      <c r="F711" s="23"/>
    </row>
    <row r="712" spans="2:6" x14ac:dyDescent="0.3">
      <c r="B712" s="23">
        <v>1467</v>
      </c>
      <c r="C712" s="23">
        <v>720</v>
      </c>
      <c r="D712" s="23">
        <v>1576</v>
      </c>
      <c r="E712" s="23"/>
      <c r="F712" s="23"/>
    </row>
    <row r="713" spans="2:6" x14ac:dyDescent="0.3">
      <c r="B713" s="23">
        <v>1421</v>
      </c>
      <c r="C713" s="23">
        <v>758</v>
      </c>
      <c r="D713" s="23">
        <v>1471</v>
      </c>
      <c r="E713" s="23"/>
      <c r="F713" s="23"/>
    </row>
    <row r="714" spans="2:6" x14ac:dyDescent="0.3">
      <c r="B714" s="23">
        <v>1269</v>
      </c>
      <c r="C714" s="23">
        <v>717</v>
      </c>
      <c r="D714" s="23">
        <v>1522</v>
      </c>
      <c r="E714" s="23"/>
      <c r="F714" s="23"/>
    </row>
    <row r="715" spans="2:6" x14ac:dyDescent="0.3">
      <c r="B715" s="23">
        <v>1220</v>
      </c>
      <c r="C715" s="23">
        <v>761</v>
      </c>
      <c r="D715" s="23">
        <v>1498</v>
      </c>
      <c r="E715" s="23"/>
      <c r="F715" s="23"/>
    </row>
    <row r="716" spans="2:6" x14ac:dyDescent="0.3">
      <c r="B716" s="23">
        <v>1076</v>
      </c>
      <c r="C716" s="23">
        <v>668</v>
      </c>
      <c r="D716" s="23">
        <v>1512</v>
      </c>
      <c r="E716" s="23"/>
      <c r="F716" s="23"/>
    </row>
    <row r="717" spans="2:6" x14ac:dyDescent="0.3">
      <c r="B717" s="23">
        <v>1303</v>
      </c>
      <c r="C717" s="23">
        <v>723</v>
      </c>
      <c r="D717" s="23">
        <v>1466</v>
      </c>
      <c r="E717" s="23"/>
      <c r="F717" s="23"/>
    </row>
    <row r="718" spans="2:6" x14ac:dyDescent="0.3">
      <c r="B718" s="23">
        <v>1071</v>
      </c>
      <c r="C718" s="23">
        <v>717</v>
      </c>
      <c r="D718" s="23">
        <v>1587</v>
      </c>
      <c r="E718" s="23"/>
      <c r="F718" s="23"/>
    </row>
    <row r="719" spans="2:6" x14ac:dyDescent="0.3">
      <c r="B719" s="23">
        <v>1027</v>
      </c>
      <c r="C719" s="23">
        <v>692</v>
      </c>
      <c r="D719" s="23">
        <v>1683</v>
      </c>
      <c r="E719" s="23"/>
      <c r="F719" s="23"/>
    </row>
    <row r="720" spans="2:6" x14ac:dyDescent="0.3">
      <c r="B720" s="23">
        <v>1084</v>
      </c>
      <c r="C720" s="23">
        <v>691</v>
      </c>
      <c r="D720" s="23">
        <v>1554</v>
      </c>
      <c r="E720" s="23"/>
      <c r="F720" s="23"/>
    </row>
    <row r="721" spans="2:6" x14ac:dyDescent="0.3">
      <c r="B721" s="23">
        <v>1013</v>
      </c>
      <c r="C721" s="23">
        <v>769</v>
      </c>
      <c r="D721" s="23">
        <v>1423</v>
      </c>
      <c r="E721" s="23"/>
      <c r="F721" s="23"/>
    </row>
    <row r="722" spans="2:6" x14ac:dyDescent="0.3">
      <c r="B722" s="23">
        <v>1510</v>
      </c>
      <c r="C722" s="23">
        <v>689</v>
      </c>
      <c r="D722" s="23">
        <v>1403</v>
      </c>
      <c r="E722" s="23"/>
      <c r="F722" s="23"/>
    </row>
    <row r="723" spans="2:6" x14ac:dyDescent="0.3">
      <c r="B723" s="23">
        <v>1031</v>
      </c>
      <c r="C723" s="23">
        <v>702</v>
      </c>
      <c r="D723" s="23">
        <v>1539</v>
      </c>
      <c r="E723" s="23"/>
      <c r="F723" s="23"/>
    </row>
    <row r="724" spans="2:6" x14ac:dyDescent="0.3">
      <c r="B724" s="23">
        <v>987</v>
      </c>
      <c r="C724" s="23">
        <v>701</v>
      </c>
      <c r="D724" s="23">
        <v>1435</v>
      </c>
      <c r="E724" s="23"/>
      <c r="F724" s="23"/>
    </row>
    <row r="725" spans="2:6" x14ac:dyDescent="0.3">
      <c r="B725" s="23">
        <v>1513</v>
      </c>
      <c r="C725" s="23">
        <v>718</v>
      </c>
      <c r="D725" s="23">
        <v>1518</v>
      </c>
      <c r="E725" s="23"/>
      <c r="F725" s="23"/>
    </row>
    <row r="726" spans="2:6" x14ac:dyDescent="0.3">
      <c r="B726" s="23">
        <v>1023</v>
      </c>
      <c r="C726" s="23">
        <v>719</v>
      </c>
      <c r="D726" s="23">
        <v>1604</v>
      </c>
      <c r="E726" s="23"/>
      <c r="F726" s="23"/>
    </row>
    <row r="727" spans="2:6" x14ac:dyDescent="0.3">
      <c r="B727" s="23">
        <v>1076</v>
      </c>
      <c r="C727" s="23">
        <v>703</v>
      </c>
      <c r="D727" s="23">
        <v>1509</v>
      </c>
      <c r="E727" s="23"/>
      <c r="F727" s="23"/>
    </row>
    <row r="728" spans="2:6" x14ac:dyDescent="0.3">
      <c r="B728" s="23">
        <v>1496</v>
      </c>
      <c r="C728" s="23">
        <v>699</v>
      </c>
      <c r="D728" s="23">
        <v>1453</v>
      </c>
      <c r="E728" s="23"/>
      <c r="F728" s="23"/>
    </row>
    <row r="729" spans="2:6" x14ac:dyDescent="0.3">
      <c r="B729" s="23">
        <v>1023</v>
      </c>
      <c r="C729" s="23">
        <v>712</v>
      </c>
      <c r="D729" s="23">
        <v>1407</v>
      </c>
      <c r="E729" s="23"/>
      <c r="F729" s="23"/>
    </row>
    <row r="730" spans="2:6" x14ac:dyDescent="0.3">
      <c r="B730" s="23">
        <v>1065</v>
      </c>
      <c r="C730" s="23">
        <v>711</v>
      </c>
      <c r="D730" s="23">
        <v>1500</v>
      </c>
      <c r="E730" s="23"/>
      <c r="F730" s="23"/>
    </row>
    <row r="731" spans="2:6" x14ac:dyDescent="0.3">
      <c r="B731" s="23">
        <v>1021</v>
      </c>
      <c r="C731" s="23">
        <v>718</v>
      </c>
      <c r="D731" s="23">
        <v>1548</v>
      </c>
      <c r="E731" s="23"/>
      <c r="F731" s="23"/>
    </row>
    <row r="732" spans="2:6" x14ac:dyDescent="0.3">
      <c r="B732" s="23">
        <v>1056</v>
      </c>
      <c r="C732" s="23">
        <v>708</v>
      </c>
      <c r="D732" s="23">
        <v>1392</v>
      </c>
      <c r="E732" s="23"/>
      <c r="F732" s="23"/>
    </row>
    <row r="733" spans="2:6" x14ac:dyDescent="0.3">
      <c r="B733" s="23">
        <v>1585</v>
      </c>
      <c r="C733" s="23">
        <v>694</v>
      </c>
      <c r="D733" s="23">
        <v>1635</v>
      </c>
      <c r="E733" s="23"/>
      <c r="F733" s="23"/>
    </row>
    <row r="734" spans="2:6" x14ac:dyDescent="0.3">
      <c r="B734" s="23">
        <v>1012</v>
      </c>
      <c r="C734" s="23">
        <v>713</v>
      </c>
      <c r="D734" s="23">
        <v>1478</v>
      </c>
      <c r="E734" s="23"/>
      <c r="F734" s="23"/>
    </row>
    <row r="735" spans="2:6" x14ac:dyDescent="0.3">
      <c r="B735" s="23">
        <v>1060</v>
      </c>
      <c r="C735" s="23">
        <v>703</v>
      </c>
      <c r="D735" s="23">
        <v>1600</v>
      </c>
      <c r="E735" s="23"/>
      <c r="F735" s="23"/>
    </row>
    <row r="736" spans="2:6" x14ac:dyDescent="0.3">
      <c r="B736" s="23">
        <v>1014</v>
      </c>
      <c r="C736" s="23">
        <v>725</v>
      </c>
      <c r="D736" s="23">
        <v>1445</v>
      </c>
      <c r="E736" s="23"/>
      <c r="F736" s="23"/>
    </row>
    <row r="737" spans="2:6" x14ac:dyDescent="0.3">
      <c r="B737" s="23">
        <v>1100</v>
      </c>
      <c r="C737" s="23">
        <v>690</v>
      </c>
      <c r="D737" s="23">
        <v>1475</v>
      </c>
      <c r="E737" s="23"/>
      <c r="F737" s="23"/>
    </row>
    <row r="738" spans="2:6" x14ac:dyDescent="0.3">
      <c r="B738" s="23">
        <v>1046</v>
      </c>
      <c r="C738" s="23">
        <v>678</v>
      </c>
      <c r="D738" s="23">
        <v>1446</v>
      </c>
      <c r="E738" s="23"/>
      <c r="F738" s="23"/>
    </row>
    <row r="739" spans="2:6" x14ac:dyDescent="0.3">
      <c r="B739" s="23">
        <v>1132</v>
      </c>
      <c r="C739" s="23">
        <v>689</v>
      </c>
      <c r="D739" s="23">
        <v>1418</v>
      </c>
      <c r="E739" s="23"/>
      <c r="F739" s="23"/>
    </row>
    <row r="740" spans="2:6" x14ac:dyDescent="0.3">
      <c r="B740" s="23">
        <v>1074</v>
      </c>
      <c r="C740" s="23">
        <v>690</v>
      </c>
      <c r="D740" s="23">
        <v>1514</v>
      </c>
      <c r="E740" s="23"/>
      <c r="F740" s="23"/>
    </row>
    <row r="741" spans="2:6" x14ac:dyDescent="0.3">
      <c r="B741" s="23">
        <v>1026</v>
      </c>
      <c r="C741" s="23">
        <v>710</v>
      </c>
      <c r="D741" s="23">
        <v>1525</v>
      </c>
      <c r="E741" s="23"/>
      <c r="F741" s="23"/>
    </row>
    <row r="742" spans="2:6" x14ac:dyDescent="0.3">
      <c r="B742" s="23">
        <v>1060</v>
      </c>
      <c r="C742" s="23">
        <v>703</v>
      </c>
      <c r="D742" s="23">
        <v>1536</v>
      </c>
      <c r="E742" s="23"/>
      <c r="F742" s="23"/>
    </row>
    <row r="743" spans="2:6" x14ac:dyDescent="0.3">
      <c r="B743" s="23">
        <v>1012</v>
      </c>
      <c r="C743" s="23">
        <v>721</v>
      </c>
      <c r="D743" s="23">
        <v>1395</v>
      </c>
      <c r="E743" s="23"/>
      <c r="F743" s="23"/>
    </row>
    <row r="744" spans="2:6" x14ac:dyDescent="0.3">
      <c r="B744" s="23">
        <v>1075</v>
      </c>
      <c r="C744" s="23">
        <v>703</v>
      </c>
      <c r="D744" s="23">
        <v>1410</v>
      </c>
      <c r="E744" s="23"/>
      <c r="F744" s="23"/>
    </row>
    <row r="745" spans="2:6" x14ac:dyDescent="0.3">
      <c r="B745" s="23">
        <v>1699</v>
      </c>
      <c r="C745" s="23">
        <v>696</v>
      </c>
      <c r="D745" s="23">
        <v>1434</v>
      </c>
      <c r="E745" s="23"/>
      <c r="F745" s="23"/>
    </row>
    <row r="746" spans="2:6" x14ac:dyDescent="0.3">
      <c r="B746" s="23">
        <v>1393</v>
      </c>
      <c r="C746" s="23">
        <v>708</v>
      </c>
      <c r="D746" s="23">
        <v>1500</v>
      </c>
      <c r="E746" s="23"/>
      <c r="F746" s="23"/>
    </row>
    <row r="747" spans="2:6" x14ac:dyDescent="0.3">
      <c r="B747" s="23">
        <v>1249</v>
      </c>
      <c r="C747" s="23">
        <v>682</v>
      </c>
      <c r="D747" s="23">
        <v>1450</v>
      </c>
      <c r="E747" s="23"/>
      <c r="F747" s="23"/>
    </row>
    <row r="748" spans="2:6" x14ac:dyDescent="0.3">
      <c r="B748" s="23">
        <v>1050</v>
      </c>
      <c r="C748" s="23">
        <v>1073</v>
      </c>
      <c r="D748" s="23">
        <v>1469</v>
      </c>
      <c r="E748" s="23"/>
      <c r="F748" s="23"/>
    </row>
    <row r="749" spans="2:6" x14ac:dyDescent="0.3">
      <c r="B749" s="23">
        <v>1367</v>
      </c>
      <c r="C749" s="23">
        <v>683</v>
      </c>
      <c r="D749" s="23">
        <v>1761</v>
      </c>
      <c r="E749" s="23"/>
      <c r="F749" s="23"/>
    </row>
    <row r="750" spans="2:6" x14ac:dyDescent="0.3">
      <c r="B750" s="23">
        <v>1057</v>
      </c>
      <c r="C750" s="23">
        <v>655</v>
      </c>
      <c r="D750" s="23">
        <v>1942</v>
      </c>
      <c r="E750" s="23"/>
      <c r="F750" s="23"/>
    </row>
    <row r="751" spans="2:6" x14ac:dyDescent="0.3">
      <c r="B751" s="23">
        <v>1324</v>
      </c>
      <c r="C751" s="23">
        <v>708</v>
      </c>
      <c r="D751" s="23">
        <v>1562</v>
      </c>
      <c r="E751" s="23"/>
      <c r="F751" s="23"/>
    </row>
    <row r="752" spans="2:6" x14ac:dyDescent="0.3">
      <c r="B752" s="23">
        <v>1050</v>
      </c>
      <c r="C752" s="23">
        <v>678</v>
      </c>
      <c r="D752" s="23">
        <v>2091</v>
      </c>
      <c r="E752" s="23"/>
      <c r="F752" s="23"/>
    </row>
    <row r="753" spans="2:6" x14ac:dyDescent="0.3">
      <c r="B753" s="23">
        <v>1034</v>
      </c>
      <c r="C753" s="23">
        <v>695</v>
      </c>
      <c r="D753" s="23">
        <v>1532</v>
      </c>
      <c r="E753" s="23"/>
      <c r="F753" s="23"/>
    </row>
    <row r="754" spans="2:6" x14ac:dyDescent="0.3">
      <c r="B754" s="23">
        <v>1043</v>
      </c>
      <c r="C754" s="23">
        <v>691</v>
      </c>
      <c r="D754" s="23">
        <v>1477</v>
      </c>
      <c r="E754" s="23"/>
      <c r="F754" s="23"/>
    </row>
    <row r="755" spans="2:6" x14ac:dyDescent="0.3">
      <c r="B755" s="23">
        <v>1038</v>
      </c>
      <c r="C755" s="23">
        <v>695</v>
      </c>
      <c r="D755" s="23">
        <v>2275</v>
      </c>
      <c r="E755" s="23"/>
      <c r="F755" s="23"/>
    </row>
    <row r="756" spans="2:6" x14ac:dyDescent="0.3">
      <c r="B756" s="23">
        <v>1592</v>
      </c>
      <c r="C756" s="23">
        <v>730</v>
      </c>
      <c r="D756" s="23">
        <v>1491</v>
      </c>
      <c r="E756" s="23"/>
      <c r="F756" s="23"/>
    </row>
    <row r="757" spans="2:6" x14ac:dyDescent="0.3">
      <c r="B757" s="23">
        <v>1069</v>
      </c>
      <c r="C757" s="23">
        <v>720</v>
      </c>
      <c r="D757" s="23">
        <v>2175</v>
      </c>
      <c r="E757" s="23"/>
      <c r="F757" s="23"/>
    </row>
    <row r="758" spans="2:6" x14ac:dyDescent="0.3">
      <c r="B758" s="23">
        <v>1017</v>
      </c>
      <c r="C758" s="23">
        <v>692</v>
      </c>
      <c r="D758" s="23">
        <v>1625</v>
      </c>
      <c r="E758" s="23"/>
      <c r="F758" s="23"/>
    </row>
    <row r="759" spans="2:6" x14ac:dyDescent="0.3">
      <c r="B759" s="23">
        <v>1065</v>
      </c>
      <c r="C759" s="23">
        <v>692</v>
      </c>
      <c r="D759" s="23">
        <v>1748</v>
      </c>
      <c r="E759" s="23"/>
      <c r="F759" s="23"/>
    </row>
    <row r="760" spans="2:6" x14ac:dyDescent="0.3">
      <c r="B760" s="23">
        <v>1025</v>
      </c>
      <c r="C760" s="23">
        <v>682</v>
      </c>
      <c r="D760" s="23">
        <v>1499</v>
      </c>
      <c r="E760" s="23"/>
      <c r="F760" s="23"/>
    </row>
    <row r="761" spans="2:6" x14ac:dyDescent="0.3">
      <c r="B761" s="23">
        <v>1054</v>
      </c>
      <c r="C761" s="23">
        <v>687</v>
      </c>
      <c r="D761" s="23">
        <v>1453</v>
      </c>
      <c r="E761" s="23"/>
      <c r="F761" s="23"/>
    </row>
    <row r="762" spans="2:6" x14ac:dyDescent="0.3">
      <c r="B762" s="23">
        <v>1327</v>
      </c>
      <c r="C762" s="23">
        <v>720</v>
      </c>
      <c r="D762" s="23">
        <v>1490</v>
      </c>
      <c r="E762" s="23"/>
      <c r="F762" s="23"/>
    </row>
    <row r="763" spans="2:6" x14ac:dyDescent="0.3">
      <c r="B763" s="23">
        <v>1027</v>
      </c>
      <c r="C763" s="23">
        <v>710</v>
      </c>
      <c r="D763" s="23">
        <v>1532</v>
      </c>
      <c r="E763" s="23"/>
      <c r="F763" s="23"/>
    </row>
    <row r="764" spans="2:6" x14ac:dyDescent="0.3">
      <c r="B764" s="23">
        <v>1361</v>
      </c>
      <c r="C764" s="23">
        <v>732</v>
      </c>
      <c r="D764" s="23">
        <v>1621</v>
      </c>
      <c r="E764" s="23"/>
      <c r="F764" s="23"/>
    </row>
    <row r="765" spans="2:6" x14ac:dyDescent="0.3">
      <c r="B765" s="23">
        <v>1015</v>
      </c>
      <c r="C765" s="23">
        <v>775</v>
      </c>
      <c r="D765" s="23">
        <v>1493</v>
      </c>
      <c r="E765" s="23"/>
      <c r="F765" s="23"/>
    </row>
    <row r="766" spans="2:6" x14ac:dyDescent="0.3">
      <c r="B766" s="23">
        <v>1422</v>
      </c>
      <c r="C766" s="23">
        <v>684</v>
      </c>
      <c r="D766" s="23">
        <v>1488</v>
      </c>
      <c r="E766" s="23"/>
      <c r="F766" s="23"/>
    </row>
    <row r="767" spans="2:6" x14ac:dyDescent="0.3">
      <c r="B767" s="23">
        <v>1043</v>
      </c>
      <c r="C767" s="23">
        <v>718</v>
      </c>
      <c r="D767" s="23">
        <v>1629</v>
      </c>
      <c r="E767" s="23"/>
      <c r="F767" s="23"/>
    </row>
    <row r="768" spans="2:6" x14ac:dyDescent="0.3">
      <c r="B768" s="23">
        <v>1030</v>
      </c>
      <c r="C768" s="23">
        <v>705</v>
      </c>
      <c r="D768" s="23">
        <v>1519</v>
      </c>
      <c r="E768" s="23"/>
      <c r="F768" s="23"/>
    </row>
    <row r="769" spans="2:6" x14ac:dyDescent="0.3">
      <c r="B769" s="23">
        <v>1076</v>
      </c>
      <c r="C769" s="23">
        <v>689</v>
      </c>
      <c r="D769" s="23">
        <v>1512</v>
      </c>
      <c r="E769" s="23"/>
      <c r="F769" s="23"/>
    </row>
    <row r="770" spans="2:6" x14ac:dyDescent="0.3">
      <c r="B770" s="23">
        <v>1135</v>
      </c>
      <c r="C770" s="23">
        <v>705</v>
      </c>
      <c r="D770" s="23">
        <v>1497</v>
      </c>
      <c r="E770" s="23"/>
      <c r="F770" s="23"/>
    </row>
    <row r="771" spans="2:6" x14ac:dyDescent="0.3">
      <c r="B771" s="23">
        <v>1050</v>
      </c>
      <c r="C771" s="23">
        <v>709</v>
      </c>
      <c r="D771" s="23">
        <v>1514</v>
      </c>
      <c r="E771" s="23"/>
      <c r="F771" s="23"/>
    </row>
    <row r="772" spans="2:6" x14ac:dyDescent="0.3">
      <c r="B772" s="23">
        <v>1037</v>
      </c>
      <c r="C772" s="23">
        <v>696</v>
      </c>
      <c r="D772" s="23">
        <v>2304</v>
      </c>
      <c r="E772" s="23"/>
      <c r="F772" s="23"/>
    </row>
    <row r="773" spans="2:6" x14ac:dyDescent="0.3">
      <c r="B773" s="23">
        <v>1049</v>
      </c>
      <c r="C773" s="23">
        <v>685</v>
      </c>
      <c r="D773" s="23">
        <v>1636</v>
      </c>
      <c r="E773" s="23"/>
      <c r="F773" s="23"/>
    </row>
    <row r="774" spans="2:6" x14ac:dyDescent="0.3">
      <c r="B774" s="23">
        <v>1049</v>
      </c>
      <c r="C774" s="23">
        <v>755</v>
      </c>
      <c r="D774" s="23">
        <v>1551</v>
      </c>
      <c r="E774" s="23"/>
      <c r="F774" s="23"/>
    </row>
    <row r="775" spans="2:6" x14ac:dyDescent="0.3">
      <c r="B775" s="23">
        <v>1000</v>
      </c>
      <c r="C775" s="23">
        <v>714</v>
      </c>
      <c r="D775" s="23">
        <v>2038</v>
      </c>
      <c r="E775" s="23"/>
      <c r="F775" s="23"/>
    </row>
    <row r="776" spans="2:6" x14ac:dyDescent="0.3">
      <c r="B776" s="23">
        <v>1064</v>
      </c>
      <c r="C776" s="23">
        <v>942</v>
      </c>
      <c r="D776" s="23">
        <v>1417</v>
      </c>
      <c r="E776" s="23"/>
      <c r="F776" s="23"/>
    </row>
    <row r="777" spans="2:6" x14ac:dyDescent="0.3">
      <c r="B777" s="23">
        <v>1054</v>
      </c>
      <c r="C777" s="23">
        <v>711</v>
      </c>
      <c r="D777" s="23">
        <v>1556</v>
      </c>
      <c r="E777" s="23"/>
      <c r="F777" s="23"/>
    </row>
    <row r="778" spans="2:6" x14ac:dyDescent="0.3">
      <c r="B778" s="23">
        <v>1331</v>
      </c>
      <c r="C778" s="23">
        <v>689</v>
      </c>
      <c r="D778" s="23">
        <v>1409</v>
      </c>
      <c r="E778" s="23"/>
      <c r="F778" s="23"/>
    </row>
    <row r="779" spans="2:6" x14ac:dyDescent="0.3">
      <c r="B779" s="23">
        <v>1047</v>
      </c>
      <c r="C779" s="23">
        <v>702</v>
      </c>
      <c r="D779" s="23">
        <v>1997</v>
      </c>
      <c r="E779" s="23"/>
      <c r="F779" s="23"/>
    </row>
    <row r="780" spans="2:6" x14ac:dyDescent="0.3">
      <c r="B780" s="23">
        <v>1329</v>
      </c>
      <c r="C780" s="23">
        <v>687</v>
      </c>
      <c r="D780" s="23">
        <v>1457</v>
      </c>
      <c r="E780" s="23"/>
      <c r="F780" s="23"/>
    </row>
    <row r="781" spans="2:6" x14ac:dyDescent="0.3">
      <c r="B781" s="23">
        <v>1055</v>
      </c>
      <c r="C781" s="23">
        <v>710</v>
      </c>
      <c r="D781" s="23">
        <v>1526</v>
      </c>
      <c r="E781" s="23"/>
      <c r="F781" s="23"/>
    </row>
    <row r="782" spans="2:6" x14ac:dyDescent="0.3">
      <c r="B782" s="23">
        <v>1336</v>
      </c>
      <c r="C782" s="23">
        <v>719</v>
      </c>
      <c r="D782" s="23">
        <v>1514</v>
      </c>
      <c r="E782" s="23"/>
      <c r="F782" s="23"/>
    </row>
    <row r="783" spans="2:6" x14ac:dyDescent="0.3">
      <c r="B783" s="23">
        <v>1053</v>
      </c>
      <c r="C783" s="23">
        <v>683</v>
      </c>
      <c r="D783" s="23">
        <v>1512</v>
      </c>
      <c r="E783" s="23"/>
      <c r="F783" s="23"/>
    </row>
    <row r="784" spans="2:6" x14ac:dyDescent="0.3">
      <c r="B784" s="23">
        <v>1094</v>
      </c>
      <c r="C784" s="23">
        <v>705</v>
      </c>
      <c r="D784" s="23">
        <v>1591</v>
      </c>
      <c r="E784" s="23"/>
      <c r="F784" s="23"/>
    </row>
    <row r="785" spans="2:6" x14ac:dyDescent="0.3">
      <c r="B785" s="23">
        <v>1017</v>
      </c>
      <c r="C785" s="23">
        <v>715</v>
      </c>
      <c r="D785" s="23">
        <v>1488</v>
      </c>
      <c r="E785" s="23"/>
      <c r="F785" s="23"/>
    </row>
    <row r="786" spans="2:6" x14ac:dyDescent="0.3">
      <c r="B786" s="23">
        <v>1089</v>
      </c>
      <c r="C786" s="23">
        <v>679</v>
      </c>
      <c r="D786" s="23">
        <v>1541</v>
      </c>
      <c r="E786" s="23"/>
      <c r="F786" s="23"/>
    </row>
    <row r="787" spans="2:6" x14ac:dyDescent="0.3">
      <c r="B787" s="23">
        <v>1011</v>
      </c>
      <c r="C787" s="23">
        <v>719</v>
      </c>
      <c r="D787" s="23">
        <v>1590</v>
      </c>
      <c r="E787" s="23"/>
      <c r="F787" s="23"/>
    </row>
    <row r="788" spans="2:6" x14ac:dyDescent="0.3">
      <c r="B788" s="23">
        <v>1046</v>
      </c>
      <c r="C788" s="23">
        <v>692</v>
      </c>
      <c r="D788" s="23">
        <v>1805</v>
      </c>
      <c r="E788" s="23"/>
      <c r="F788" s="23"/>
    </row>
    <row r="789" spans="2:6" x14ac:dyDescent="0.3">
      <c r="B789" s="23">
        <v>1049</v>
      </c>
      <c r="C789" s="23">
        <v>708</v>
      </c>
      <c r="D789" s="23">
        <v>1680</v>
      </c>
      <c r="E789" s="23"/>
      <c r="F789" s="23"/>
    </row>
    <row r="790" spans="2:6" x14ac:dyDescent="0.3">
      <c r="B790" s="23">
        <v>1646</v>
      </c>
      <c r="C790" s="23">
        <v>695</v>
      </c>
      <c r="D790" s="23">
        <v>1459</v>
      </c>
      <c r="E790" s="23"/>
      <c r="F790" s="23"/>
    </row>
    <row r="791" spans="2:6" x14ac:dyDescent="0.3">
      <c r="B791" s="23">
        <v>1050</v>
      </c>
      <c r="C791" s="23">
        <v>683</v>
      </c>
      <c r="D791" s="23">
        <v>1705</v>
      </c>
      <c r="E791" s="23"/>
      <c r="F791" s="23"/>
    </row>
    <row r="792" spans="2:6" x14ac:dyDescent="0.3">
      <c r="B792" s="23">
        <v>1013</v>
      </c>
      <c r="C792" s="23">
        <v>753</v>
      </c>
      <c r="D792" s="23">
        <v>1491</v>
      </c>
      <c r="E792" s="23"/>
      <c r="F792" s="23"/>
    </row>
    <row r="793" spans="2:6" x14ac:dyDescent="0.3">
      <c r="B793" s="23">
        <v>1561</v>
      </c>
      <c r="C793" s="23">
        <v>723</v>
      </c>
      <c r="D793" s="23">
        <v>1446</v>
      </c>
      <c r="E793" s="23"/>
      <c r="F793" s="23"/>
    </row>
    <row r="794" spans="2:6" x14ac:dyDescent="0.3">
      <c r="B794" s="23">
        <v>1018</v>
      </c>
      <c r="C794" s="23">
        <v>665</v>
      </c>
      <c r="D794" s="23">
        <v>1461</v>
      </c>
      <c r="E794" s="23"/>
      <c r="F794" s="23"/>
    </row>
    <row r="795" spans="2:6" x14ac:dyDescent="0.3">
      <c r="B795" s="23">
        <v>1057</v>
      </c>
      <c r="C795" s="23">
        <v>694</v>
      </c>
      <c r="D795" s="23">
        <v>1419</v>
      </c>
      <c r="E795" s="23"/>
      <c r="F795" s="23"/>
    </row>
    <row r="796" spans="2:6" x14ac:dyDescent="0.3">
      <c r="B796" s="23">
        <v>1116</v>
      </c>
      <c r="C796" s="23">
        <v>728</v>
      </c>
      <c r="D796" s="23">
        <v>1576</v>
      </c>
      <c r="E796" s="23"/>
      <c r="F796" s="23"/>
    </row>
    <row r="797" spans="2:6" x14ac:dyDescent="0.3">
      <c r="B797" s="23">
        <v>1026</v>
      </c>
      <c r="C797" s="23">
        <v>709</v>
      </c>
      <c r="D797" s="23">
        <v>1494</v>
      </c>
      <c r="E797" s="23"/>
      <c r="F797" s="23"/>
    </row>
    <row r="798" spans="2:6" x14ac:dyDescent="0.3">
      <c r="B798" s="23">
        <v>1062</v>
      </c>
      <c r="C798" s="23">
        <v>696</v>
      </c>
      <c r="D798" s="23">
        <v>1422</v>
      </c>
      <c r="E798" s="23"/>
      <c r="F798" s="23"/>
    </row>
    <row r="799" spans="2:6" x14ac:dyDescent="0.3">
      <c r="B799" s="23">
        <v>1028</v>
      </c>
      <c r="C799" s="23">
        <v>756</v>
      </c>
      <c r="D799" s="23">
        <v>1469</v>
      </c>
      <c r="E799" s="23"/>
      <c r="F799" s="23"/>
    </row>
    <row r="800" spans="2:6" x14ac:dyDescent="0.3">
      <c r="B800" s="23">
        <v>1073</v>
      </c>
      <c r="C800" s="23">
        <v>697</v>
      </c>
      <c r="D800" s="23">
        <v>1510</v>
      </c>
      <c r="E800" s="23"/>
      <c r="F800" s="23"/>
    </row>
    <row r="801" spans="2:6" x14ac:dyDescent="0.3">
      <c r="B801" s="23">
        <v>1033</v>
      </c>
      <c r="C801" s="23">
        <v>714</v>
      </c>
      <c r="D801" s="23">
        <v>1526</v>
      </c>
      <c r="E801" s="23"/>
      <c r="F801" s="23"/>
    </row>
    <row r="802" spans="2:6" x14ac:dyDescent="0.3">
      <c r="B802" s="23">
        <v>1269</v>
      </c>
      <c r="C802" s="23">
        <v>686</v>
      </c>
      <c r="D802" s="23">
        <v>1430</v>
      </c>
      <c r="E802" s="23"/>
      <c r="F802" s="23"/>
    </row>
    <row r="803" spans="2:6" x14ac:dyDescent="0.3">
      <c r="B803" s="23">
        <v>1052</v>
      </c>
      <c r="C803" s="23">
        <v>687</v>
      </c>
      <c r="D803" s="23">
        <v>1503</v>
      </c>
      <c r="E803" s="23"/>
      <c r="F803" s="23"/>
    </row>
    <row r="804" spans="2:6" x14ac:dyDescent="0.3">
      <c r="B804" s="23">
        <v>999</v>
      </c>
      <c r="C804" s="23">
        <v>711</v>
      </c>
      <c r="D804" s="23">
        <v>1525</v>
      </c>
      <c r="E804" s="23"/>
      <c r="F804" s="23"/>
    </row>
    <row r="805" spans="2:6" x14ac:dyDescent="0.3">
      <c r="B805" s="23">
        <v>1071</v>
      </c>
      <c r="C805" s="23">
        <v>689</v>
      </c>
      <c r="D805" s="23">
        <v>1489</v>
      </c>
      <c r="E805" s="23"/>
      <c r="F805" s="23"/>
    </row>
    <row r="806" spans="2:6" x14ac:dyDescent="0.3">
      <c r="B806" s="23">
        <v>1296</v>
      </c>
      <c r="C806" s="23">
        <v>715</v>
      </c>
      <c r="D806" s="23">
        <v>1553</v>
      </c>
      <c r="E806" s="23"/>
      <c r="F806" s="23"/>
    </row>
    <row r="807" spans="2:6" x14ac:dyDescent="0.3">
      <c r="B807" s="23">
        <v>1029</v>
      </c>
      <c r="C807" s="23">
        <v>722</v>
      </c>
      <c r="D807" s="23">
        <v>1429</v>
      </c>
      <c r="E807" s="23"/>
      <c r="F807" s="23"/>
    </row>
    <row r="808" spans="2:6" x14ac:dyDescent="0.3">
      <c r="B808" s="23">
        <v>1348</v>
      </c>
      <c r="C808" s="23">
        <v>706</v>
      </c>
      <c r="D808" s="23">
        <v>1560</v>
      </c>
      <c r="E808" s="23"/>
      <c r="F808" s="23"/>
    </row>
    <row r="809" spans="2:6" x14ac:dyDescent="0.3">
      <c r="B809" s="23">
        <v>1017</v>
      </c>
      <c r="C809" s="23">
        <v>930</v>
      </c>
      <c r="D809" s="23">
        <v>1545</v>
      </c>
      <c r="E809" s="23"/>
      <c r="F809" s="23"/>
    </row>
    <row r="810" spans="2:6" x14ac:dyDescent="0.3">
      <c r="B810" s="23">
        <v>1357</v>
      </c>
      <c r="C810" s="23">
        <v>683</v>
      </c>
      <c r="D810" s="23">
        <v>1555</v>
      </c>
      <c r="E810" s="23"/>
      <c r="F810" s="23"/>
    </row>
    <row r="811" spans="2:6" x14ac:dyDescent="0.3">
      <c r="B811" s="23">
        <v>1028</v>
      </c>
      <c r="C811" s="23">
        <v>702</v>
      </c>
      <c r="D811" s="23">
        <v>1588</v>
      </c>
      <c r="E811" s="23"/>
      <c r="F811" s="23"/>
    </row>
    <row r="812" spans="2:6" x14ac:dyDescent="0.3">
      <c r="B812" s="23">
        <v>1056</v>
      </c>
      <c r="C812" s="23">
        <v>720</v>
      </c>
      <c r="D812" s="23">
        <v>1490</v>
      </c>
      <c r="E812" s="23"/>
      <c r="F812" s="23"/>
    </row>
    <row r="813" spans="2:6" x14ac:dyDescent="0.3">
      <c r="B813" s="23">
        <v>1046</v>
      </c>
      <c r="C813" s="23">
        <v>705</v>
      </c>
      <c r="D813" s="23">
        <v>1431</v>
      </c>
      <c r="E813" s="23"/>
      <c r="F813" s="23"/>
    </row>
    <row r="814" spans="2:6" x14ac:dyDescent="0.3">
      <c r="B814" s="23">
        <v>1018</v>
      </c>
      <c r="C814" s="23">
        <v>709</v>
      </c>
      <c r="D814" s="23">
        <v>1428</v>
      </c>
      <c r="E814" s="23"/>
      <c r="F814" s="23"/>
    </row>
    <row r="815" spans="2:6" x14ac:dyDescent="0.3">
      <c r="B815" s="23">
        <v>1557</v>
      </c>
      <c r="C815" s="23">
        <v>704</v>
      </c>
      <c r="D815" s="23">
        <v>1497</v>
      </c>
      <c r="E815" s="23"/>
      <c r="F815" s="23"/>
    </row>
    <row r="816" spans="2:6" x14ac:dyDescent="0.3">
      <c r="B816" s="23">
        <v>1000</v>
      </c>
      <c r="C816" s="23">
        <v>675</v>
      </c>
      <c r="D816" s="23">
        <v>1690</v>
      </c>
      <c r="E816" s="23"/>
      <c r="F816" s="23"/>
    </row>
    <row r="817" spans="2:6" x14ac:dyDescent="0.3">
      <c r="B817" s="23">
        <v>1117</v>
      </c>
      <c r="C817" s="23">
        <v>727</v>
      </c>
      <c r="D817" s="23">
        <v>1618</v>
      </c>
      <c r="E817" s="23"/>
      <c r="F817" s="23"/>
    </row>
    <row r="818" spans="2:6" x14ac:dyDescent="0.3">
      <c r="B818" s="23">
        <v>1037</v>
      </c>
      <c r="C818" s="23">
        <v>724</v>
      </c>
      <c r="D818" s="23">
        <v>1604</v>
      </c>
      <c r="E818" s="23"/>
      <c r="F818" s="23"/>
    </row>
    <row r="819" spans="2:6" x14ac:dyDescent="0.3">
      <c r="B819" s="23">
        <v>1030</v>
      </c>
      <c r="C819" s="23">
        <v>705</v>
      </c>
      <c r="D819" s="23">
        <v>1531</v>
      </c>
      <c r="E819" s="23"/>
      <c r="F819" s="23"/>
    </row>
    <row r="820" spans="2:6" x14ac:dyDescent="0.3">
      <c r="B820" s="23">
        <v>1041</v>
      </c>
      <c r="C820" s="23">
        <v>697</v>
      </c>
      <c r="D820" s="23">
        <v>1503</v>
      </c>
      <c r="E820" s="23"/>
      <c r="F820" s="23"/>
    </row>
    <row r="821" spans="2:6" x14ac:dyDescent="0.3">
      <c r="B821" s="23">
        <v>1042</v>
      </c>
      <c r="C821" s="23">
        <v>735</v>
      </c>
      <c r="D821" s="23">
        <v>1495</v>
      </c>
      <c r="E821" s="23"/>
      <c r="F821" s="23"/>
    </row>
    <row r="822" spans="2:6" x14ac:dyDescent="0.3">
      <c r="B822" s="23">
        <v>1061</v>
      </c>
      <c r="C822" s="23">
        <v>659</v>
      </c>
      <c r="D822" s="23">
        <v>1566</v>
      </c>
      <c r="E822" s="23"/>
      <c r="F822" s="23"/>
    </row>
    <row r="823" spans="2:6" x14ac:dyDescent="0.3">
      <c r="B823" s="23">
        <v>1042</v>
      </c>
      <c r="C823" s="23">
        <v>708</v>
      </c>
      <c r="D823" s="23">
        <v>1539</v>
      </c>
      <c r="E823" s="23"/>
      <c r="F823" s="23"/>
    </row>
    <row r="824" spans="2:6" x14ac:dyDescent="0.3">
      <c r="B824" s="23">
        <v>1028</v>
      </c>
      <c r="C824" s="23">
        <v>732</v>
      </c>
      <c r="D824" s="23">
        <v>1562</v>
      </c>
      <c r="E824" s="23"/>
      <c r="F824" s="23"/>
    </row>
    <row r="825" spans="2:6" x14ac:dyDescent="0.3">
      <c r="B825" s="23">
        <v>1281</v>
      </c>
      <c r="C825" s="23">
        <v>694</v>
      </c>
      <c r="D825" s="23">
        <v>1436</v>
      </c>
      <c r="E825" s="23"/>
      <c r="F825" s="23"/>
    </row>
    <row r="826" spans="2:6" x14ac:dyDescent="0.3">
      <c r="B826" s="23">
        <v>1034</v>
      </c>
      <c r="C826" s="23">
        <v>685</v>
      </c>
      <c r="D826" s="23">
        <v>1471</v>
      </c>
      <c r="E826" s="23"/>
      <c r="F826" s="23"/>
    </row>
    <row r="827" spans="2:6" x14ac:dyDescent="0.3">
      <c r="B827" s="23">
        <v>1384</v>
      </c>
      <c r="C827" s="23">
        <v>708</v>
      </c>
      <c r="D827" s="23">
        <v>1560</v>
      </c>
      <c r="E827" s="23"/>
      <c r="F827" s="23"/>
    </row>
    <row r="828" spans="2:6" x14ac:dyDescent="0.3">
      <c r="B828" s="23">
        <v>1038</v>
      </c>
      <c r="C828" s="23">
        <v>684</v>
      </c>
      <c r="D828" s="23">
        <v>1535</v>
      </c>
      <c r="E828" s="23"/>
      <c r="F828" s="23"/>
    </row>
    <row r="829" spans="2:6" x14ac:dyDescent="0.3">
      <c r="B829" s="23">
        <v>1342</v>
      </c>
      <c r="C829" s="23">
        <v>705</v>
      </c>
      <c r="D829" s="23">
        <v>1502</v>
      </c>
      <c r="E829" s="23"/>
      <c r="F829" s="23"/>
    </row>
    <row r="830" spans="2:6" x14ac:dyDescent="0.3">
      <c r="B830" s="23">
        <v>1055</v>
      </c>
      <c r="C830" s="23">
        <v>723</v>
      </c>
      <c r="D830" s="23">
        <v>1940</v>
      </c>
      <c r="E830" s="23"/>
      <c r="F830" s="23"/>
    </row>
    <row r="831" spans="2:6" x14ac:dyDescent="0.3">
      <c r="B831" s="23">
        <v>1034</v>
      </c>
      <c r="C831" s="23">
        <v>732</v>
      </c>
      <c r="D831" s="23">
        <v>1811</v>
      </c>
      <c r="E831" s="23"/>
      <c r="F831" s="23"/>
    </row>
    <row r="832" spans="2:6" x14ac:dyDescent="0.3">
      <c r="B832" s="23">
        <v>1062</v>
      </c>
      <c r="C832" s="23">
        <v>647</v>
      </c>
      <c r="D832" s="23">
        <v>1288</v>
      </c>
      <c r="E832" s="23"/>
      <c r="F832" s="23"/>
    </row>
    <row r="833" spans="2:6" x14ac:dyDescent="0.3">
      <c r="B833" s="23">
        <v>1034</v>
      </c>
      <c r="C833" s="23">
        <v>702</v>
      </c>
      <c r="D833" s="23">
        <v>1299</v>
      </c>
      <c r="E833" s="23"/>
      <c r="F833" s="23"/>
    </row>
    <row r="834" spans="2:6" x14ac:dyDescent="0.3">
      <c r="B834" s="23">
        <v>1046</v>
      </c>
      <c r="C834" s="23">
        <v>708</v>
      </c>
      <c r="D834" s="23">
        <v>2038</v>
      </c>
      <c r="E834" s="23"/>
      <c r="F834" s="23"/>
    </row>
    <row r="835" spans="2:6" x14ac:dyDescent="0.3">
      <c r="B835" s="23">
        <v>1095</v>
      </c>
      <c r="C835" s="23">
        <v>707</v>
      </c>
      <c r="D835" s="23">
        <v>1601</v>
      </c>
      <c r="E835" s="23"/>
      <c r="F835" s="23"/>
    </row>
    <row r="836" spans="2:6" x14ac:dyDescent="0.3">
      <c r="B836" s="23">
        <v>1043</v>
      </c>
      <c r="C836" s="23">
        <v>716</v>
      </c>
      <c r="D836" s="23">
        <v>1439</v>
      </c>
      <c r="E836" s="23"/>
      <c r="F836" s="23"/>
    </row>
    <row r="837" spans="2:6" x14ac:dyDescent="0.3">
      <c r="B837" s="23">
        <v>1087</v>
      </c>
      <c r="C837" s="23">
        <v>719</v>
      </c>
      <c r="D837" s="23">
        <v>1634</v>
      </c>
      <c r="E837" s="23"/>
      <c r="F837" s="23"/>
    </row>
    <row r="838" spans="2:6" x14ac:dyDescent="0.3">
      <c r="B838" s="23">
        <v>1453</v>
      </c>
      <c r="C838" s="23">
        <v>697</v>
      </c>
      <c r="D838" s="23">
        <v>1491</v>
      </c>
      <c r="E838" s="23"/>
      <c r="F838" s="23"/>
    </row>
    <row r="839" spans="2:6" x14ac:dyDescent="0.3">
      <c r="B839" s="23">
        <v>1059</v>
      </c>
      <c r="C839" s="23">
        <v>738</v>
      </c>
      <c r="D839" s="23">
        <v>1628</v>
      </c>
      <c r="E839" s="23"/>
      <c r="F839" s="23"/>
    </row>
    <row r="840" spans="2:6" x14ac:dyDescent="0.3">
      <c r="B840" s="23">
        <v>1071</v>
      </c>
      <c r="C840" s="23">
        <v>677</v>
      </c>
      <c r="D840" s="23">
        <v>1497</v>
      </c>
      <c r="E840" s="23"/>
      <c r="F840" s="23"/>
    </row>
    <row r="841" spans="2:6" x14ac:dyDescent="0.3">
      <c r="B841" s="23">
        <v>1023</v>
      </c>
      <c r="C841" s="23">
        <v>710</v>
      </c>
      <c r="D841" s="23">
        <v>1456</v>
      </c>
      <c r="E841" s="23"/>
      <c r="F841" s="23"/>
    </row>
    <row r="842" spans="2:6" x14ac:dyDescent="0.3">
      <c r="B842" s="23">
        <v>1092</v>
      </c>
      <c r="C842" s="23">
        <v>669</v>
      </c>
      <c r="D842" s="23">
        <v>1648</v>
      </c>
      <c r="E842" s="23"/>
      <c r="F842" s="23"/>
    </row>
    <row r="843" spans="2:6" x14ac:dyDescent="0.3">
      <c r="B843" s="23">
        <v>1015</v>
      </c>
      <c r="C843" s="23">
        <v>720</v>
      </c>
      <c r="D843" s="23">
        <v>1427</v>
      </c>
      <c r="E843" s="23"/>
      <c r="F843" s="23"/>
    </row>
    <row r="844" spans="2:6" x14ac:dyDescent="0.3">
      <c r="B844" s="23">
        <v>1091</v>
      </c>
      <c r="C844" s="23">
        <v>682</v>
      </c>
      <c r="D844" s="23">
        <v>1446</v>
      </c>
      <c r="E844" s="23"/>
      <c r="F844" s="23"/>
    </row>
    <row r="845" spans="2:6" x14ac:dyDescent="0.3">
      <c r="B845" s="23">
        <v>1040</v>
      </c>
      <c r="C845" s="23">
        <v>684</v>
      </c>
      <c r="D845" s="23">
        <v>1514</v>
      </c>
      <c r="E845" s="23"/>
      <c r="F845" s="23"/>
    </row>
    <row r="846" spans="2:6" x14ac:dyDescent="0.3">
      <c r="B846" s="23">
        <v>1058</v>
      </c>
      <c r="C846" s="23">
        <v>710</v>
      </c>
      <c r="D846" s="23">
        <v>1452</v>
      </c>
      <c r="E846" s="23"/>
      <c r="F846" s="23"/>
    </row>
    <row r="847" spans="2:6" x14ac:dyDescent="0.3">
      <c r="B847" s="23">
        <v>1326</v>
      </c>
      <c r="C847" s="23">
        <v>721</v>
      </c>
      <c r="D847" s="23">
        <v>1448</v>
      </c>
      <c r="E847" s="23"/>
      <c r="F847" s="23"/>
    </row>
    <row r="848" spans="2:6" x14ac:dyDescent="0.3">
      <c r="B848" s="23">
        <v>1006</v>
      </c>
      <c r="C848" s="23">
        <v>785</v>
      </c>
      <c r="D848" s="23">
        <v>1757</v>
      </c>
      <c r="E848" s="23"/>
      <c r="F848" s="23"/>
    </row>
    <row r="849" spans="2:6" x14ac:dyDescent="0.3">
      <c r="B849" s="23">
        <v>1053</v>
      </c>
      <c r="C849" s="23">
        <v>734</v>
      </c>
      <c r="D849" s="23">
        <v>1587</v>
      </c>
      <c r="E849" s="23"/>
      <c r="F849" s="23"/>
    </row>
    <row r="850" spans="2:6" x14ac:dyDescent="0.3">
      <c r="B850" s="23">
        <v>1064</v>
      </c>
      <c r="C850" s="23">
        <v>725</v>
      </c>
      <c r="D850" s="23">
        <v>1566</v>
      </c>
      <c r="E850" s="23"/>
      <c r="F850" s="23"/>
    </row>
    <row r="851" spans="2:6" x14ac:dyDescent="0.3">
      <c r="B851" s="23">
        <v>1052</v>
      </c>
      <c r="C851" s="23">
        <v>702</v>
      </c>
      <c r="D851" s="23">
        <v>1501</v>
      </c>
      <c r="E851" s="23"/>
      <c r="F851" s="23"/>
    </row>
    <row r="852" spans="2:6" x14ac:dyDescent="0.3">
      <c r="B852" s="23">
        <v>1047</v>
      </c>
      <c r="C852" s="23">
        <v>704</v>
      </c>
      <c r="D852" s="23">
        <v>1601</v>
      </c>
      <c r="E852" s="23"/>
      <c r="F852" s="23"/>
    </row>
    <row r="853" spans="2:6" x14ac:dyDescent="0.3">
      <c r="B853" s="23">
        <v>1464</v>
      </c>
      <c r="C853" s="23">
        <v>682</v>
      </c>
      <c r="D853" s="23">
        <v>1467</v>
      </c>
      <c r="E853" s="23"/>
      <c r="F853" s="23"/>
    </row>
    <row r="854" spans="2:6" x14ac:dyDescent="0.3">
      <c r="B854" s="23">
        <v>1065</v>
      </c>
      <c r="C854" s="23">
        <v>752</v>
      </c>
      <c r="D854" s="23">
        <v>1451</v>
      </c>
      <c r="E854" s="23"/>
      <c r="F854" s="23"/>
    </row>
    <row r="855" spans="2:6" x14ac:dyDescent="0.3">
      <c r="B855" s="23">
        <v>1007</v>
      </c>
      <c r="C855" s="23">
        <v>714</v>
      </c>
      <c r="D855" s="23">
        <v>1513</v>
      </c>
      <c r="E855" s="23"/>
      <c r="F855" s="23"/>
    </row>
    <row r="856" spans="2:6" x14ac:dyDescent="0.3">
      <c r="B856" s="23">
        <v>1495</v>
      </c>
      <c r="C856" s="23">
        <v>677</v>
      </c>
      <c r="D856" s="23">
        <v>1436</v>
      </c>
      <c r="E856" s="23"/>
      <c r="F856" s="23"/>
    </row>
    <row r="857" spans="2:6" x14ac:dyDescent="0.3">
      <c r="B857" s="23">
        <v>1094</v>
      </c>
      <c r="C857" s="23">
        <v>692</v>
      </c>
      <c r="D857" s="23">
        <v>1507</v>
      </c>
      <c r="E857" s="23"/>
      <c r="F857" s="23"/>
    </row>
    <row r="858" spans="2:6" x14ac:dyDescent="0.3">
      <c r="B858" s="23">
        <v>1019</v>
      </c>
      <c r="C858" s="23">
        <v>696</v>
      </c>
      <c r="D858" s="23">
        <v>1459</v>
      </c>
      <c r="E858" s="23"/>
      <c r="F858" s="23"/>
    </row>
    <row r="859" spans="2:6" x14ac:dyDescent="0.3">
      <c r="B859" s="23">
        <v>1514</v>
      </c>
      <c r="C859" s="23">
        <v>668</v>
      </c>
      <c r="D859" s="23">
        <v>1640</v>
      </c>
      <c r="E859" s="23"/>
      <c r="F859" s="23"/>
    </row>
    <row r="860" spans="2:6" x14ac:dyDescent="0.3">
      <c r="B860" s="23">
        <v>1006</v>
      </c>
      <c r="C860" s="23">
        <v>709</v>
      </c>
      <c r="D860" s="23">
        <v>1487</v>
      </c>
      <c r="E860" s="23"/>
      <c r="F860" s="23"/>
    </row>
    <row r="861" spans="2:6" x14ac:dyDescent="0.3">
      <c r="B861" s="23">
        <v>1074</v>
      </c>
      <c r="C861" s="23">
        <v>714</v>
      </c>
      <c r="D861" s="23">
        <v>1370</v>
      </c>
      <c r="E861" s="23"/>
      <c r="F861" s="23"/>
    </row>
    <row r="862" spans="2:6" x14ac:dyDescent="0.3">
      <c r="B862" s="23">
        <v>1030</v>
      </c>
      <c r="C862" s="23">
        <v>706</v>
      </c>
      <c r="D862" s="23">
        <v>1449</v>
      </c>
      <c r="E862" s="23"/>
      <c r="F862" s="23"/>
    </row>
    <row r="863" spans="2:6" x14ac:dyDescent="0.3">
      <c r="B863" s="23">
        <v>1056</v>
      </c>
      <c r="C863" s="23">
        <v>681</v>
      </c>
      <c r="D863" s="23">
        <v>1537</v>
      </c>
      <c r="E863" s="23"/>
      <c r="F863" s="23"/>
    </row>
    <row r="864" spans="2:6" x14ac:dyDescent="0.3">
      <c r="B864" s="23">
        <v>1071</v>
      </c>
      <c r="C864" s="23">
        <v>669</v>
      </c>
      <c r="D864" s="23">
        <v>1636</v>
      </c>
      <c r="E864" s="23"/>
      <c r="F864" s="23"/>
    </row>
    <row r="865" spans="2:6" x14ac:dyDescent="0.3">
      <c r="B865" s="23">
        <v>1015</v>
      </c>
      <c r="C865" s="23">
        <v>694</v>
      </c>
      <c r="D865" s="23">
        <v>1502</v>
      </c>
      <c r="E865" s="23"/>
      <c r="F865" s="23"/>
    </row>
    <row r="866" spans="2:6" x14ac:dyDescent="0.3">
      <c r="B866" s="23">
        <v>1073</v>
      </c>
      <c r="C866" s="23">
        <v>690</v>
      </c>
      <c r="D866" s="23">
        <v>1454</v>
      </c>
      <c r="E866" s="23"/>
      <c r="F866" s="23"/>
    </row>
    <row r="867" spans="2:6" x14ac:dyDescent="0.3">
      <c r="B867" s="23">
        <v>1008</v>
      </c>
      <c r="C867" s="23">
        <v>732</v>
      </c>
      <c r="D867" s="23">
        <v>1497</v>
      </c>
      <c r="E867" s="23"/>
      <c r="F867" s="23"/>
    </row>
    <row r="868" spans="2:6" x14ac:dyDescent="0.3">
      <c r="B868" s="23">
        <v>1039</v>
      </c>
      <c r="C868" s="23">
        <v>690</v>
      </c>
      <c r="D868" s="23">
        <v>1481</v>
      </c>
      <c r="E868" s="23"/>
      <c r="F868" s="23"/>
    </row>
    <row r="869" spans="2:6" x14ac:dyDescent="0.3">
      <c r="B869" s="23">
        <v>1043</v>
      </c>
      <c r="C869" s="23">
        <v>713</v>
      </c>
      <c r="D869" s="23">
        <v>1525</v>
      </c>
      <c r="E869" s="23"/>
      <c r="F869" s="23"/>
    </row>
    <row r="870" spans="2:6" x14ac:dyDescent="0.3">
      <c r="B870" s="23">
        <v>1186</v>
      </c>
      <c r="C870" s="23">
        <v>738</v>
      </c>
      <c r="D870" s="23">
        <v>1487</v>
      </c>
      <c r="E870" s="23"/>
      <c r="F870" s="23"/>
    </row>
    <row r="871" spans="2:6" x14ac:dyDescent="0.3">
      <c r="B871" s="23">
        <v>1038</v>
      </c>
      <c r="C871" s="23">
        <v>701</v>
      </c>
      <c r="D871" s="23">
        <v>1468</v>
      </c>
      <c r="E871" s="23"/>
      <c r="F871" s="23"/>
    </row>
    <row r="872" spans="2:6" x14ac:dyDescent="0.3">
      <c r="B872" s="23">
        <v>1000</v>
      </c>
      <c r="C872" s="23">
        <v>687</v>
      </c>
      <c r="D872" s="23">
        <v>1548</v>
      </c>
      <c r="E872" s="23"/>
      <c r="F872" s="23"/>
    </row>
    <row r="873" spans="2:6" x14ac:dyDescent="0.3">
      <c r="B873" s="23">
        <v>1150</v>
      </c>
      <c r="C873" s="23">
        <v>693</v>
      </c>
      <c r="D873" s="23">
        <v>1436</v>
      </c>
      <c r="E873" s="23"/>
      <c r="F873" s="23"/>
    </row>
    <row r="874" spans="2:6" x14ac:dyDescent="0.3">
      <c r="B874" s="23">
        <v>1065</v>
      </c>
      <c r="C874" s="23">
        <v>712</v>
      </c>
      <c r="D874" s="23">
        <v>1539</v>
      </c>
      <c r="E874" s="23"/>
      <c r="F874" s="23"/>
    </row>
    <row r="875" spans="2:6" x14ac:dyDescent="0.3">
      <c r="B875" s="23">
        <v>1014</v>
      </c>
      <c r="C875" s="23">
        <v>706</v>
      </c>
      <c r="D875" s="23">
        <v>1613</v>
      </c>
      <c r="E875" s="23"/>
      <c r="F875" s="23"/>
    </row>
    <row r="876" spans="2:6" x14ac:dyDescent="0.3">
      <c r="B876" s="23">
        <v>1478</v>
      </c>
      <c r="C876" s="23">
        <v>685</v>
      </c>
      <c r="D876" s="23">
        <v>1557</v>
      </c>
      <c r="E876" s="23"/>
      <c r="F876" s="23"/>
    </row>
    <row r="877" spans="2:6" x14ac:dyDescent="0.3">
      <c r="B877" s="23">
        <v>1057</v>
      </c>
      <c r="C877" s="23">
        <v>722</v>
      </c>
      <c r="D877" s="23">
        <v>1453</v>
      </c>
      <c r="E877" s="23"/>
      <c r="F877" s="23"/>
    </row>
    <row r="878" spans="2:6" x14ac:dyDescent="0.3">
      <c r="B878" s="23">
        <v>1078</v>
      </c>
      <c r="C878" s="23">
        <v>664</v>
      </c>
      <c r="D878" s="23">
        <v>1479</v>
      </c>
      <c r="E878" s="23"/>
      <c r="F878" s="23"/>
    </row>
    <row r="879" spans="2:6" x14ac:dyDescent="0.3">
      <c r="B879" s="23">
        <v>1466</v>
      </c>
      <c r="C879" s="23">
        <v>711</v>
      </c>
      <c r="D879" s="23">
        <v>1512</v>
      </c>
      <c r="E879" s="23"/>
      <c r="F879" s="23"/>
    </row>
    <row r="880" spans="2:6" x14ac:dyDescent="0.3">
      <c r="B880" s="23">
        <v>1062</v>
      </c>
      <c r="C880" s="23">
        <v>691</v>
      </c>
      <c r="D880" s="23">
        <v>1432</v>
      </c>
      <c r="E880" s="23"/>
      <c r="F880" s="23"/>
    </row>
    <row r="881" spans="2:6" x14ac:dyDescent="0.3">
      <c r="B881" s="23">
        <v>1066</v>
      </c>
      <c r="C881" s="23">
        <v>735</v>
      </c>
      <c r="D881" s="23">
        <v>1388</v>
      </c>
      <c r="E881" s="23"/>
      <c r="F881" s="23"/>
    </row>
    <row r="882" spans="2:6" x14ac:dyDescent="0.3">
      <c r="B882" s="23">
        <v>1479</v>
      </c>
      <c r="C882" s="23">
        <v>720</v>
      </c>
      <c r="D882" s="23">
        <v>1451</v>
      </c>
      <c r="E882" s="23"/>
      <c r="F882" s="23"/>
    </row>
    <row r="883" spans="2:6" x14ac:dyDescent="0.3">
      <c r="B883" s="23">
        <v>1079</v>
      </c>
      <c r="C883" s="23">
        <v>708</v>
      </c>
      <c r="D883" s="23">
        <v>1418</v>
      </c>
      <c r="E883" s="23"/>
      <c r="F883" s="23"/>
    </row>
    <row r="884" spans="2:6" x14ac:dyDescent="0.3">
      <c r="B884" s="23">
        <v>1020</v>
      </c>
      <c r="C884" s="23">
        <v>680</v>
      </c>
      <c r="D884" s="23">
        <v>1506</v>
      </c>
      <c r="E884" s="23"/>
      <c r="F884" s="23"/>
    </row>
    <row r="885" spans="2:6" x14ac:dyDescent="0.3">
      <c r="B885" s="23">
        <v>1047</v>
      </c>
      <c r="C885" s="23">
        <v>721</v>
      </c>
      <c r="D885" s="23">
        <v>1447</v>
      </c>
      <c r="E885" s="23"/>
      <c r="F885" s="23"/>
    </row>
    <row r="886" spans="2:6" x14ac:dyDescent="0.3">
      <c r="B886" s="23">
        <v>1049</v>
      </c>
      <c r="C886" s="23">
        <v>703</v>
      </c>
      <c r="D886" s="23">
        <v>2351</v>
      </c>
      <c r="E886" s="23"/>
      <c r="F886" s="23"/>
    </row>
    <row r="887" spans="2:6" x14ac:dyDescent="0.3">
      <c r="B887" s="23">
        <v>1603</v>
      </c>
      <c r="C887" s="23">
        <v>919</v>
      </c>
      <c r="D887" s="23">
        <v>3017</v>
      </c>
      <c r="E887" s="23"/>
      <c r="F887" s="23"/>
    </row>
    <row r="888" spans="2:6" x14ac:dyDescent="0.3">
      <c r="B888" s="23">
        <v>1042</v>
      </c>
      <c r="C888" s="23">
        <v>787</v>
      </c>
      <c r="D888" s="23">
        <v>1444</v>
      </c>
      <c r="E888" s="23"/>
      <c r="F888" s="23"/>
    </row>
    <row r="889" spans="2:6" x14ac:dyDescent="0.3">
      <c r="B889" s="23">
        <v>1015</v>
      </c>
      <c r="C889" s="23">
        <v>679</v>
      </c>
      <c r="D889" s="23">
        <v>1923</v>
      </c>
      <c r="E889" s="23"/>
      <c r="F889" s="23"/>
    </row>
    <row r="890" spans="2:6" x14ac:dyDescent="0.3">
      <c r="B890" s="23">
        <v>1465</v>
      </c>
      <c r="C890" s="23">
        <v>723</v>
      </c>
      <c r="D890" s="23">
        <v>2060</v>
      </c>
      <c r="E890" s="23"/>
      <c r="F890" s="23"/>
    </row>
    <row r="891" spans="2:6" x14ac:dyDescent="0.3">
      <c r="B891" s="23">
        <v>1069</v>
      </c>
      <c r="C891" s="23">
        <v>719</v>
      </c>
      <c r="D891" s="23">
        <v>1803</v>
      </c>
      <c r="E891" s="23"/>
      <c r="F891" s="23"/>
    </row>
    <row r="892" spans="2:6" x14ac:dyDescent="0.3">
      <c r="B892" s="23">
        <v>1036</v>
      </c>
      <c r="C892" s="23">
        <v>677</v>
      </c>
      <c r="D892" s="23">
        <v>2020</v>
      </c>
      <c r="E892" s="23"/>
      <c r="F892" s="23"/>
    </row>
    <row r="893" spans="2:6" x14ac:dyDescent="0.3">
      <c r="B893" s="23">
        <v>1050</v>
      </c>
      <c r="C893" s="23">
        <v>729</v>
      </c>
      <c r="D893" s="23">
        <v>1971</v>
      </c>
      <c r="E893" s="23"/>
      <c r="F893" s="23"/>
    </row>
    <row r="894" spans="2:6" x14ac:dyDescent="0.3">
      <c r="B894" s="23">
        <v>1016</v>
      </c>
      <c r="C894" s="23">
        <v>692</v>
      </c>
      <c r="D894" s="23">
        <v>2255</v>
      </c>
      <c r="E894" s="23"/>
      <c r="F894" s="23"/>
    </row>
    <row r="895" spans="2:6" x14ac:dyDescent="0.3">
      <c r="B895" s="23">
        <v>1061</v>
      </c>
      <c r="C895" s="23">
        <v>691</v>
      </c>
      <c r="D895" s="23">
        <v>1737</v>
      </c>
      <c r="E895" s="23"/>
      <c r="F895" s="23"/>
    </row>
    <row r="896" spans="2:6" x14ac:dyDescent="0.3">
      <c r="B896" s="23">
        <v>1087</v>
      </c>
      <c r="C896" s="23">
        <v>705</v>
      </c>
      <c r="D896" s="23">
        <v>1865</v>
      </c>
      <c r="E896" s="23"/>
      <c r="F896" s="23"/>
    </row>
    <row r="897" spans="2:6" x14ac:dyDescent="0.3">
      <c r="B897" s="23">
        <v>1058</v>
      </c>
      <c r="C897" s="23">
        <v>704</v>
      </c>
      <c r="D897" s="23">
        <v>1631</v>
      </c>
      <c r="E897" s="23"/>
      <c r="F897" s="23"/>
    </row>
    <row r="898" spans="2:6" x14ac:dyDescent="0.3">
      <c r="B898" s="23">
        <v>1078</v>
      </c>
      <c r="C898" s="23">
        <v>713</v>
      </c>
      <c r="D898" s="23">
        <v>2276</v>
      </c>
      <c r="E898" s="23"/>
      <c r="F898" s="23"/>
    </row>
    <row r="899" spans="2:6" x14ac:dyDescent="0.3">
      <c r="B899" s="23">
        <v>1752</v>
      </c>
      <c r="C899" s="23">
        <v>709</v>
      </c>
      <c r="D899" s="23">
        <v>2070</v>
      </c>
      <c r="E899" s="23"/>
      <c r="F899" s="23"/>
    </row>
    <row r="900" spans="2:6" x14ac:dyDescent="0.3">
      <c r="B900" s="23">
        <v>1044</v>
      </c>
      <c r="C900" s="23">
        <v>657</v>
      </c>
      <c r="D900" s="23">
        <v>1683</v>
      </c>
      <c r="E900" s="23"/>
      <c r="F900" s="23"/>
    </row>
    <row r="901" spans="2:6" x14ac:dyDescent="0.3">
      <c r="B901" s="23">
        <v>1094</v>
      </c>
      <c r="C901" s="23">
        <v>740</v>
      </c>
      <c r="D901" s="23">
        <v>1493</v>
      </c>
      <c r="E901" s="23"/>
      <c r="F901" s="23"/>
    </row>
    <row r="902" spans="2:6" x14ac:dyDescent="0.3">
      <c r="B902" s="23">
        <v>1610</v>
      </c>
      <c r="C902" s="23">
        <v>885</v>
      </c>
      <c r="D902" s="23">
        <v>1395</v>
      </c>
      <c r="E902" s="23"/>
      <c r="F902" s="23"/>
    </row>
    <row r="903" spans="2:6" x14ac:dyDescent="0.3">
      <c r="B903" s="23">
        <v>1076</v>
      </c>
      <c r="C903" s="23">
        <v>706</v>
      </c>
      <c r="D903" s="23">
        <v>1496</v>
      </c>
      <c r="E903" s="23"/>
      <c r="F903" s="23"/>
    </row>
    <row r="904" spans="2:6" x14ac:dyDescent="0.3">
      <c r="B904" s="23">
        <v>1023</v>
      </c>
      <c r="C904" s="23">
        <v>695</v>
      </c>
      <c r="D904" s="23">
        <v>1500</v>
      </c>
      <c r="E904" s="23"/>
      <c r="F904" s="23"/>
    </row>
    <row r="905" spans="2:6" x14ac:dyDescent="0.3">
      <c r="B905" s="23">
        <v>1042</v>
      </c>
      <c r="C905" s="23">
        <v>806</v>
      </c>
      <c r="D905" s="23">
        <v>1496</v>
      </c>
      <c r="E905" s="23"/>
      <c r="F905" s="23"/>
    </row>
    <row r="906" spans="2:6" x14ac:dyDescent="0.3">
      <c r="B906" s="23">
        <v>1075</v>
      </c>
      <c r="C906" s="23">
        <v>705</v>
      </c>
      <c r="D906" s="23">
        <v>1692</v>
      </c>
      <c r="E906" s="23"/>
      <c r="F906" s="23"/>
    </row>
    <row r="907" spans="2:6" x14ac:dyDescent="0.3">
      <c r="B907" s="23">
        <v>1047</v>
      </c>
      <c r="C907" s="23">
        <v>738</v>
      </c>
      <c r="D907" s="23">
        <v>1730</v>
      </c>
      <c r="E907" s="23"/>
      <c r="F907" s="23"/>
    </row>
    <row r="908" spans="2:6" x14ac:dyDescent="0.3">
      <c r="B908" s="23">
        <v>1113</v>
      </c>
      <c r="C908" s="23">
        <v>736</v>
      </c>
      <c r="D908" s="23">
        <v>1831</v>
      </c>
      <c r="E908" s="23"/>
      <c r="F908" s="23"/>
    </row>
    <row r="909" spans="2:6" x14ac:dyDescent="0.3">
      <c r="B909" s="23">
        <v>1019</v>
      </c>
      <c r="C909" s="23">
        <v>700</v>
      </c>
      <c r="D909" s="23">
        <v>1470</v>
      </c>
      <c r="E909" s="23"/>
      <c r="F909" s="23"/>
    </row>
    <row r="910" spans="2:6" x14ac:dyDescent="0.3">
      <c r="B910" s="23">
        <v>1178</v>
      </c>
      <c r="C910" s="23">
        <v>783</v>
      </c>
      <c r="D910" s="23">
        <v>1606</v>
      </c>
      <c r="E910" s="23"/>
      <c r="F910" s="23"/>
    </row>
    <row r="911" spans="2:6" x14ac:dyDescent="0.3">
      <c r="B911" s="23">
        <v>1687</v>
      </c>
      <c r="C911" s="23">
        <v>706</v>
      </c>
      <c r="D911" s="23">
        <v>1672</v>
      </c>
      <c r="E911" s="23"/>
      <c r="F911" s="23"/>
    </row>
    <row r="912" spans="2:6" x14ac:dyDescent="0.3">
      <c r="B912" s="23">
        <v>1044</v>
      </c>
      <c r="C912" s="23">
        <v>716</v>
      </c>
      <c r="D912" s="23">
        <v>1697</v>
      </c>
      <c r="E912" s="23"/>
      <c r="F912" s="23"/>
    </row>
    <row r="913" spans="2:6" x14ac:dyDescent="0.3">
      <c r="B913" s="23">
        <v>1087</v>
      </c>
      <c r="C913" s="23">
        <v>689</v>
      </c>
      <c r="D913" s="23">
        <v>1674</v>
      </c>
      <c r="E913" s="23"/>
      <c r="F913" s="23"/>
    </row>
    <row r="914" spans="2:6" x14ac:dyDescent="0.3">
      <c r="B914" s="23">
        <v>1246</v>
      </c>
      <c r="C914" s="23">
        <v>692</v>
      </c>
      <c r="D914" s="23">
        <v>1672</v>
      </c>
      <c r="E914" s="23"/>
      <c r="F914" s="23"/>
    </row>
    <row r="915" spans="2:6" x14ac:dyDescent="0.3">
      <c r="B915" s="23">
        <v>1035</v>
      </c>
      <c r="C915" s="23">
        <v>696</v>
      </c>
      <c r="D915" s="23">
        <v>1469</v>
      </c>
      <c r="E915" s="23"/>
      <c r="F915" s="23"/>
    </row>
    <row r="916" spans="2:6" x14ac:dyDescent="0.3">
      <c r="B916" s="23">
        <v>1042</v>
      </c>
      <c r="C916" s="23">
        <v>719</v>
      </c>
      <c r="D916" s="23">
        <v>1706</v>
      </c>
      <c r="E916" s="23"/>
      <c r="F916" s="23"/>
    </row>
    <row r="917" spans="2:6" x14ac:dyDescent="0.3">
      <c r="B917" s="23">
        <v>1053</v>
      </c>
      <c r="C917" s="23">
        <v>708</v>
      </c>
      <c r="D917" s="23">
        <v>1445</v>
      </c>
      <c r="E917" s="23"/>
      <c r="F917" s="23"/>
    </row>
    <row r="918" spans="2:6" x14ac:dyDescent="0.3">
      <c r="B918" s="23">
        <v>1006</v>
      </c>
      <c r="C918" s="23">
        <v>712</v>
      </c>
      <c r="D918" s="23">
        <v>1699</v>
      </c>
      <c r="E918" s="23"/>
      <c r="F918" s="23"/>
    </row>
    <row r="919" spans="2:6" x14ac:dyDescent="0.3">
      <c r="B919" s="23">
        <v>1458</v>
      </c>
      <c r="C919" s="23">
        <v>696</v>
      </c>
      <c r="D919" s="23">
        <v>1596</v>
      </c>
      <c r="E919" s="23"/>
      <c r="F919" s="23"/>
    </row>
    <row r="920" spans="2:6" x14ac:dyDescent="0.3">
      <c r="B920" s="23">
        <v>1100</v>
      </c>
      <c r="C920" s="23">
        <v>700</v>
      </c>
      <c r="D920" s="23">
        <v>1585</v>
      </c>
      <c r="E920" s="23"/>
      <c r="F920" s="23"/>
    </row>
    <row r="921" spans="2:6" x14ac:dyDescent="0.3">
      <c r="B921" s="23">
        <v>1033</v>
      </c>
      <c r="C921" s="23">
        <v>727</v>
      </c>
      <c r="D921" s="23">
        <v>1568</v>
      </c>
      <c r="E921" s="23"/>
      <c r="F921" s="23"/>
    </row>
    <row r="922" spans="2:6" x14ac:dyDescent="0.3">
      <c r="B922" s="23">
        <v>1143</v>
      </c>
      <c r="C922" s="23">
        <v>688</v>
      </c>
      <c r="D922" s="23">
        <v>1460</v>
      </c>
      <c r="E922" s="23"/>
      <c r="F922" s="23"/>
    </row>
    <row r="923" spans="2:6" x14ac:dyDescent="0.3">
      <c r="B923" s="23">
        <v>1026</v>
      </c>
      <c r="C923" s="23">
        <v>791</v>
      </c>
      <c r="D923" s="23">
        <v>1537</v>
      </c>
      <c r="E923" s="23"/>
      <c r="F923" s="23"/>
    </row>
    <row r="924" spans="2:6" x14ac:dyDescent="0.3">
      <c r="B924" s="23">
        <v>1065</v>
      </c>
      <c r="C924" s="23">
        <v>708</v>
      </c>
      <c r="D924" s="23">
        <v>1612</v>
      </c>
      <c r="E924" s="23"/>
      <c r="F924" s="23"/>
    </row>
    <row r="925" spans="2:6" x14ac:dyDescent="0.3">
      <c r="B925" s="23">
        <v>1897</v>
      </c>
      <c r="C925" s="23">
        <v>705</v>
      </c>
      <c r="D925" s="23">
        <v>1602</v>
      </c>
      <c r="E925" s="23"/>
      <c r="F925" s="23"/>
    </row>
    <row r="926" spans="2:6" x14ac:dyDescent="0.3">
      <c r="B926" s="23">
        <v>1012</v>
      </c>
      <c r="C926" s="23">
        <v>736</v>
      </c>
      <c r="D926" s="23">
        <v>1518</v>
      </c>
      <c r="E926" s="23"/>
      <c r="F926" s="23"/>
    </row>
    <row r="927" spans="2:6" x14ac:dyDescent="0.3">
      <c r="B927" s="23">
        <v>1052</v>
      </c>
      <c r="C927" s="23">
        <v>687</v>
      </c>
      <c r="D927" s="23">
        <v>1447</v>
      </c>
      <c r="E927" s="23"/>
      <c r="F927" s="23"/>
    </row>
    <row r="928" spans="2:6" x14ac:dyDescent="0.3">
      <c r="B928" s="23">
        <v>1034</v>
      </c>
      <c r="C928" s="23">
        <v>717</v>
      </c>
      <c r="D928" s="23">
        <v>1546</v>
      </c>
      <c r="E928" s="23"/>
      <c r="F928" s="23"/>
    </row>
    <row r="929" spans="2:6" x14ac:dyDescent="0.3">
      <c r="B929" s="23">
        <v>1043</v>
      </c>
      <c r="C929" s="23">
        <v>715</v>
      </c>
      <c r="D929" s="23">
        <v>1697</v>
      </c>
      <c r="E929" s="23"/>
      <c r="F929" s="23"/>
    </row>
    <row r="930" spans="2:6" x14ac:dyDescent="0.3">
      <c r="B930" s="23">
        <v>1498</v>
      </c>
      <c r="C930" s="23">
        <v>703</v>
      </c>
      <c r="D930" s="23">
        <v>2038</v>
      </c>
      <c r="E930" s="23"/>
      <c r="F930" s="23"/>
    </row>
    <row r="931" spans="2:6" x14ac:dyDescent="0.3">
      <c r="B931" s="23">
        <v>1034</v>
      </c>
      <c r="C931" s="23">
        <v>714</v>
      </c>
      <c r="D931" s="23">
        <v>2038</v>
      </c>
      <c r="E931" s="23"/>
      <c r="F931" s="23"/>
    </row>
    <row r="932" spans="2:6" x14ac:dyDescent="0.3">
      <c r="B932" s="23">
        <v>1058</v>
      </c>
      <c r="C932" s="23">
        <v>725</v>
      </c>
      <c r="D932" s="23">
        <v>1982</v>
      </c>
      <c r="E932" s="23"/>
      <c r="F932" s="23"/>
    </row>
    <row r="933" spans="2:6" x14ac:dyDescent="0.3">
      <c r="B933" s="23">
        <v>1011</v>
      </c>
      <c r="C933" s="23">
        <v>680</v>
      </c>
      <c r="D933" s="23">
        <v>1671</v>
      </c>
      <c r="E933" s="23"/>
      <c r="F933" s="23"/>
    </row>
    <row r="934" spans="2:6" x14ac:dyDescent="0.3">
      <c r="B934" s="23">
        <v>1043</v>
      </c>
      <c r="C934" s="23">
        <v>703</v>
      </c>
      <c r="D934" s="23">
        <v>1482</v>
      </c>
      <c r="E934" s="23"/>
      <c r="F934" s="23"/>
    </row>
    <row r="935" spans="2:6" x14ac:dyDescent="0.3">
      <c r="B935" s="23">
        <v>1475</v>
      </c>
      <c r="C935" s="23">
        <v>690</v>
      </c>
      <c r="D935" s="23">
        <v>1568</v>
      </c>
      <c r="E935" s="23"/>
      <c r="F935" s="23"/>
    </row>
    <row r="936" spans="2:6" x14ac:dyDescent="0.3">
      <c r="B936" s="23">
        <v>1038</v>
      </c>
      <c r="C936" s="23">
        <v>697</v>
      </c>
      <c r="D936" s="23">
        <v>2028</v>
      </c>
      <c r="E936" s="23"/>
      <c r="F936" s="23"/>
    </row>
    <row r="937" spans="2:6" x14ac:dyDescent="0.3">
      <c r="B937" s="23">
        <v>1044</v>
      </c>
      <c r="C937" s="23">
        <v>713</v>
      </c>
      <c r="D937" s="23">
        <v>2090</v>
      </c>
      <c r="E937" s="23"/>
      <c r="F937" s="23"/>
    </row>
    <row r="938" spans="2:6" x14ac:dyDescent="0.3">
      <c r="B938" s="23">
        <v>1489</v>
      </c>
      <c r="C938" s="23">
        <v>711</v>
      </c>
      <c r="D938" s="23">
        <v>1657</v>
      </c>
      <c r="E938" s="23"/>
      <c r="F938" s="23"/>
    </row>
    <row r="939" spans="2:6" x14ac:dyDescent="0.3">
      <c r="B939" s="23">
        <v>1045</v>
      </c>
      <c r="C939" s="23">
        <v>684</v>
      </c>
      <c r="D939" s="23">
        <v>1752</v>
      </c>
      <c r="E939" s="23"/>
      <c r="F939" s="23"/>
    </row>
    <row r="940" spans="2:6" x14ac:dyDescent="0.3">
      <c r="B940" s="23">
        <v>1026</v>
      </c>
      <c r="C940" s="23">
        <v>694</v>
      </c>
      <c r="D940" s="23">
        <v>1644</v>
      </c>
      <c r="E940" s="23"/>
      <c r="F940" s="23"/>
    </row>
    <row r="941" spans="2:6" x14ac:dyDescent="0.3">
      <c r="B941" s="23">
        <v>1477</v>
      </c>
      <c r="C941" s="23">
        <v>710</v>
      </c>
      <c r="D941" s="23">
        <v>1452</v>
      </c>
      <c r="E941" s="23"/>
      <c r="F941" s="23"/>
    </row>
    <row r="942" spans="2:6" x14ac:dyDescent="0.3">
      <c r="B942" s="23">
        <v>1035</v>
      </c>
      <c r="C942" s="23">
        <v>690</v>
      </c>
      <c r="D942" s="23">
        <v>1611</v>
      </c>
      <c r="E942" s="23"/>
      <c r="F942" s="23"/>
    </row>
    <row r="943" spans="2:6" x14ac:dyDescent="0.3">
      <c r="B943" s="23">
        <v>1050</v>
      </c>
      <c r="C943" s="23">
        <v>699</v>
      </c>
      <c r="D943" s="23">
        <v>1237</v>
      </c>
      <c r="E943" s="23"/>
      <c r="F943" s="23"/>
    </row>
    <row r="944" spans="2:6" x14ac:dyDescent="0.3">
      <c r="B944" s="23">
        <v>1068</v>
      </c>
      <c r="C944" s="23">
        <v>664</v>
      </c>
      <c r="D944" s="23">
        <v>1483</v>
      </c>
      <c r="E944" s="23"/>
      <c r="F944" s="23"/>
    </row>
    <row r="945" spans="2:6" x14ac:dyDescent="0.3">
      <c r="B945" s="23">
        <v>1089</v>
      </c>
      <c r="C945" s="23">
        <v>770</v>
      </c>
      <c r="D945" s="23">
        <v>1671</v>
      </c>
      <c r="E945" s="23"/>
      <c r="F945" s="23"/>
    </row>
    <row r="946" spans="2:6" x14ac:dyDescent="0.3">
      <c r="B946" s="23">
        <v>1040</v>
      </c>
      <c r="C946" s="23">
        <v>699</v>
      </c>
      <c r="D946" s="23">
        <v>1804</v>
      </c>
      <c r="E946" s="23"/>
      <c r="F946" s="23"/>
    </row>
    <row r="947" spans="2:6" x14ac:dyDescent="0.3">
      <c r="B947" s="23">
        <v>1073</v>
      </c>
      <c r="C947" s="23">
        <v>731</v>
      </c>
      <c r="D947" s="23">
        <v>1750</v>
      </c>
      <c r="E947" s="23"/>
      <c r="F947" s="23"/>
    </row>
    <row r="948" spans="2:6" x14ac:dyDescent="0.3">
      <c r="B948" s="23">
        <v>1033</v>
      </c>
      <c r="C948" s="23">
        <v>707</v>
      </c>
      <c r="D948" s="23">
        <v>1610</v>
      </c>
      <c r="E948" s="23"/>
      <c r="F948" s="23"/>
    </row>
    <row r="949" spans="2:6" x14ac:dyDescent="0.3">
      <c r="B949" s="23">
        <v>1056</v>
      </c>
      <c r="C949" s="23">
        <v>719</v>
      </c>
      <c r="D949" s="23">
        <v>1607</v>
      </c>
      <c r="E949" s="23"/>
      <c r="F949" s="23"/>
    </row>
    <row r="950" spans="2:6" x14ac:dyDescent="0.3">
      <c r="B950" s="23">
        <v>1860</v>
      </c>
      <c r="C950" s="23">
        <v>704</v>
      </c>
      <c r="D950" s="23">
        <v>1588</v>
      </c>
      <c r="E950" s="23"/>
      <c r="F950" s="23"/>
    </row>
    <row r="951" spans="2:6" x14ac:dyDescent="0.3">
      <c r="B951" s="23">
        <v>1064</v>
      </c>
      <c r="C951" s="23">
        <v>711</v>
      </c>
      <c r="D951" s="23">
        <v>1671</v>
      </c>
      <c r="E951" s="23"/>
      <c r="F951" s="23"/>
    </row>
    <row r="952" spans="2:6" x14ac:dyDescent="0.3">
      <c r="B952" s="23">
        <v>1005</v>
      </c>
      <c r="C952" s="23">
        <v>703</v>
      </c>
      <c r="D952" s="23">
        <v>1597</v>
      </c>
      <c r="E952" s="23"/>
      <c r="F952" s="23"/>
    </row>
    <row r="953" spans="2:6" x14ac:dyDescent="0.3">
      <c r="B953" s="23">
        <v>1057</v>
      </c>
      <c r="C953" s="23">
        <v>691</v>
      </c>
      <c r="D953" s="23">
        <v>1537</v>
      </c>
      <c r="E953" s="23"/>
      <c r="F953" s="23"/>
    </row>
    <row r="954" spans="2:6" x14ac:dyDescent="0.3">
      <c r="B954" s="23">
        <v>1073</v>
      </c>
      <c r="C954" s="23">
        <v>673</v>
      </c>
      <c r="D954" s="23">
        <v>1622</v>
      </c>
      <c r="E954" s="23"/>
      <c r="F954" s="23"/>
    </row>
    <row r="955" spans="2:6" x14ac:dyDescent="0.3">
      <c r="B955" s="23">
        <v>1021</v>
      </c>
      <c r="C955" s="23">
        <v>763</v>
      </c>
      <c r="D955" s="23">
        <v>1615</v>
      </c>
      <c r="E955" s="23"/>
      <c r="F955" s="23"/>
    </row>
    <row r="956" spans="2:6" x14ac:dyDescent="0.3">
      <c r="B956" s="23">
        <v>1033</v>
      </c>
      <c r="C956" s="23">
        <v>753</v>
      </c>
      <c r="D956" s="23">
        <v>1526</v>
      </c>
      <c r="E956" s="23"/>
      <c r="F956" s="23"/>
    </row>
    <row r="957" spans="2:6" x14ac:dyDescent="0.3">
      <c r="B957" s="23">
        <v>1167</v>
      </c>
      <c r="C957" s="23">
        <v>688</v>
      </c>
      <c r="D957" s="23">
        <v>1660</v>
      </c>
      <c r="E957" s="23"/>
      <c r="F957" s="23"/>
    </row>
    <row r="958" spans="2:6" x14ac:dyDescent="0.3">
      <c r="B958" s="23">
        <v>1033</v>
      </c>
      <c r="C958" s="23">
        <v>723</v>
      </c>
      <c r="D958" s="23">
        <v>1546</v>
      </c>
      <c r="E958" s="23"/>
      <c r="F958" s="23"/>
    </row>
    <row r="959" spans="2:6" x14ac:dyDescent="0.3">
      <c r="B959" s="23">
        <v>1043</v>
      </c>
      <c r="C959" s="23">
        <v>693</v>
      </c>
      <c r="D959" s="23">
        <v>1532</v>
      </c>
      <c r="E959" s="23"/>
      <c r="F959" s="23"/>
    </row>
    <row r="960" spans="2:6" x14ac:dyDescent="0.3">
      <c r="B960" s="23">
        <v>1044</v>
      </c>
      <c r="C960" s="23">
        <v>757</v>
      </c>
      <c r="D960" s="23">
        <v>1514</v>
      </c>
      <c r="E960" s="23"/>
      <c r="F960" s="23"/>
    </row>
    <row r="961" spans="2:6" x14ac:dyDescent="0.3">
      <c r="B961" s="23">
        <v>1027</v>
      </c>
      <c r="C961" s="23">
        <v>700</v>
      </c>
      <c r="D961" s="23">
        <v>1676</v>
      </c>
      <c r="E961" s="23"/>
      <c r="F961" s="23"/>
    </row>
    <row r="962" spans="2:6" x14ac:dyDescent="0.3">
      <c r="B962" s="23">
        <v>1004</v>
      </c>
      <c r="C962" s="23">
        <v>701</v>
      </c>
      <c r="D962" s="23">
        <v>1752</v>
      </c>
      <c r="E962" s="23"/>
      <c r="F962" s="23"/>
    </row>
    <row r="963" spans="2:6" x14ac:dyDescent="0.3">
      <c r="B963" s="23">
        <v>1492</v>
      </c>
      <c r="C963" s="23">
        <v>722</v>
      </c>
      <c r="D963" s="23">
        <v>1281</v>
      </c>
      <c r="E963" s="23"/>
      <c r="F963" s="23"/>
    </row>
    <row r="964" spans="2:6" x14ac:dyDescent="0.3">
      <c r="B964" s="23">
        <v>1073</v>
      </c>
      <c r="C964" s="23">
        <v>724</v>
      </c>
      <c r="D964" s="23">
        <v>1534</v>
      </c>
      <c r="E964" s="23"/>
      <c r="F964" s="23"/>
    </row>
    <row r="965" spans="2:6" x14ac:dyDescent="0.3">
      <c r="B965" s="23">
        <v>1017</v>
      </c>
      <c r="C965" s="23">
        <v>696</v>
      </c>
      <c r="D965" s="23">
        <v>1568</v>
      </c>
      <c r="E965" s="23"/>
      <c r="F965" s="23"/>
    </row>
    <row r="966" spans="2:6" x14ac:dyDescent="0.3">
      <c r="B966" s="23">
        <v>1072</v>
      </c>
      <c r="C966" s="23">
        <v>692</v>
      </c>
      <c r="D966" s="23">
        <v>1470</v>
      </c>
      <c r="E966" s="23"/>
      <c r="F966" s="23"/>
    </row>
    <row r="967" spans="2:6" x14ac:dyDescent="0.3">
      <c r="B967" s="23">
        <v>1008</v>
      </c>
      <c r="C967" s="23">
        <v>709</v>
      </c>
      <c r="D967" s="23">
        <v>1545</v>
      </c>
      <c r="E967" s="23"/>
      <c r="F967" s="23"/>
    </row>
    <row r="968" spans="2:6" x14ac:dyDescent="0.3">
      <c r="B968" s="23">
        <v>1126</v>
      </c>
      <c r="C968" s="23">
        <v>696</v>
      </c>
      <c r="D968" s="23">
        <v>1540</v>
      </c>
      <c r="E968" s="23"/>
      <c r="F968" s="23"/>
    </row>
    <row r="969" spans="2:6" x14ac:dyDescent="0.3">
      <c r="B969" s="23">
        <v>1019</v>
      </c>
      <c r="C969" s="23">
        <v>715</v>
      </c>
      <c r="D969" s="23">
        <v>1586</v>
      </c>
      <c r="E969" s="23"/>
      <c r="F969" s="23"/>
    </row>
    <row r="970" spans="2:6" x14ac:dyDescent="0.3">
      <c r="B970" s="23">
        <v>1020</v>
      </c>
      <c r="C970" s="23">
        <v>709</v>
      </c>
      <c r="D970" s="23">
        <v>1434</v>
      </c>
      <c r="E970" s="23"/>
      <c r="F970" s="23"/>
    </row>
    <row r="971" spans="2:6" x14ac:dyDescent="0.3">
      <c r="B971" s="23">
        <v>1523</v>
      </c>
      <c r="C971" s="23">
        <v>724</v>
      </c>
      <c r="D971" s="23">
        <v>1747</v>
      </c>
      <c r="E971" s="23"/>
      <c r="F971" s="23"/>
    </row>
    <row r="972" spans="2:6" x14ac:dyDescent="0.3">
      <c r="B972" s="23">
        <v>1021</v>
      </c>
      <c r="C972" s="23">
        <v>699</v>
      </c>
      <c r="D972" s="23">
        <v>1745</v>
      </c>
      <c r="E972" s="23"/>
      <c r="F972" s="23"/>
    </row>
    <row r="973" spans="2:6" x14ac:dyDescent="0.3">
      <c r="B973" s="23">
        <v>1079</v>
      </c>
      <c r="C973" s="23">
        <v>732</v>
      </c>
      <c r="D973" s="23">
        <v>1823</v>
      </c>
      <c r="E973" s="23"/>
      <c r="F973" s="23"/>
    </row>
    <row r="974" spans="2:6" x14ac:dyDescent="0.3">
      <c r="B974" s="23">
        <v>1034</v>
      </c>
      <c r="C974" s="23">
        <v>728</v>
      </c>
      <c r="D974" s="23">
        <v>1663</v>
      </c>
      <c r="E974" s="23"/>
      <c r="F974" s="23"/>
    </row>
    <row r="975" spans="2:6" x14ac:dyDescent="0.3">
      <c r="B975" s="23">
        <v>1071</v>
      </c>
      <c r="C975" s="23">
        <v>727</v>
      </c>
      <c r="D975" s="23">
        <v>1443</v>
      </c>
      <c r="E975" s="23"/>
      <c r="F975" s="23"/>
    </row>
    <row r="976" spans="2:6" x14ac:dyDescent="0.3">
      <c r="B976" s="23">
        <v>1067</v>
      </c>
      <c r="C976" s="23">
        <v>702</v>
      </c>
      <c r="D976" s="23">
        <v>1616</v>
      </c>
      <c r="E976" s="23"/>
      <c r="F976" s="23"/>
    </row>
    <row r="977" spans="2:6" x14ac:dyDescent="0.3">
      <c r="B977" s="23">
        <v>1026</v>
      </c>
      <c r="C977" s="23">
        <v>701</v>
      </c>
      <c r="D977" s="23">
        <v>1589</v>
      </c>
      <c r="E977" s="23"/>
      <c r="F977" s="23"/>
    </row>
    <row r="978" spans="2:6" x14ac:dyDescent="0.3">
      <c r="B978" s="23">
        <v>1066</v>
      </c>
      <c r="C978" s="23">
        <v>659</v>
      </c>
      <c r="D978" s="23">
        <v>1377</v>
      </c>
      <c r="E978" s="23"/>
      <c r="F978" s="23"/>
    </row>
    <row r="979" spans="2:6" x14ac:dyDescent="0.3">
      <c r="B979" s="23">
        <v>1005</v>
      </c>
      <c r="C979" s="23">
        <v>685</v>
      </c>
      <c r="D979" s="23">
        <v>1651</v>
      </c>
      <c r="E979" s="23"/>
      <c r="F979" s="23"/>
    </row>
    <row r="980" spans="2:6" x14ac:dyDescent="0.3">
      <c r="B980" s="23">
        <v>1056</v>
      </c>
      <c r="C980" s="23">
        <v>708</v>
      </c>
      <c r="D980" s="23">
        <v>1553</v>
      </c>
      <c r="E980" s="23"/>
      <c r="F980" s="23"/>
    </row>
    <row r="981" spans="2:6" x14ac:dyDescent="0.3">
      <c r="B981" s="23">
        <v>1093</v>
      </c>
      <c r="C981" s="23">
        <v>830</v>
      </c>
      <c r="D981" s="23">
        <v>1501</v>
      </c>
      <c r="E981" s="23"/>
      <c r="F981" s="23"/>
    </row>
    <row r="982" spans="2:6" x14ac:dyDescent="0.3">
      <c r="B982" s="23">
        <v>1584</v>
      </c>
      <c r="C982" s="23">
        <v>958</v>
      </c>
      <c r="D982" s="23">
        <v>1736</v>
      </c>
      <c r="E982" s="23"/>
      <c r="F982" s="23"/>
    </row>
    <row r="983" spans="2:6" x14ac:dyDescent="0.3">
      <c r="B983" s="23">
        <v>1034</v>
      </c>
      <c r="C983" s="23">
        <v>774</v>
      </c>
      <c r="D983" s="23">
        <v>1663</v>
      </c>
      <c r="E983" s="23"/>
      <c r="F983" s="23"/>
    </row>
    <row r="984" spans="2:6" x14ac:dyDescent="0.3">
      <c r="B984" s="23">
        <v>1019</v>
      </c>
      <c r="C984" s="23">
        <v>667</v>
      </c>
      <c r="D984" s="23">
        <v>1998</v>
      </c>
      <c r="E984" s="23"/>
      <c r="F984" s="23"/>
    </row>
    <row r="985" spans="2:6" x14ac:dyDescent="0.3">
      <c r="B985" s="23">
        <v>1065</v>
      </c>
      <c r="C985" s="23">
        <v>716</v>
      </c>
      <c r="D985" s="23">
        <v>1998</v>
      </c>
      <c r="E985" s="23"/>
      <c r="F985" s="23"/>
    </row>
    <row r="986" spans="2:6" x14ac:dyDescent="0.3">
      <c r="B986" s="23">
        <v>1147</v>
      </c>
      <c r="C986" s="23">
        <v>731</v>
      </c>
      <c r="D986" s="23">
        <v>1731</v>
      </c>
      <c r="E986" s="23"/>
      <c r="F986" s="23"/>
    </row>
    <row r="987" spans="2:6" x14ac:dyDescent="0.3">
      <c r="B987" s="23">
        <v>1156</v>
      </c>
      <c r="C987" s="23">
        <v>709</v>
      </c>
      <c r="D987" s="23">
        <v>1964</v>
      </c>
      <c r="E987" s="23"/>
      <c r="F987" s="23"/>
    </row>
    <row r="988" spans="2:6" x14ac:dyDescent="0.3">
      <c r="B988" s="23">
        <v>1041</v>
      </c>
      <c r="C988" s="23">
        <v>704</v>
      </c>
      <c r="D988" s="23">
        <v>2000</v>
      </c>
      <c r="E988" s="23"/>
      <c r="F988" s="23"/>
    </row>
    <row r="989" spans="2:6" x14ac:dyDescent="0.3">
      <c r="B989" s="23">
        <v>1000</v>
      </c>
      <c r="C989" s="23">
        <v>733</v>
      </c>
      <c r="D989" s="23">
        <v>2001</v>
      </c>
      <c r="E989" s="23"/>
      <c r="F989" s="23"/>
    </row>
    <row r="990" spans="2:6" x14ac:dyDescent="0.3">
      <c r="B990" s="23">
        <v>1060</v>
      </c>
      <c r="C990" s="23">
        <v>675</v>
      </c>
      <c r="D990" s="23">
        <v>1629</v>
      </c>
      <c r="E990" s="23"/>
      <c r="F990" s="23"/>
    </row>
    <row r="991" spans="2:6" x14ac:dyDescent="0.3">
      <c r="B991" s="23">
        <v>1028</v>
      </c>
      <c r="C991" s="23">
        <v>670</v>
      </c>
      <c r="D991" s="23">
        <v>1969</v>
      </c>
      <c r="E991" s="23"/>
      <c r="F991" s="23"/>
    </row>
    <row r="992" spans="2:6" x14ac:dyDescent="0.3">
      <c r="B992" s="23">
        <v>1082</v>
      </c>
      <c r="C992" s="23">
        <v>738</v>
      </c>
      <c r="D992" s="23">
        <v>1616</v>
      </c>
      <c r="E992" s="23"/>
      <c r="F992" s="23"/>
    </row>
    <row r="993" spans="2:6" x14ac:dyDescent="0.3">
      <c r="B993" s="23">
        <v>1072</v>
      </c>
      <c r="C993" s="23">
        <v>720</v>
      </c>
      <c r="D993" s="23">
        <v>2512</v>
      </c>
      <c r="E993" s="23"/>
      <c r="F993" s="23"/>
    </row>
    <row r="994" spans="2:6" x14ac:dyDescent="0.3">
      <c r="B994" s="23">
        <v>1009</v>
      </c>
      <c r="C994" s="23">
        <v>708</v>
      </c>
      <c r="D994" s="23">
        <v>2119</v>
      </c>
      <c r="E994" s="23"/>
      <c r="F994" s="23"/>
    </row>
    <row r="995" spans="2:6" x14ac:dyDescent="0.3">
      <c r="B995" s="23">
        <v>1258</v>
      </c>
      <c r="C995" s="23">
        <v>765</v>
      </c>
      <c r="D995" s="23">
        <v>1343</v>
      </c>
      <c r="E995" s="23"/>
      <c r="F995" s="23"/>
    </row>
    <row r="996" spans="2:6" x14ac:dyDescent="0.3">
      <c r="B996" s="23">
        <v>990</v>
      </c>
      <c r="C996" s="23">
        <v>673</v>
      </c>
      <c r="D996" s="23">
        <v>2019</v>
      </c>
      <c r="E996" s="23"/>
      <c r="F996" s="23"/>
    </row>
    <row r="997" spans="2:6" x14ac:dyDescent="0.3">
      <c r="B997" s="23">
        <v>1033</v>
      </c>
      <c r="C997" s="23">
        <v>724</v>
      </c>
      <c r="D997" s="23">
        <v>1862</v>
      </c>
      <c r="E997" s="23"/>
      <c r="F997" s="23"/>
    </row>
    <row r="998" spans="2:6" x14ac:dyDescent="0.3">
      <c r="B998" s="23">
        <v>1049</v>
      </c>
      <c r="C998" s="23">
        <v>718</v>
      </c>
      <c r="D998" s="23">
        <v>1579</v>
      </c>
      <c r="E998" s="23"/>
      <c r="F998" s="23"/>
    </row>
    <row r="999" spans="2:6" x14ac:dyDescent="0.3">
      <c r="B999" s="23">
        <v>1042</v>
      </c>
      <c r="C999" s="23">
        <v>734</v>
      </c>
      <c r="D999" s="23">
        <v>2115</v>
      </c>
      <c r="E999" s="23"/>
      <c r="F999" s="23"/>
    </row>
    <row r="1000" spans="2:6" x14ac:dyDescent="0.3">
      <c r="B1000" s="23">
        <v>1072</v>
      </c>
      <c r="C1000" s="23">
        <v>712</v>
      </c>
      <c r="D1000" s="23">
        <v>2202</v>
      </c>
      <c r="E1000" s="23"/>
      <c r="F1000" s="23"/>
    </row>
    <row r="1001" spans="2:6" x14ac:dyDescent="0.3">
      <c r="B1001" s="23">
        <v>1038</v>
      </c>
      <c r="C1001" s="23">
        <v>693</v>
      </c>
      <c r="D1001" s="23">
        <v>2049</v>
      </c>
      <c r="E1001" s="23"/>
      <c r="F1001" s="23"/>
    </row>
    <row r="1002" spans="2:6" x14ac:dyDescent="0.3">
      <c r="B1002" s="23">
        <v>1080</v>
      </c>
      <c r="C1002" s="23">
        <v>725</v>
      </c>
      <c r="D1002" s="23">
        <v>1325</v>
      </c>
      <c r="E1002" s="23"/>
      <c r="F1002" s="23"/>
    </row>
    <row r="1003" spans="2:6" x14ac:dyDescent="0.3">
      <c r="B1003" s="23">
        <v>1020</v>
      </c>
      <c r="C1003" s="23">
        <v>711</v>
      </c>
      <c r="D1003" s="23">
        <v>1501</v>
      </c>
      <c r="E1003" s="23"/>
      <c r="F1003" s="23"/>
    </row>
    <row r="1004" spans="2:6" x14ac:dyDescent="0.3">
      <c r="B1004" s="23">
        <v>1875</v>
      </c>
      <c r="C1004" s="23">
        <v>685</v>
      </c>
      <c r="D1004" s="23">
        <v>2016</v>
      </c>
      <c r="E1004" s="23"/>
      <c r="F1004" s="23"/>
    </row>
  </sheetData>
  <mergeCells count="1">
    <mergeCell ref="O10:Q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ANOVA_exjobb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Abrahamsson</dc:creator>
  <cp:lastModifiedBy>Viktor Abrahamsson</cp:lastModifiedBy>
  <dcterms:created xsi:type="dcterms:W3CDTF">2020-03-12T09:30:53Z</dcterms:created>
  <dcterms:modified xsi:type="dcterms:W3CDTF">2020-03-12T13:42:51Z</dcterms:modified>
</cp:coreProperties>
</file>