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esktop\"/>
    </mc:Choice>
  </mc:AlternateContent>
  <xr:revisionPtr revIDLastSave="0" documentId="13_ncr:1_{B69281C7-ABAC-48A8-A263-35D447AF32A4}" xr6:coauthVersionLast="45" xr6:coauthVersionMax="45" xr10:uidLastSave="{00000000-0000-0000-0000-000000000000}"/>
  <bookViews>
    <workbookView xWindow="-110" yWindow="-110" windowWidth="19420" windowHeight="11020" xr2:uid="{4D51F139-181E-47B4-8514-9248B09EAE7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H38" i="1"/>
  <c r="H33" i="1"/>
  <c r="H24" i="1"/>
  <c r="H17" i="1"/>
  <c r="H46" i="1" s="1"/>
  <c r="G8" i="1"/>
  <c r="I8" i="1" s="1"/>
  <c r="J8" i="1" s="1"/>
  <c r="G9" i="1"/>
  <c r="I9" i="1" s="1"/>
  <c r="G10" i="1"/>
  <c r="I10" i="1" s="1"/>
  <c r="J10" i="1" s="1"/>
  <c r="G11" i="1"/>
  <c r="I11" i="1" s="1"/>
  <c r="J11" i="1" s="1"/>
  <c r="G18" i="1"/>
  <c r="I18" i="1" s="1"/>
  <c r="J18" i="1" s="1"/>
  <c r="G19" i="1"/>
  <c r="I19" i="1" s="1"/>
  <c r="G20" i="1"/>
  <c r="I20" i="1" s="1"/>
  <c r="J20" i="1" s="1"/>
  <c r="G12" i="1"/>
  <c r="I12" i="1" s="1"/>
  <c r="J12" i="1" s="1"/>
  <c r="G27" i="1"/>
  <c r="I27" i="1" s="1"/>
  <c r="J27" i="1" s="1"/>
  <c r="G34" i="1"/>
  <c r="I34" i="1" s="1"/>
  <c r="J34" i="1" s="1"/>
  <c r="G35" i="1"/>
  <c r="I35" i="1" s="1"/>
  <c r="J35" i="1" s="1"/>
  <c r="G21" i="1"/>
  <c r="I21" i="1" s="1"/>
  <c r="J21" i="1" s="1"/>
  <c r="G13" i="1"/>
  <c r="I13" i="1" s="1"/>
  <c r="J13" i="1" s="1"/>
  <c r="G28" i="1"/>
  <c r="I28" i="1" s="1"/>
  <c r="J28" i="1" s="1"/>
  <c r="G14" i="1"/>
  <c r="I14" i="1" s="1"/>
  <c r="J14" i="1" s="1"/>
  <c r="G36" i="1"/>
  <c r="I36" i="1" s="1"/>
  <c r="I38" i="1" s="1"/>
  <c r="G37" i="1"/>
  <c r="I37" i="1" s="1"/>
  <c r="J37" i="1" s="1"/>
  <c r="G41" i="1"/>
  <c r="I41" i="1" s="1"/>
  <c r="G42" i="1"/>
  <c r="I42" i="1" s="1"/>
  <c r="J42" i="1" s="1"/>
  <c r="G29" i="1"/>
  <c r="I29" i="1" s="1"/>
  <c r="J29" i="1" s="1"/>
  <c r="G22" i="1"/>
  <c r="I22" i="1" s="1"/>
  <c r="J22" i="1" s="1"/>
  <c r="G23" i="1"/>
  <c r="I23" i="1" s="1"/>
  <c r="J23" i="1" s="1"/>
  <c r="G15" i="1"/>
  <c r="I15" i="1" s="1"/>
  <c r="J15" i="1" s="1"/>
  <c r="G30" i="1"/>
  <c r="I30" i="1" s="1"/>
  <c r="J30" i="1" s="1"/>
  <c r="G31" i="1"/>
  <c r="I31" i="1" s="1"/>
  <c r="G43" i="1"/>
  <c r="I43" i="1" s="1"/>
  <c r="G44" i="1"/>
  <c r="I44" i="1" s="1"/>
  <c r="J44" i="1" s="1"/>
  <c r="G16" i="1"/>
  <c r="I16" i="1" s="1"/>
  <c r="J16" i="1" s="1"/>
  <c r="G32" i="1"/>
  <c r="I32" i="1" s="1"/>
  <c r="J32" i="1" s="1"/>
  <c r="G26" i="1"/>
  <c r="I26" i="1" s="1"/>
  <c r="J26" i="1" s="1"/>
  <c r="G6" i="1"/>
  <c r="I6" i="1" s="1"/>
  <c r="J6" i="1" s="1"/>
  <c r="G7" i="1"/>
  <c r="I7" i="1" s="1"/>
  <c r="G39" i="1"/>
  <c r="I39" i="1" s="1"/>
  <c r="I45" i="1" s="1"/>
  <c r="G40" i="1"/>
  <c r="I40" i="1" s="1"/>
  <c r="J40" i="1" s="1"/>
  <c r="G25" i="1"/>
  <c r="I25" i="1" s="1"/>
  <c r="I33" i="1" s="1"/>
  <c r="I24" i="1" l="1"/>
  <c r="I17" i="1"/>
  <c r="I46" i="1" s="1"/>
  <c r="J43" i="1"/>
  <c r="J39" i="1"/>
  <c r="J25" i="1"/>
  <c r="J7" i="1"/>
  <c r="J19" i="1"/>
  <c r="J41" i="1"/>
  <c r="J36" i="1"/>
  <c r="J31" i="1"/>
  <c r="J9" i="1"/>
</calcChain>
</file>

<file path=xl/sharedStrings.xml><?xml version="1.0" encoding="utf-8"?>
<sst xmlns="http://schemas.openxmlformats.org/spreadsheetml/2006/main" count="173" uniqueCount="121">
  <si>
    <t>Resumen de Ventas a Librerías</t>
  </si>
  <si>
    <t>Año</t>
  </si>
  <si>
    <t>Codigo</t>
  </si>
  <si>
    <t>Titulo</t>
  </si>
  <si>
    <t>Autor</t>
  </si>
  <si>
    <t>Rubro</t>
  </si>
  <si>
    <t>Precio Unitario</t>
  </si>
  <si>
    <t>Porcentaje x Rubro (DESCUENTO)</t>
  </si>
  <si>
    <t>Unidades Vendidas</t>
  </si>
  <si>
    <t>Total</t>
  </si>
  <si>
    <t>Observación</t>
  </si>
  <si>
    <t>03897/08</t>
  </si>
  <si>
    <t>CERAMICA, PASTAS Y VIDRIADOS</t>
  </si>
  <si>
    <t>VITTEL</t>
  </si>
  <si>
    <t>CERAMICA</t>
  </si>
  <si>
    <t>04704/02</t>
  </si>
  <si>
    <t>TECNICAS DE DECORACION CERAMICA</t>
  </si>
  <si>
    <t>COLBECK</t>
  </si>
  <si>
    <t>04728/10</t>
  </si>
  <si>
    <t>FORMULARIO Y PRACTICAS DE CERAMICA</t>
  </si>
  <si>
    <t>ARTIGAS</t>
  </si>
  <si>
    <t>COOPER</t>
  </si>
  <si>
    <t>05082/07</t>
  </si>
  <si>
    <t>TECNICA DE LA CERAMICA</t>
  </si>
  <si>
    <t>HALD</t>
  </si>
  <si>
    <t>05083/04</t>
  </si>
  <si>
    <t>TRATADO DE CERAMICA</t>
  </si>
  <si>
    <t>LYNGGAARD</t>
  </si>
  <si>
    <t>05084/01</t>
  </si>
  <si>
    <t>CERAMICA FINA</t>
  </si>
  <si>
    <t>NORTON</t>
  </si>
  <si>
    <t>05085/09</t>
  </si>
  <si>
    <t>MANUAL DE CERAMICA ARTISTICA</t>
  </si>
  <si>
    <t>ROTHENBERG</t>
  </si>
  <si>
    <t>05276/04</t>
  </si>
  <si>
    <t>PEQUEÑO MANUAL DEL CERAMISTA</t>
  </si>
  <si>
    <t>BIRKS</t>
  </si>
  <si>
    <t>05322/03</t>
  </si>
  <si>
    <t>MANUAL BARNICES CERAMICOS</t>
  </si>
  <si>
    <t>20218/10</t>
  </si>
  <si>
    <t>CERAMICA Y HORNOS MODERN0S</t>
  </si>
  <si>
    <t>DE LA POZA</t>
  </si>
  <si>
    <t>11881/09</t>
  </si>
  <si>
    <t>EL CALENTAMIENTO EN EL DEPORTE</t>
  </si>
  <si>
    <t xml:space="preserve">FREIWALD </t>
  </si>
  <si>
    <t>DEPORTES</t>
  </si>
  <si>
    <t>11882/06</t>
  </si>
  <si>
    <t>LA CAZA DE LA PERDIZ CON PERRO</t>
  </si>
  <si>
    <t xml:space="preserve">GRACIA      </t>
  </si>
  <si>
    <t>11883/03</t>
  </si>
  <si>
    <t>EJERCICIOS PARA LA TERCERA EDAD</t>
  </si>
  <si>
    <t xml:space="preserve">LOUVARD  </t>
  </si>
  <si>
    <t xml:space="preserve">DECUSA     </t>
  </si>
  <si>
    <t>18163/02</t>
  </si>
  <si>
    <t>MANUAL DE FUTBOL ILUSTRADO</t>
  </si>
  <si>
    <t>39554/01</t>
  </si>
  <si>
    <t>EN FORMA DESPUES DE LOS 40</t>
  </si>
  <si>
    <t>RODRIGUEZ</t>
  </si>
  <si>
    <t>08019/10</t>
  </si>
  <si>
    <t>COMP HISTORIA REVOLUC FRANCESA</t>
  </si>
  <si>
    <t>SOBOUL</t>
  </si>
  <si>
    <t>HISTORIA</t>
  </si>
  <si>
    <t>08121/04</t>
  </si>
  <si>
    <t>NACION Y NACIONALISMO EN ALEMANIA</t>
  </si>
  <si>
    <t>ABELLAN</t>
  </si>
  <si>
    <t>09721/08</t>
  </si>
  <si>
    <t>I HISTORIA GRAL. MODERNA</t>
  </si>
  <si>
    <t>VIVES</t>
  </si>
  <si>
    <t>41627/02</t>
  </si>
  <si>
    <t>LA ILUSTRACION</t>
  </si>
  <si>
    <t>MESTRE</t>
  </si>
  <si>
    <t>41628/10</t>
  </si>
  <si>
    <t>AGRICULTURA EUROPA OCCIDENT MODERNA</t>
  </si>
  <si>
    <t>ARDIT</t>
  </si>
  <si>
    <t>41629/07</t>
  </si>
  <si>
    <t>REVOLUCION CIENTIFICA</t>
  </si>
  <si>
    <t>SELLES</t>
  </si>
  <si>
    <t>41747/04</t>
  </si>
  <si>
    <t>EL COLONIALISMO (1815-1873)</t>
  </si>
  <si>
    <t>HERNANDEZ</t>
  </si>
  <si>
    <t>41787/11</t>
  </si>
  <si>
    <t>PODER Y PRIVILEGIO EUROPA S.XVIII</t>
  </si>
  <si>
    <t>REY</t>
  </si>
  <si>
    <t>05162/02</t>
  </si>
  <si>
    <t>TRUCOS MILAGROSOS PARA LA CASA</t>
  </si>
  <si>
    <t xml:space="preserve">PEYSSON    </t>
  </si>
  <si>
    <t>MANUALIDADES</t>
  </si>
  <si>
    <t>28167/09</t>
  </si>
  <si>
    <t>MANUAL DE TORNEADO EN MADERA</t>
  </si>
  <si>
    <t xml:space="preserve">LESUR         </t>
  </si>
  <si>
    <t>28152/03</t>
  </si>
  <si>
    <t>SERVICIO DE RESTAURANTERIA</t>
  </si>
  <si>
    <t>SUTHERLA</t>
  </si>
  <si>
    <t>TURISMO</t>
  </si>
  <si>
    <t>28178/05</t>
  </si>
  <si>
    <t>RESTAURANTERIA BASICA</t>
  </si>
  <si>
    <t xml:space="preserve">REAY          </t>
  </si>
  <si>
    <t>46426/07</t>
  </si>
  <si>
    <t>HOTELERIA 2/E</t>
  </si>
  <si>
    <t xml:space="preserve">BAEZ           </t>
  </si>
  <si>
    <t>DESCUENTOS</t>
  </si>
  <si>
    <t>Porcentaje</t>
  </si>
  <si>
    <t>Ceramica</t>
  </si>
  <si>
    <t>Deportes</t>
  </si>
  <si>
    <t>Historia</t>
  </si>
  <si>
    <t>Manualidades</t>
  </si>
  <si>
    <t>Turismo</t>
  </si>
  <si>
    <t>1-UTILIZAR LA FUNCION BUSCAR QUE CORRESPONDA PARA INDICAR EL DESCUENTO QUE SE ENCUENTRA EN LA FILA 44</t>
  </si>
  <si>
    <t>3-En la columna OBSERVACIÓN indicar: POCO para totales menores de 10000, MUCHO para totales mayores de 40000. y REGULAR para el resto.</t>
  </si>
  <si>
    <t>2-Complete la columna TOTAL considerando el PRECIO UNITARIO, el DESCUENTO por RUBRO y las UNIDADES VENDIDAS.</t>
  </si>
  <si>
    <t>4-Obtenga mediante SUBTOTALES la SUMA de UNIDADES VENDIDAS y PRECIO TOTAL según cada RUBRO.</t>
  </si>
  <si>
    <t>3PUNTOS</t>
  </si>
  <si>
    <t>2PUNTOS</t>
  </si>
  <si>
    <t>3 PUNTOS</t>
  </si>
  <si>
    <t>2 PUNTOS</t>
  </si>
  <si>
    <t>Total general</t>
  </si>
  <si>
    <t>Total CERAMICA</t>
  </si>
  <si>
    <t>Total DEPORTES</t>
  </si>
  <si>
    <t>Total HISTORIA</t>
  </si>
  <si>
    <t>Total MANUALIDADES</t>
  </si>
  <si>
    <t>Total TURISMO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</si>
</sst>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.00_-;\-&quot;$&quot;\ * #,##0.00_-;_-&quot;$&quot;\ * &quot;-&quot;??_-;_-@_-"/>
    <numFmt numFmtId="165" formatCode="_ [$$-2C0A]\ * #,##0.00_ ;_ [$$-2C0A]\ * \-#,##0.00_ ;_ [$$-2C0A]\ * &quot;-&quot;??_ ;_ @_ "/>
    <numFmt numFmtId="166" formatCode="_-[$$-2C0A]\ * #,##0.00_-;\-[$$-2C0A]\ * #,##0.00_-;_-[$$-2C0A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12"/>
      </top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Font="1"/>
    <xf numFmtId="0" fontId="3" fillId="2" borderId="2" xfId="0" applyFont="1" applyFill="1" applyBorder="1" applyAlignment="1">
      <alignment horizontal="center" vertical="center"/>
    </xf>
    <xf numFmtId="164" fontId="3" fillId="2" borderId="2" xfId="1" applyFont="1" applyFill="1" applyBorder="1" applyAlignment="1">
      <alignment horizontal="center" vertical="center" wrapText="1"/>
    </xf>
    <xf numFmtId="0" fontId="5" fillId="0" borderId="3" xfId="0" applyFont="1" applyBorder="1"/>
    <xf numFmtId="0" fontId="4" fillId="3" borderId="3" xfId="0" applyFont="1" applyFill="1" applyBorder="1" applyAlignment="1">
      <alignment horizontal="center"/>
    </xf>
    <xf numFmtId="165" fontId="5" fillId="0" borderId="3" xfId="1" applyNumberFormat="1" applyFont="1" applyFill="1" applyBorder="1"/>
    <xf numFmtId="9" fontId="4" fillId="0" borderId="3" xfId="2" applyFont="1" applyFill="1" applyBorder="1" applyAlignment="1">
      <alignment horizontal="center"/>
    </xf>
    <xf numFmtId="166" fontId="5" fillId="0" borderId="3" xfId="0" applyNumberFormat="1" applyFont="1" applyBorder="1"/>
    <xf numFmtId="166" fontId="0" fillId="0" borderId="0" xfId="0" applyNumberFormat="1"/>
    <xf numFmtId="0" fontId="6" fillId="4" borderId="6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9" fontId="7" fillId="0" borderId="8" xfId="0" applyNumberFormat="1" applyFont="1" applyBorder="1" applyAlignment="1">
      <alignment horizontal="center" vertical="top" wrapText="1"/>
    </xf>
    <xf numFmtId="0" fontId="0" fillId="0" borderId="0" xfId="0" applyFill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0" fontId="4" fillId="0" borderId="3" xfId="0" applyFont="1" applyBorder="1"/>
    <xf numFmtId="0" fontId="4" fillId="3" borderId="0" xfId="0" applyFont="1" applyFill="1" applyBorder="1" applyAlignment="1">
      <alignment horizontal="center"/>
    </xf>
    <xf numFmtId="9" fontId="4" fillId="0" borderId="0" xfId="2" applyFont="1" applyFill="1" applyBorder="1" applyAlignment="1">
      <alignment horizontal="center"/>
    </xf>
    <xf numFmtId="0" fontId="4" fillId="0" borderId="0" xfId="0" applyFont="1" applyBorder="1"/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5" fontId="4" fillId="0" borderId="3" xfId="1" applyNumberFormat="1" applyFont="1" applyFill="1" applyBorder="1"/>
    <xf numFmtId="166" fontId="4" fillId="0" borderId="3" xfId="0" applyNumberFormat="1" applyFont="1" applyBorder="1"/>
    <xf numFmtId="0" fontId="8" fillId="0" borderId="0" xfId="0" applyFont="1"/>
    <xf numFmtId="165" fontId="4" fillId="0" borderId="0" xfId="1" applyNumberFormat="1" applyFont="1" applyFill="1" applyBorder="1"/>
    <xf numFmtId="166" fontId="4" fillId="0" borderId="0" xfId="0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77E5-F5C1-4C72-AF46-821A402A6876}">
  <dimension ref="A1:L54"/>
  <sheetViews>
    <sheetView tabSelected="1" topLeftCell="A28" workbookViewId="0">
      <selection activeCell="I27" sqref="I27"/>
    </sheetView>
  </sheetViews>
  <sheetFormatPr baseColWidth="10" defaultColWidth="11.453125" defaultRowHeight="14.5" outlineLevelRow="2" x14ac:dyDescent="0.35"/>
  <cols>
    <col min="2" max="2" width="15.7265625" customWidth="1"/>
    <col min="3" max="3" width="33.7265625" bestFit="1" customWidth="1"/>
    <col min="4" max="4" width="11" bestFit="1" customWidth="1"/>
    <col min="5" max="5" width="12.54296875" bestFit="1" customWidth="1"/>
    <col min="6" max="6" width="14.81640625" customWidth="1"/>
    <col min="7" max="7" width="13.81640625" customWidth="1"/>
    <col min="8" max="8" width="11.26953125" customWidth="1"/>
    <col min="9" max="9" width="11.81640625" bestFit="1" customWidth="1"/>
    <col min="10" max="10" width="13.1796875" customWidth="1"/>
    <col min="11" max="11" width="31.7265625" customWidth="1"/>
    <col min="12" max="12" width="11.81640625" bestFit="1" customWidth="1"/>
  </cols>
  <sheetData>
    <row r="1" spans="1:12" ht="24" thickTop="1" thickBot="1" x14ac:dyDescent="0.4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4"/>
      <c r="K1" s="14"/>
    </row>
    <row r="2" spans="1:12" ht="15" thickTop="1" x14ac:dyDescent="0.35">
      <c r="A2" s="29" t="s">
        <v>111</v>
      </c>
      <c r="B2" s="29"/>
      <c r="C2" s="16" t="s">
        <v>112</v>
      </c>
      <c r="D2" s="29" t="s">
        <v>113</v>
      </c>
      <c r="E2" s="29"/>
      <c r="F2" s="29"/>
      <c r="G2" s="29" t="s">
        <v>114</v>
      </c>
      <c r="H2" s="29"/>
      <c r="I2" s="29"/>
      <c r="K2" s="14"/>
    </row>
    <row r="3" spans="1:12" ht="87" customHeight="1" x14ac:dyDescent="0.35">
      <c r="A3" s="25" t="s">
        <v>107</v>
      </c>
      <c r="B3" s="25"/>
      <c r="C3" s="17" t="s">
        <v>109</v>
      </c>
      <c r="D3" s="28" t="s">
        <v>108</v>
      </c>
      <c r="E3" s="28"/>
      <c r="F3" s="28"/>
      <c r="G3" s="28" t="s">
        <v>110</v>
      </c>
      <c r="H3" s="28"/>
      <c r="I3" s="28"/>
      <c r="K3" s="14"/>
    </row>
    <row r="4" spans="1:12" ht="15" thickBot="1" x14ac:dyDescent="0.4">
      <c r="F4" s="1"/>
      <c r="G4" s="1"/>
    </row>
    <row r="5" spans="1:12" ht="40" thickTop="1" thickBot="1" x14ac:dyDescent="0.4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</row>
    <row r="6" spans="1:12" ht="15" outlineLevel="2" thickTop="1" x14ac:dyDescent="0.35">
      <c r="A6" s="4">
        <v>1997</v>
      </c>
      <c r="B6" s="5" t="s">
        <v>18</v>
      </c>
      <c r="C6" s="4" t="s">
        <v>19</v>
      </c>
      <c r="D6" s="4" t="s">
        <v>20</v>
      </c>
      <c r="E6" s="4" t="s">
        <v>14</v>
      </c>
      <c r="F6" s="6">
        <v>43</v>
      </c>
      <c r="G6" s="7">
        <f t="shared" ref="G6:G16" si="0">VLOOKUP(E6,$A$49:$B$54,2,FALSE)</f>
        <v>0.1</v>
      </c>
      <c r="H6" s="4">
        <v>350</v>
      </c>
      <c r="I6" s="8">
        <f>(F6*H6)-G6</f>
        <v>15049.9</v>
      </c>
      <c r="J6" s="4" t="str">
        <f>IF(I6&lt;10000,"POCO",IF(I6&gt;40000,"MUCHO","REGULAR"))</f>
        <v>REGULAR</v>
      </c>
      <c r="L6" s="9"/>
    </row>
    <row r="7" spans="1:12" outlineLevel="2" x14ac:dyDescent="0.35">
      <c r="A7" s="4">
        <v>1998</v>
      </c>
      <c r="B7" s="5" t="s">
        <v>18</v>
      </c>
      <c r="C7" s="4" t="s">
        <v>19</v>
      </c>
      <c r="D7" s="4" t="s">
        <v>20</v>
      </c>
      <c r="E7" s="4" t="s">
        <v>14</v>
      </c>
      <c r="F7" s="6">
        <v>43</v>
      </c>
      <c r="G7" s="7">
        <f t="shared" si="0"/>
        <v>0.1</v>
      </c>
      <c r="H7" s="4">
        <v>10</v>
      </c>
      <c r="I7" s="8">
        <f t="shared" ref="I7:I16" si="1">(F7*H7)-G7</f>
        <v>429.9</v>
      </c>
      <c r="J7" s="4" t="str">
        <f t="shared" ref="J7:J44" si="2">IF(I7&lt;10000,"POCO",IF(I7&gt;40000,"MUCHO","REGULAR"))</f>
        <v>POCO</v>
      </c>
      <c r="L7" s="9"/>
    </row>
    <row r="8" spans="1:12" outlineLevel="2" x14ac:dyDescent="0.35">
      <c r="A8" s="4">
        <v>1998</v>
      </c>
      <c r="B8" s="5" t="s">
        <v>34</v>
      </c>
      <c r="C8" s="4" t="s">
        <v>35</v>
      </c>
      <c r="D8" s="4" t="s">
        <v>36</v>
      </c>
      <c r="E8" s="4" t="s">
        <v>14</v>
      </c>
      <c r="F8" s="6">
        <v>37</v>
      </c>
      <c r="G8" s="7">
        <f t="shared" si="0"/>
        <v>0.1</v>
      </c>
      <c r="H8" s="4">
        <v>500</v>
      </c>
      <c r="I8" s="8">
        <f t="shared" si="1"/>
        <v>18499.900000000001</v>
      </c>
      <c r="J8" s="4" t="str">
        <f t="shared" si="2"/>
        <v>REGULAR</v>
      </c>
    </row>
    <row r="9" spans="1:12" outlineLevel="2" x14ac:dyDescent="0.35">
      <c r="A9" s="4">
        <v>1997</v>
      </c>
      <c r="B9" s="5" t="s">
        <v>15</v>
      </c>
      <c r="C9" s="4" t="s">
        <v>16</v>
      </c>
      <c r="D9" s="4" t="s">
        <v>17</v>
      </c>
      <c r="E9" s="4" t="s">
        <v>14</v>
      </c>
      <c r="F9" s="6">
        <v>76</v>
      </c>
      <c r="G9" s="7">
        <f t="shared" si="0"/>
        <v>0.1</v>
      </c>
      <c r="H9" s="4">
        <v>600</v>
      </c>
      <c r="I9" s="8">
        <f t="shared" si="1"/>
        <v>45599.9</v>
      </c>
      <c r="J9" s="4" t="str">
        <f t="shared" si="2"/>
        <v>MUCHO</v>
      </c>
      <c r="K9" s="15"/>
    </row>
    <row r="10" spans="1:12" outlineLevel="2" x14ac:dyDescent="0.35">
      <c r="A10" s="4">
        <v>1998</v>
      </c>
      <c r="B10" s="5" t="s">
        <v>37</v>
      </c>
      <c r="C10" s="4" t="s">
        <v>38</v>
      </c>
      <c r="D10" s="4" t="s">
        <v>21</v>
      </c>
      <c r="E10" s="4" t="s">
        <v>14</v>
      </c>
      <c r="F10" s="6">
        <v>38</v>
      </c>
      <c r="G10" s="7">
        <f t="shared" si="0"/>
        <v>0.1</v>
      </c>
      <c r="H10" s="4">
        <v>450</v>
      </c>
      <c r="I10" s="8">
        <f t="shared" si="1"/>
        <v>17099.900000000001</v>
      </c>
      <c r="J10" s="4" t="str">
        <f t="shared" si="2"/>
        <v>REGULAR</v>
      </c>
    </row>
    <row r="11" spans="1:12" outlineLevel="2" x14ac:dyDescent="0.35">
      <c r="A11" s="4">
        <v>1998</v>
      </c>
      <c r="B11" s="5" t="s">
        <v>39</v>
      </c>
      <c r="C11" s="4" t="s">
        <v>40</v>
      </c>
      <c r="D11" s="4" t="s">
        <v>41</v>
      </c>
      <c r="E11" s="4" t="s">
        <v>14</v>
      </c>
      <c r="F11" s="6">
        <v>20</v>
      </c>
      <c r="G11" s="7">
        <f t="shared" si="0"/>
        <v>0.1</v>
      </c>
      <c r="H11" s="4">
        <v>100</v>
      </c>
      <c r="I11" s="8">
        <f t="shared" si="1"/>
        <v>1999.9</v>
      </c>
      <c r="J11" s="4" t="str">
        <f t="shared" si="2"/>
        <v>POCO</v>
      </c>
    </row>
    <row r="12" spans="1:12" outlineLevel="2" x14ac:dyDescent="0.35">
      <c r="A12" s="4">
        <v>1998</v>
      </c>
      <c r="B12" s="5" t="s">
        <v>22</v>
      </c>
      <c r="C12" s="4" t="s">
        <v>23</v>
      </c>
      <c r="D12" s="4" t="s">
        <v>24</v>
      </c>
      <c r="E12" s="4" t="s">
        <v>14</v>
      </c>
      <c r="F12" s="6">
        <v>58</v>
      </c>
      <c r="G12" s="7">
        <f t="shared" si="0"/>
        <v>0.1</v>
      </c>
      <c r="H12" s="4">
        <v>50</v>
      </c>
      <c r="I12" s="8">
        <f t="shared" si="1"/>
        <v>2899.9</v>
      </c>
      <c r="J12" s="4" t="str">
        <f t="shared" si="2"/>
        <v>POCO</v>
      </c>
    </row>
    <row r="13" spans="1:12" outlineLevel="2" x14ac:dyDescent="0.35">
      <c r="A13" s="4">
        <v>1998</v>
      </c>
      <c r="B13" s="5" t="s">
        <v>25</v>
      </c>
      <c r="C13" s="4" t="s">
        <v>26</v>
      </c>
      <c r="D13" s="4" t="s">
        <v>27</v>
      </c>
      <c r="E13" s="4" t="s">
        <v>14</v>
      </c>
      <c r="F13" s="6">
        <v>63</v>
      </c>
      <c r="G13" s="7">
        <f t="shared" si="0"/>
        <v>0.1</v>
      </c>
      <c r="H13" s="4">
        <v>600</v>
      </c>
      <c r="I13" s="8">
        <f t="shared" si="1"/>
        <v>37799.9</v>
      </c>
      <c r="J13" s="4" t="str">
        <f t="shared" si="2"/>
        <v>REGULAR</v>
      </c>
    </row>
    <row r="14" spans="1:12" outlineLevel="2" x14ac:dyDescent="0.35">
      <c r="A14" s="4">
        <v>1998</v>
      </c>
      <c r="B14" s="5" t="s">
        <v>28</v>
      </c>
      <c r="C14" s="4" t="s">
        <v>29</v>
      </c>
      <c r="D14" s="4" t="s">
        <v>30</v>
      </c>
      <c r="E14" s="4" t="s">
        <v>14</v>
      </c>
      <c r="F14" s="6">
        <v>68</v>
      </c>
      <c r="G14" s="7">
        <f t="shared" si="0"/>
        <v>0.1</v>
      </c>
      <c r="H14" s="4">
        <v>600</v>
      </c>
      <c r="I14" s="8">
        <f t="shared" si="1"/>
        <v>40799.9</v>
      </c>
      <c r="J14" s="4" t="str">
        <f t="shared" si="2"/>
        <v>MUCHO</v>
      </c>
    </row>
    <row r="15" spans="1:12" outlineLevel="2" x14ac:dyDescent="0.35">
      <c r="A15" s="4">
        <v>1998</v>
      </c>
      <c r="B15" s="5" t="s">
        <v>31</v>
      </c>
      <c r="C15" s="4" t="s">
        <v>32</v>
      </c>
      <c r="D15" s="4" t="s">
        <v>33</v>
      </c>
      <c r="E15" s="4" t="s">
        <v>14</v>
      </c>
      <c r="F15" s="6">
        <v>63</v>
      </c>
      <c r="G15" s="7">
        <f t="shared" si="0"/>
        <v>0.1</v>
      </c>
      <c r="H15" s="4">
        <v>60</v>
      </c>
      <c r="I15" s="8">
        <f t="shared" si="1"/>
        <v>3779.9</v>
      </c>
      <c r="J15" s="4" t="str">
        <f t="shared" si="2"/>
        <v>POCO</v>
      </c>
    </row>
    <row r="16" spans="1:12" outlineLevel="2" x14ac:dyDescent="0.35">
      <c r="A16" s="4">
        <v>1997</v>
      </c>
      <c r="B16" s="5" t="s">
        <v>11</v>
      </c>
      <c r="C16" s="4" t="s">
        <v>12</v>
      </c>
      <c r="D16" s="4" t="s">
        <v>13</v>
      </c>
      <c r="E16" s="4" t="s">
        <v>14</v>
      </c>
      <c r="F16" s="6">
        <v>30</v>
      </c>
      <c r="G16" s="7">
        <f t="shared" si="0"/>
        <v>0.1</v>
      </c>
      <c r="H16" s="4">
        <v>600</v>
      </c>
      <c r="I16" s="8">
        <f t="shared" si="1"/>
        <v>17999.900000000001</v>
      </c>
      <c r="J16" s="4" t="str">
        <f t="shared" si="2"/>
        <v>REGULAR</v>
      </c>
    </row>
    <row r="17" spans="1:10" s="32" customFormat="1" outlineLevel="1" x14ac:dyDescent="0.35">
      <c r="A17" s="18"/>
      <c r="B17" s="5"/>
      <c r="C17" s="18"/>
      <c r="D17" s="18"/>
      <c r="E17" s="18" t="s">
        <v>116</v>
      </c>
      <c r="F17" s="30"/>
      <c r="G17" s="7"/>
      <c r="H17" s="18">
        <f>SUBTOTAL(9,H6:H16)</f>
        <v>3920</v>
      </c>
      <c r="I17" s="31">
        <f>SUBTOTAL(9,I6:I16)</f>
        <v>201958.89999999997</v>
      </c>
      <c r="J17" s="18"/>
    </row>
    <row r="18" spans="1:10" outlineLevel="2" x14ac:dyDescent="0.35">
      <c r="A18" s="4">
        <v>1998</v>
      </c>
      <c r="B18" s="5" t="s">
        <v>53</v>
      </c>
      <c r="C18" s="4" t="s">
        <v>54</v>
      </c>
      <c r="D18" s="4" t="s">
        <v>52</v>
      </c>
      <c r="E18" s="4" t="s">
        <v>45</v>
      </c>
      <c r="F18" s="6">
        <v>4</v>
      </c>
      <c r="G18" s="7">
        <f t="shared" ref="G18:G23" si="3">VLOOKUP(E18,$A$49:$B$54,2,FALSE)</f>
        <v>0.05</v>
      </c>
      <c r="H18" s="4">
        <v>120</v>
      </c>
      <c r="I18" s="8">
        <f>(F18*H18)-G18</f>
        <v>479.95</v>
      </c>
      <c r="J18" s="4" t="str">
        <f t="shared" si="2"/>
        <v>POCO</v>
      </c>
    </row>
    <row r="19" spans="1:10" outlineLevel="2" x14ac:dyDescent="0.35">
      <c r="A19" s="4">
        <v>1997</v>
      </c>
      <c r="B19" s="5" t="s">
        <v>42</v>
      </c>
      <c r="C19" s="4" t="s">
        <v>43</v>
      </c>
      <c r="D19" s="4" t="s">
        <v>44</v>
      </c>
      <c r="E19" s="4" t="s">
        <v>45</v>
      </c>
      <c r="F19" s="6">
        <v>7</v>
      </c>
      <c r="G19" s="7">
        <f t="shared" si="3"/>
        <v>0.05</v>
      </c>
      <c r="H19" s="4">
        <v>450</v>
      </c>
      <c r="I19" s="8">
        <f t="shared" ref="I19:I23" si="4">(F19*H19)-G19</f>
        <v>3149.95</v>
      </c>
      <c r="J19" s="4" t="str">
        <f t="shared" si="2"/>
        <v>POCO</v>
      </c>
    </row>
    <row r="20" spans="1:10" outlineLevel="2" x14ac:dyDescent="0.35">
      <c r="A20" s="4">
        <v>1997</v>
      </c>
      <c r="B20" s="5" t="s">
        <v>46</v>
      </c>
      <c r="C20" s="4" t="s">
        <v>47</v>
      </c>
      <c r="D20" s="4" t="s">
        <v>48</v>
      </c>
      <c r="E20" s="4" t="s">
        <v>45</v>
      </c>
      <c r="F20" s="6">
        <v>2</v>
      </c>
      <c r="G20" s="7">
        <f t="shared" si="3"/>
        <v>0.05</v>
      </c>
      <c r="H20" s="4">
        <v>500</v>
      </c>
      <c r="I20" s="8">
        <f t="shared" si="4"/>
        <v>999.95</v>
      </c>
      <c r="J20" s="4" t="str">
        <f t="shared" si="2"/>
        <v>POCO</v>
      </c>
    </row>
    <row r="21" spans="1:10" outlineLevel="2" x14ac:dyDescent="0.35">
      <c r="A21" s="4">
        <v>1997</v>
      </c>
      <c r="B21" s="5" t="s">
        <v>49</v>
      </c>
      <c r="C21" s="4" t="s">
        <v>50</v>
      </c>
      <c r="D21" s="4" t="s">
        <v>51</v>
      </c>
      <c r="E21" s="4" t="s">
        <v>45</v>
      </c>
      <c r="F21" s="6">
        <v>32</v>
      </c>
      <c r="G21" s="7">
        <f t="shared" si="3"/>
        <v>0.05</v>
      </c>
      <c r="H21" s="4">
        <v>620</v>
      </c>
      <c r="I21" s="8">
        <f t="shared" si="4"/>
        <v>19839.95</v>
      </c>
      <c r="J21" s="4" t="str">
        <f t="shared" si="2"/>
        <v>REGULAR</v>
      </c>
    </row>
    <row r="22" spans="1:10" outlineLevel="2" x14ac:dyDescent="0.35">
      <c r="A22" s="4">
        <v>1997</v>
      </c>
      <c r="B22" s="5" t="s">
        <v>55</v>
      </c>
      <c r="C22" s="4" t="s">
        <v>56</v>
      </c>
      <c r="D22" s="4" t="s">
        <v>57</v>
      </c>
      <c r="E22" s="4" t="s">
        <v>45</v>
      </c>
      <c r="F22" s="6">
        <v>10</v>
      </c>
      <c r="G22" s="7">
        <f t="shared" si="3"/>
        <v>0.05</v>
      </c>
      <c r="H22" s="4">
        <v>790</v>
      </c>
      <c r="I22" s="8">
        <f t="shared" si="4"/>
        <v>7899.95</v>
      </c>
      <c r="J22" s="4" t="str">
        <f t="shared" si="2"/>
        <v>POCO</v>
      </c>
    </row>
    <row r="23" spans="1:10" outlineLevel="2" x14ac:dyDescent="0.35">
      <c r="A23" s="4">
        <v>1998</v>
      </c>
      <c r="B23" s="5" t="s">
        <v>55</v>
      </c>
      <c r="C23" s="4" t="s">
        <v>56</v>
      </c>
      <c r="D23" s="4" t="s">
        <v>57</v>
      </c>
      <c r="E23" s="4" t="s">
        <v>45</v>
      </c>
      <c r="F23" s="6">
        <v>10</v>
      </c>
      <c r="G23" s="7">
        <f t="shared" si="3"/>
        <v>0.05</v>
      </c>
      <c r="H23" s="4">
        <v>80</v>
      </c>
      <c r="I23" s="8">
        <f t="shared" si="4"/>
        <v>799.95</v>
      </c>
      <c r="J23" s="4" t="str">
        <f t="shared" si="2"/>
        <v>POCO</v>
      </c>
    </row>
    <row r="24" spans="1:10" s="32" customFormat="1" outlineLevel="1" x14ac:dyDescent="0.35">
      <c r="A24" s="18"/>
      <c r="B24" s="5"/>
      <c r="C24" s="18"/>
      <c r="D24" s="18"/>
      <c r="E24" s="18" t="s">
        <v>117</v>
      </c>
      <c r="F24" s="30"/>
      <c r="G24" s="7"/>
      <c r="H24" s="18">
        <f>SUBTOTAL(9,H18:H23)</f>
        <v>2560</v>
      </c>
      <c r="I24" s="31">
        <f>SUBTOTAL(9,I18:I23)</f>
        <v>33169.699999999997</v>
      </c>
      <c r="J24" s="18"/>
    </row>
    <row r="25" spans="1:10" outlineLevel="2" x14ac:dyDescent="0.35">
      <c r="A25" s="4">
        <v>1997</v>
      </c>
      <c r="B25" s="5" t="s">
        <v>62</v>
      </c>
      <c r="C25" s="4" t="s">
        <v>63</v>
      </c>
      <c r="D25" s="4" t="s">
        <v>64</v>
      </c>
      <c r="E25" s="4" t="s">
        <v>61</v>
      </c>
      <c r="F25" s="6">
        <v>20</v>
      </c>
      <c r="G25" s="7">
        <f t="shared" ref="G25:G32" si="5">VLOOKUP(E25,$A$49:$B$54,2,FALSE)</f>
        <v>0.2</v>
      </c>
      <c r="H25" s="4">
        <v>120</v>
      </c>
      <c r="I25" s="8">
        <f>(F25*H25)-G25</f>
        <v>2399.8000000000002</v>
      </c>
      <c r="J25" s="4" t="str">
        <f t="shared" si="2"/>
        <v>POCO</v>
      </c>
    </row>
    <row r="26" spans="1:10" outlineLevel="2" x14ac:dyDescent="0.35">
      <c r="A26" s="4">
        <v>1998</v>
      </c>
      <c r="B26" s="5" t="s">
        <v>71</v>
      </c>
      <c r="C26" s="4" t="s">
        <v>72</v>
      </c>
      <c r="D26" s="4" t="s">
        <v>73</v>
      </c>
      <c r="E26" s="4" t="s">
        <v>61</v>
      </c>
      <c r="F26" s="6">
        <v>22</v>
      </c>
      <c r="G26" s="7">
        <f t="shared" si="5"/>
        <v>0.2</v>
      </c>
      <c r="H26" s="4">
        <v>30</v>
      </c>
      <c r="I26" s="8">
        <f t="shared" ref="I26:I32" si="6">(F26*H26)-G26</f>
        <v>659.8</v>
      </c>
      <c r="J26" s="4" t="str">
        <f t="shared" si="2"/>
        <v>POCO</v>
      </c>
    </row>
    <row r="27" spans="1:10" outlineLevel="2" x14ac:dyDescent="0.35">
      <c r="A27" s="4">
        <v>1998</v>
      </c>
      <c r="B27" s="5" t="s">
        <v>77</v>
      </c>
      <c r="C27" s="4" t="s">
        <v>78</v>
      </c>
      <c r="D27" s="4" t="s">
        <v>79</v>
      </c>
      <c r="E27" s="4" t="s">
        <v>61</v>
      </c>
      <c r="F27" s="6">
        <v>21</v>
      </c>
      <c r="G27" s="7">
        <f t="shared" si="5"/>
        <v>0.2</v>
      </c>
      <c r="H27" s="4">
        <v>600</v>
      </c>
      <c r="I27" s="8">
        <f t="shared" si="6"/>
        <v>12599.8</v>
      </c>
      <c r="J27" s="4" t="str">
        <f t="shared" si="2"/>
        <v>REGULAR</v>
      </c>
    </row>
    <row r="28" spans="1:10" outlineLevel="2" x14ac:dyDescent="0.35">
      <c r="A28" s="4">
        <v>1998</v>
      </c>
      <c r="B28" s="5" t="s">
        <v>68</v>
      </c>
      <c r="C28" s="4" t="s">
        <v>69</v>
      </c>
      <c r="D28" s="4" t="s">
        <v>70</v>
      </c>
      <c r="E28" s="4" t="s">
        <v>61</v>
      </c>
      <c r="F28" s="6">
        <v>31</v>
      </c>
      <c r="G28" s="7">
        <f t="shared" si="5"/>
        <v>0.2</v>
      </c>
      <c r="H28" s="4">
        <v>40</v>
      </c>
      <c r="I28" s="8">
        <f t="shared" si="6"/>
        <v>1239.8</v>
      </c>
      <c r="J28" s="4" t="str">
        <f t="shared" si="2"/>
        <v>POCO</v>
      </c>
    </row>
    <row r="29" spans="1:10" outlineLevel="2" x14ac:dyDescent="0.35">
      <c r="A29" s="4">
        <v>1998</v>
      </c>
      <c r="B29" s="5" t="s">
        <v>80</v>
      </c>
      <c r="C29" s="4" t="s">
        <v>81</v>
      </c>
      <c r="D29" s="4" t="s">
        <v>82</v>
      </c>
      <c r="E29" s="4" t="s">
        <v>61</v>
      </c>
      <c r="F29" s="6">
        <v>21</v>
      </c>
      <c r="G29" s="7">
        <f t="shared" si="5"/>
        <v>0.2</v>
      </c>
      <c r="H29" s="4">
        <v>10</v>
      </c>
      <c r="I29" s="8">
        <f t="shared" si="6"/>
        <v>209.8</v>
      </c>
      <c r="J29" s="4" t="str">
        <f t="shared" si="2"/>
        <v>POCO</v>
      </c>
    </row>
    <row r="30" spans="1:10" outlineLevel="2" x14ac:dyDescent="0.35">
      <c r="A30" s="4">
        <v>1998</v>
      </c>
      <c r="B30" s="5" t="s">
        <v>74</v>
      </c>
      <c r="C30" s="4" t="s">
        <v>75</v>
      </c>
      <c r="D30" s="4" t="s">
        <v>76</v>
      </c>
      <c r="E30" s="4" t="s">
        <v>61</v>
      </c>
      <c r="F30" s="6">
        <v>27</v>
      </c>
      <c r="G30" s="7">
        <f t="shared" si="5"/>
        <v>0.2</v>
      </c>
      <c r="H30" s="4">
        <v>10</v>
      </c>
      <c r="I30" s="8">
        <f t="shared" si="6"/>
        <v>269.8</v>
      </c>
      <c r="J30" s="4" t="str">
        <f t="shared" si="2"/>
        <v>POCO</v>
      </c>
    </row>
    <row r="31" spans="1:10" outlineLevel="2" x14ac:dyDescent="0.35">
      <c r="A31" s="4">
        <v>1997</v>
      </c>
      <c r="B31" s="5" t="s">
        <v>58</v>
      </c>
      <c r="C31" s="4" t="s">
        <v>59</v>
      </c>
      <c r="D31" s="4" t="s">
        <v>60</v>
      </c>
      <c r="E31" s="4" t="s">
        <v>61</v>
      </c>
      <c r="F31" s="6">
        <v>29</v>
      </c>
      <c r="G31" s="7">
        <f t="shared" si="5"/>
        <v>0.2</v>
      </c>
      <c r="H31" s="4">
        <v>60</v>
      </c>
      <c r="I31" s="8">
        <f t="shared" si="6"/>
        <v>1739.8</v>
      </c>
      <c r="J31" s="4" t="str">
        <f t="shared" si="2"/>
        <v>POCO</v>
      </c>
    </row>
    <row r="32" spans="1:10" outlineLevel="2" x14ac:dyDescent="0.35">
      <c r="A32" s="4">
        <v>1997</v>
      </c>
      <c r="B32" s="5" t="s">
        <v>65</v>
      </c>
      <c r="C32" s="4" t="s">
        <v>66</v>
      </c>
      <c r="D32" s="4" t="s">
        <v>67</v>
      </c>
      <c r="E32" s="4" t="s">
        <v>61</v>
      </c>
      <c r="F32" s="6">
        <v>28</v>
      </c>
      <c r="G32" s="7">
        <f t="shared" si="5"/>
        <v>0.2</v>
      </c>
      <c r="H32" s="4">
        <v>50</v>
      </c>
      <c r="I32" s="8">
        <f t="shared" si="6"/>
        <v>1399.8</v>
      </c>
      <c r="J32" s="4" t="str">
        <f t="shared" si="2"/>
        <v>POCO</v>
      </c>
    </row>
    <row r="33" spans="1:10" s="32" customFormat="1" outlineLevel="1" x14ac:dyDescent="0.35">
      <c r="A33" s="18"/>
      <c r="B33" s="5"/>
      <c r="C33" s="18"/>
      <c r="D33" s="18"/>
      <c r="E33" s="18" t="s">
        <v>118</v>
      </c>
      <c r="F33" s="30"/>
      <c r="G33" s="7"/>
      <c r="H33" s="18">
        <f>SUBTOTAL(9,H25:H32)</f>
        <v>920</v>
      </c>
      <c r="I33" s="31">
        <f>SUBTOTAL(9,I25:I32)</f>
        <v>20518.399999999998</v>
      </c>
      <c r="J33" s="4"/>
    </row>
    <row r="34" spans="1:10" outlineLevel="2" x14ac:dyDescent="0.35">
      <c r="A34" s="4">
        <v>1997</v>
      </c>
      <c r="B34" s="5" t="s">
        <v>87</v>
      </c>
      <c r="C34" s="4" t="s">
        <v>88</v>
      </c>
      <c r="D34" s="4" t="s">
        <v>89</v>
      </c>
      <c r="E34" s="4" t="s">
        <v>86</v>
      </c>
      <c r="F34" s="6">
        <v>8</v>
      </c>
      <c r="G34" s="7">
        <f>VLOOKUP(E34,$A$49:$B$54,2,FALSE)</f>
        <v>0.1</v>
      </c>
      <c r="H34" s="4">
        <v>100</v>
      </c>
      <c r="I34" s="8">
        <f>(F34*H34)-G34</f>
        <v>799.9</v>
      </c>
      <c r="J34" s="4" t="str">
        <f t="shared" si="2"/>
        <v>POCO</v>
      </c>
    </row>
    <row r="35" spans="1:10" outlineLevel="2" x14ac:dyDescent="0.35">
      <c r="A35" s="4">
        <v>1998</v>
      </c>
      <c r="B35" s="5" t="s">
        <v>87</v>
      </c>
      <c r="C35" s="4" t="s">
        <v>88</v>
      </c>
      <c r="D35" s="4" t="s">
        <v>89</v>
      </c>
      <c r="E35" s="4" t="s">
        <v>86</v>
      </c>
      <c r="F35" s="6">
        <v>8</v>
      </c>
      <c r="G35" s="7">
        <f>VLOOKUP(E35,$A$49:$B$54,2,FALSE)</f>
        <v>0.1</v>
      </c>
      <c r="H35" s="4">
        <v>60</v>
      </c>
      <c r="I35" s="8">
        <f t="shared" ref="I35:I37" si="7">(F35*H35)-G35</f>
        <v>479.9</v>
      </c>
      <c r="J35" s="4" t="str">
        <f t="shared" si="2"/>
        <v>POCO</v>
      </c>
    </row>
    <row r="36" spans="1:10" outlineLevel="2" x14ac:dyDescent="0.35">
      <c r="A36" s="4">
        <v>1997</v>
      </c>
      <c r="B36" s="5" t="s">
        <v>83</v>
      </c>
      <c r="C36" s="4" t="s">
        <v>84</v>
      </c>
      <c r="D36" s="4" t="s">
        <v>85</v>
      </c>
      <c r="E36" s="4" t="s">
        <v>86</v>
      </c>
      <c r="F36" s="6">
        <v>7</v>
      </c>
      <c r="G36" s="7">
        <f>VLOOKUP(E36,$A$49:$B$54,2,FALSE)</f>
        <v>0.1</v>
      </c>
      <c r="H36" s="4">
        <v>150</v>
      </c>
      <c r="I36" s="8">
        <f t="shared" si="7"/>
        <v>1049.9000000000001</v>
      </c>
      <c r="J36" s="4" t="str">
        <f t="shared" si="2"/>
        <v>POCO</v>
      </c>
    </row>
    <row r="37" spans="1:10" outlineLevel="2" x14ac:dyDescent="0.35">
      <c r="A37" s="4">
        <v>1998</v>
      </c>
      <c r="B37" s="5" t="s">
        <v>83</v>
      </c>
      <c r="C37" s="4" t="s">
        <v>84</v>
      </c>
      <c r="D37" s="4" t="s">
        <v>85</v>
      </c>
      <c r="E37" s="4" t="s">
        <v>86</v>
      </c>
      <c r="F37" s="6">
        <v>7</v>
      </c>
      <c r="G37" s="7">
        <f>VLOOKUP(E37,$A$49:$B$54,2,FALSE)</f>
        <v>0.1</v>
      </c>
      <c r="H37" s="4">
        <v>540</v>
      </c>
      <c r="I37" s="8">
        <f t="shared" si="7"/>
        <v>3779.9</v>
      </c>
      <c r="J37" s="4" t="str">
        <f t="shared" si="2"/>
        <v>POCO</v>
      </c>
    </row>
    <row r="38" spans="1:10" outlineLevel="1" x14ac:dyDescent="0.35">
      <c r="A38" s="4"/>
      <c r="B38" s="5"/>
      <c r="C38" s="4"/>
      <c r="D38" s="4"/>
      <c r="E38" s="18" t="s">
        <v>119</v>
      </c>
      <c r="F38" s="6"/>
      <c r="G38" s="7"/>
      <c r="H38" s="4">
        <f>SUBTOTAL(9,H34:H37)</f>
        <v>850</v>
      </c>
      <c r="I38" s="8">
        <f>SUBTOTAL(9,I34:I37)</f>
        <v>6109.6</v>
      </c>
      <c r="J38" s="4"/>
    </row>
    <row r="39" spans="1:10" outlineLevel="2" x14ac:dyDescent="0.35">
      <c r="A39" s="4">
        <v>1997</v>
      </c>
      <c r="B39" s="5" t="s">
        <v>97</v>
      </c>
      <c r="C39" s="4" t="s">
        <v>98</v>
      </c>
      <c r="D39" s="4" t="s">
        <v>99</v>
      </c>
      <c r="E39" s="4" t="s">
        <v>93</v>
      </c>
      <c r="F39" s="6">
        <v>56</v>
      </c>
      <c r="G39" s="7">
        <f t="shared" ref="G39:G44" si="8">VLOOKUP(E39,$A$49:$B$54,2,FALSE)</f>
        <v>0.15</v>
      </c>
      <c r="H39" s="4">
        <v>700</v>
      </c>
      <c r="I39" s="8">
        <f>(F39*H39-G39)</f>
        <v>39199.85</v>
      </c>
      <c r="J39" s="4" t="str">
        <f t="shared" si="2"/>
        <v>REGULAR</v>
      </c>
    </row>
    <row r="40" spans="1:10" outlineLevel="2" x14ac:dyDescent="0.35">
      <c r="A40" s="4">
        <v>1998</v>
      </c>
      <c r="B40" s="5" t="s">
        <v>97</v>
      </c>
      <c r="C40" s="4" t="s">
        <v>98</v>
      </c>
      <c r="D40" s="4" t="s">
        <v>99</v>
      </c>
      <c r="E40" s="4" t="s">
        <v>93</v>
      </c>
      <c r="F40" s="6">
        <v>56</v>
      </c>
      <c r="G40" s="7">
        <f t="shared" si="8"/>
        <v>0.15</v>
      </c>
      <c r="H40" s="4">
        <v>800</v>
      </c>
      <c r="I40" s="8">
        <f t="shared" ref="I40:I44" si="9">(F40*H40-G40)</f>
        <v>44799.85</v>
      </c>
      <c r="J40" s="4" t="str">
        <f t="shared" si="2"/>
        <v>MUCHO</v>
      </c>
    </row>
    <row r="41" spans="1:10" outlineLevel="2" x14ac:dyDescent="0.35">
      <c r="A41" s="4">
        <v>1997</v>
      </c>
      <c r="B41" s="5" t="s">
        <v>94</v>
      </c>
      <c r="C41" s="4" t="s">
        <v>95</v>
      </c>
      <c r="D41" s="4" t="s">
        <v>96</v>
      </c>
      <c r="E41" s="4" t="s">
        <v>93</v>
      </c>
      <c r="F41" s="6">
        <v>12</v>
      </c>
      <c r="G41" s="7">
        <f t="shared" si="8"/>
        <v>0.15</v>
      </c>
      <c r="H41" s="4">
        <v>45</v>
      </c>
      <c r="I41" s="8">
        <f t="shared" si="9"/>
        <v>539.85</v>
      </c>
      <c r="J41" s="4" t="str">
        <f t="shared" si="2"/>
        <v>POCO</v>
      </c>
    </row>
    <row r="42" spans="1:10" outlineLevel="2" x14ac:dyDescent="0.35">
      <c r="A42" s="4">
        <v>1998</v>
      </c>
      <c r="B42" s="5" t="s">
        <v>94</v>
      </c>
      <c r="C42" s="4" t="s">
        <v>95</v>
      </c>
      <c r="D42" s="4" t="s">
        <v>96</v>
      </c>
      <c r="E42" s="4" t="s">
        <v>93</v>
      </c>
      <c r="F42" s="6">
        <v>12</v>
      </c>
      <c r="G42" s="7">
        <f t="shared" si="8"/>
        <v>0.15</v>
      </c>
      <c r="H42" s="4">
        <v>60</v>
      </c>
      <c r="I42" s="8">
        <f t="shared" si="9"/>
        <v>719.85</v>
      </c>
      <c r="J42" s="4" t="str">
        <f t="shared" si="2"/>
        <v>POCO</v>
      </c>
    </row>
    <row r="43" spans="1:10" outlineLevel="2" x14ac:dyDescent="0.35">
      <c r="A43" s="4">
        <v>1997</v>
      </c>
      <c r="B43" s="5" t="s">
        <v>90</v>
      </c>
      <c r="C43" s="4" t="s">
        <v>91</v>
      </c>
      <c r="D43" s="4" t="s">
        <v>92</v>
      </c>
      <c r="E43" s="4" t="s">
        <v>93</v>
      </c>
      <c r="F43" s="6">
        <v>34</v>
      </c>
      <c r="G43" s="7">
        <f t="shared" si="8"/>
        <v>0.15</v>
      </c>
      <c r="H43" s="4">
        <v>100</v>
      </c>
      <c r="I43" s="8">
        <f t="shared" si="9"/>
        <v>3399.85</v>
      </c>
      <c r="J43" s="4" t="str">
        <f t="shared" si="2"/>
        <v>POCO</v>
      </c>
    </row>
    <row r="44" spans="1:10" outlineLevel="2" x14ac:dyDescent="0.35">
      <c r="A44" s="4">
        <v>1998</v>
      </c>
      <c r="B44" s="5" t="s">
        <v>90</v>
      </c>
      <c r="C44" s="4" t="s">
        <v>91</v>
      </c>
      <c r="D44" s="4" t="s">
        <v>92</v>
      </c>
      <c r="E44" s="4" t="s">
        <v>93</v>
      </c>
      <c r="F44" s="6">
        <v>34</v>
      </c>
      <c r="G44" s="7">
        <f t="shared" si="8"/>
        <v>0.15</v>
      </c>
      <c r="H44" s="4">
        <v>170</v>
      </c>
      <c r="I44" s="8">
        <f t="shared" si="9"/>
        <v>5779.85</v>
      </c>
      <c r="J44" s="4" t="str">
        <f t="shared" si="2"/>
        <v>POCO</v>
      </c>
    </row>
    <row r="45" spans="1:10" s="32" customFormat="1" outlineLevel="1" x14ac:dyDescent="0.35">
      <c r="A45" s="21"/>
      <c r="B45" s="19"/>
      <c r="C45" s="21"/>
      <c r="D45" s="21"/>
      <c r="E45" s="21" t="s">
        <v>120</v>
      </c>
      <c r="F45" s="33"/>
      <c r="G45" s="20"/>
      <c r="H45" s="21">
        <f>SUBTOTAL(9,H39:H44)</f>
        <v>1875</v>
      </c>
      <c r="I45" s="34">
        <f>SUBTOTAL(9,I39:I44)</f>
        <v>94439.10000000002</v>
      </c>
      <c r="J45" s="21"/>
    </row>
    <row r="46" spans="1:10" s="32" customFormat="1" x14ac:dyDescent="0.35">
      <c r="A46" s="21"/>
      <c r="B46" s="19"/>
      <c r="C46" s="21"/>
      <c r="D46" s="21"/>
      <c r="E46" s="21" t="s">
        <v>115</v>
      </c>
      <c r="F46" s="33"/>
      <c r="G46" s="20"/>
      <c r="H46" s="21">
        <f>SUBTOTAL(9,H6:H44)</f>
        <v>10125</v>
      </c>
      <c r="I46" s="34">
        <f>SUBTOTAL(9,I6:I44)</f>
        <v>356195.69999999978</v>
      </c>
      <c r="J46" s="21"/>
    </row>
    <row r="47" spans="1:10" ht="15" thickBot="1" x14ac:dyDescent="0.4"/>
    <row r="48" spans="1:10" ht="15" thickBot="1" x14ac:dyDescent="0.4">
      <c r="A48" s="26" t="s">
        <v>100</v>
      </c>
      <c r="B48" s="27"/>
    </row>
    <row r="49" spans="1:2" ht="15" thickBot="1" x14ac:dyDescent="0.4">
      <c r="A49" s="10" t="s">
        <v>5</v>
      </c>
      <c r="B49" s="11" t="s">
        <v>101</v>
      </c>
    </row>
    <row r="50" spans="1:2" ht="15" thickBot="1" x14ac:dyDescent="0.4">
      <c r="A50" s="12" t="s">
        <v>102</v>
      </c>
      <c r="B50" s="13">
        <v>0.1</v>
      </c>
    </row>
    <row r="51" spans="1:2" ht="15" thickBot="1" x14ac:dyDescent="0.4">
      <c r="A51" s="12" t="s">
        <v>103</v>
      </c>
      <c r="B51" s="13">
        <v>0.05</v>
      </c>
    </row>
    <row r="52" spans="1:2" ht="15.75" customHeight="1" thickBot="1" x14ac:dyDescent="0.4">
      <c r="A52" s="12" t="s">
        <v>104</v>
      </c>
      <c r="B52" s="13">
        <v>0.2</v>
      </c>
    </row>
    <row r="53" spans="1:2" ht="13.5" customHeight="1" thickBot="1" x14ac:dyDescent="0.4">
      <c r="A53" s="12" t="s">
        <v>105</v>
      </c>
      <c r="B53" s="13">
        <v>0.1</v>
      </c>
    </row>
    <row r="54" spans="1:2" ht="15" thickBot="1" x14ac:dyDescent="0.4">
      <c r="A54" s="12" t="s">
        <v>106</v>
      </c>
      <c r="B54" s="13">
        <v>0.15</v>
      </c>
    </row>
  </sheetData>
  <sortState xmlns:xlrd2="http://schemas.microsoft.com/office/spreadsheetml/2017/richdata2" ref="A6:J44">
    <sortCondition ref="E7:E44"/>
  </sortState>
  <mergeCells count="8">
    <mergeCell ref="A1:J1"/>
    <mergeCell ref="A3:B3"/>
    <mergeCell ref="A48:B48"/>
    <mergeCell ref="D3:F3"/>
    <mergeCell ref="G3:I3"/>
    <mergeCell ref="A2:B2"/>
    <mergeCell ref="D2:F2"/>
    <mergeCell ref="G2:I2"/>
  </mergeCells>
  <conditionalFormatting sqref="J6:J46">
    <cfRule type="cellIs" dxfId="2" priority="1" operator="equal">
      <formula>"REGULAR"</formula>
    </cfRule>
    <cfRule type="cellIs" dxfId="1" priority="2" operator="equal">
      <formula>"POCO"</formula>
    </cfRule>
    <cfRule type="cellIs" dxfId="0" priority="3" operator="equal">
      <formula>"MUCHO"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0A03FBF0B77E44923EA4C75DFB43D8" ma:contentTypeVersion="5" ma:contentTypeDescription="Crear nuevo documento." ma:contentTypeScope="" ma:versionID="efdafb134c928c98cdb6b1b4dfc92784">
  <xsd:schema xmlns:xsd="http://www.w3.org/2001/XMLSchema" xmlns:xs="http://www.w3.org/2001/XMLSchema" xmlns:p="http://schemas.microsoft.com/office/2006/metadata/properties" xmlns:ns2="ccd76ca0-ea05-4d13-8b65-1c973d628bec" targetNamespace="http://schemas.microsoft.com/office/2006/metadata/properties" ma:root="true" ma:fieldsID="27a62d62097ddf2e388c19954b5d90a5" ns2:_="">
    <xsd:import namespace="ccd76ca0-ea05-4d13-8b65-1c973d628b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76ca0-ea05-4d13-8b65-1c973d628b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8B39E2-509F-491B-A720-B41446A6518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20C4B2-DA9F-4F06-B111-CCADD648CB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76ca0-ea05-4d13-8b65-1c973d628b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A64967-4DBA-4784-9BEE-C03D7BE0AE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Andrea Barone</dc:creator>
  <cp:lastModifiedBy>Lean Alonso</cp:lastModifiedBy>
  <dcterms:created xsi:type="dcterms:W3CDTF">2020-12-09T16:12:32Z</dcterms:created>
  <dcterms:modified xsi:type="dcterms:W3CDTF">2020-12-14T14:13:10Z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0x010100C30A03FBF0B77E44923EA4C75DFB43D8</vt:lpwstr>
  </property>
</Properties>
</file>