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7560" yWindow="2640" windowWidth="28340" windowHeight="1610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5" i="1"/>
  <c r="P16" i="1"/>
  <c r="P17" i="1"/>
  <c r="P18" i="1"/>
  <c r="P19" i="1"/>
  <c r="P13" i="1"/>
  <c r="G20" i="1"/>
  <c r="G14" i="1"/>
  <c r="G34" i="1"/>
  <c r="D20" i="1"/>
  <c r="D14" i="1"/>
  <c r="K14" i="1"/>
  <c r="L14" i="1"/>
  <c r="M14" i="1"/>
  <c r="O25" i="1"/>
  <c r="N25" i="1"/>
  <c r="V28" i="1"/>
  <c r="H14" i="1"/>
  <c r="I14" i="1"/>
  <c r="J14" i="1"/>
  <c r="O24" i="1"/>
  <c r="N24" i="1"/>
  <c r="T28" i="1"/>
  <c r="E14" i="1"/>
  <c r="F14" i="1"/>
  <c r="O23" i="1"/>
  <c r="N23" i="1"/>
  <c r="R28" i="1"/>
  <c r="B14" i="1"/>
  <c r="C14" i="1"/>
  <c r="O22" i="1"/>
  <c r="N22" i="1"/>
  <c r="P28" i="1"/>
  <c r="S26" i="1"/>
  <c r="Q26" i="1"/>
  <c r="O26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E20" i="1"/>
  <c r="F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B15" i="1"/>
  <c r="B16" i="1"/>
  <c r="B17" i="1"/>
  <c r="B18" i="1"/>
  <c r="B19" i="1"/>
  <c r="B20" i="1"/>
  <c r="B21" i="1"/>
  <c r="Q13" i="1"/>
  <c r="Q14" i="1"/>
  <c r="Q15" i="1"/>
  <c r="Q16" i="1"/>
  <c r="Q17" i="1"/>
  <c r="Q18" i="1"/>
  <c r="R18" i="1"/>
  <c r="R17" i="1"/>
  <c r="R16" i="1"/>
  <c r="R15" i="1"/>
  <c r="R14" i="1"/>
  <c r="R13" i="1"/>
  <c r="R12" i="1"/>
  <c r="Q19" i="1"/>
  <c r="R19" i="1"/>
  <c r="U26" i="1"/>
  <c r="M29" i="1"/>
  <c r="M30" i="1"/>
  <c r="M31" i="1"/>
  <c r="M32" i="1"/>
  <c r="M33" i="1"/>
  <c r="M34" i="1"/>
  <c r="M35" i="1"/>
  <c r="L29" i="1"/>
  <c r="K29" i="1"/>
  <c r="U29" i="1"/>
  <c r="L30" i="1"/>
  <c r="K30" i="1"/>
  <c r="U30" i="1"/>
  <c r="L31" i="1"/>
  <c r="K31" i="1"/>
  <c r="U31" i="1"/>
  <c r="L32" i="1"/>
  <c r="K32" i="1"/>
  <c r="U32" i="1"/>
  <c r="L33" i="1"/>
  <c r="L34" i="1"/>
  <c r="L35" i="1"/>
  <c r="V29" i="1"/>
  <c r="V32" i="1"/>
  <c r="K33" i="1"/>
  <c r="U33" i="1"/>
  <c r="K34" i="1"/>
  <c r="K35" i="1"/>
  <c r="J29" i="1"/>
  <c r="J30" i="1"/>
  <c r="J31" i="1"/>
  <c r="J32" i="1"/>
  <c r="J33" i="1"/>
  <c r="J34" i="1"/>
  <c r="J35" i="1"/>
  <c r="I29" i="1"/>
  <c r="I30" i="1"/>
  <c r="I31" i="1"/>
  <c r="I32" i="1"/>
  <c r="I33" i="1"/>
  <c r="I34" i="1"/>
  <c r="I35" i="1"/>
  <c r="H29" i="1"/>
  <c r="H30" i="1"/>
  <c r="H31" i="1"/>
  <c r="H32" i="1"/>
  <c r="H33" i="1"/>
  <c r="H34" i="1"/>
  <c r="G29" i="1"/>
  <c r="G30" i="1"/>
  <c r="G31" i="1"/>
  <c r="G32" i="1"/>
  <c r="G33" i="1"/>
  <c r="G35" i="1"/>
  <c r="F29" i="1"/>
  <c r="F30" i="1"/>
  <c r="F31" i="1"/>
  <c r="F32" i="1"/>
  <c r="F33" i="1"/>
  <c r="F34" i="1"/>
  <c r="F35" i="1"/>
  <c r="E29" i="1"/>
  <c r="E30" i="1"/>
  <c r="E31" i="1"/>
  <c r="E32" i="1"/>
  <c r="R32" i="1"/>
  <c r="E33" i="1"/>
  <c r="E34" i="1"/>
  <c r="Q34" i="1"/>
  <c r="E35" i="1"/>
  <c r="Q35" i="1"/>
  <c r="C29" i="1"/>
  <c r="C30" i="1"/>
  <c r="C31" i="1"/>
  <c r="C32" i="1"/>
  <c r="C33" i="1"/>
  <c r="C34" i="1"/>
  <c r="C35" i="1"/>
  <c r="C28" i="1"/>
  <c r="E28" i="1"/>
  <c r="F28" i="1"/>
  <c r="G28" i="1"/>
  <c r="H28" i="1"/>
  <c r="I28" i="1"/>
  <c r="J28" i="1"/>
  <c r="K28" i="1"/>
  <c r="L28" i="1"/>
  <c r="M28" i="1"/>
  <c r="B29" i="1"/>
  <c r="P29" i="1"/>
  <c r="B30" i="1"/>
  <c r="O30" i="1"/>
  <c r="B31" i="1"/>
  <c r="P31" i="1"/>
  <c r="B32" i="1"/>
  <c r="P32" i="1"/>
  <c r="B33" i="1"/>
  <c r="B34" i="1"/>
  <c r="B35" i="1"/>
  <c r="B28" i="1"/>
  <c r="S33" i="1"/>
  <c r="T32" i="1"/>
  <c r="S31" i="1"/>
  <c r="S30" i="1"/>
  <c r="O34" i="1"/>
  <c r="O33" i="1"/>
  <c r="R33" i="1"/>
  <c r="Q33" i="1"/>
  <c r="Q32" i="1"/>
  <c r="R30" i="1"/>
  <c r="S35" i="1"/>
  <c r="R29" i="1"/>
  <c r="S34" i="1"/>
  <c r="T33" i="1"/>
  <c r="S32" i="1"/>
  <c r="R31" i="1"/>
  <c r="T31" i="1"/>
  <c r="S29" i="1"/>
  <c r="T30" i="1"/>
  <c r="U35" i="1"/>
  <c r="U28" i="1"/>
  <c r="T29" i="1"/>
  <c r="U34" i="1"/>
  <c r="V33" i="1"/>
  <c r="S28" i="1"/>
  <c r="V31" i="1"/>
  <c r="P35" i="1"/>
  <c r="O28" i="1"/>
  <c r="Q28" i="1"/>
  <c r="V30" i="1"/>
  <c r="O35" i="1"/>
  <c r="O32" i="1"/>
  <c r="O31" i="1"/>
  <c r="Q29" i="1"/>
  <c r="Q31" i="1"/>
  <c r="P34" i="1"/>
  <c r="R35" i="1"/>
  <c r="T35" i="1"/>
  <c r="V35" i="1"/>
  <c r="O29" i="1"/>
  <c r="P33" i="1"/>
  <c r="R34" i="1"/>
  <c r="T34" i="1"/>
  <c r="V34" i="1"/>
  <c r="Q30" i="1"/>
  <c r="P30" i="1"/>
</calcChain>
</file>

<file path=xl/sharedStrings.xml><?xml version="1.0" encoding="utf-8"?>
<sst xmlns="http://schemas.openxmlformats.org/spreadsheetml/2006/main" count="11" uniqueCount="5">
  <si>
    <t>Average</t>
  </si>
  <si>
    <t>SD</t>
  </si>
  <si>
    <t>Concentration</t>
  </si>
  <si>
    <t>Concentration Log</t>
  </si>
  <si>
    <t>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</si>
</sst>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2" fontId="0" fillId="0" borderId="0" xfId="0" applyNumberFormat="1"/>
    <xf numFmtId="2" fontId="0" fillId="2" borderId="1" xfId="0" applyNumberFormat="1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0" borderId="5" xfId="0" applyNumberFormat="1" applyBorder="1"/>
    <xf numFmtId="2" fontId="0" fillId="0" borderId="7" xfId="0" applyNumberFormat="1" applyBorder="1"/>
    <xf numFmtId="2" fontId="0" fillId="2" borderId="10" xfId="0" applyNumberFormat="1" applyFill="1" applyBorder="1"/>
    <xf numFmtId="2" fontId="0" fillId="2" borderId="11" xfId="0" applyNumberFormat="1" applyFill="1" applyBorder="1"/>
    <xf numFmtId="2" fontId="0" fillId="2" borderId="12" xfId="0" applyNumberForma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0" xfId="0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2" fontId="0" fillId="3" borderId="5" xfId="0" applyNumberFormat="1" applyFill="1" applyBorder="1"/>
    <xf numFmtId="2" fontId="0" fillId="3" borderId="1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2" fontId="0" fillId="3" borderId="9" xfId="0" applyNumberFormat="1" applyFill="1" applyBorder="1"/>
    <xf numFmtId="2" fontId="0" fillId="4" borderId="10" xfId="0" applyNumberFormat="1" applyFill="1" applyBorder="1"/>
    <xf numFmtId="2" fontId="0" fillId="4" borderId="11" xfId="0" applyNumberFormat="1" applyFill="1" applyBorder="1"/>
    <xf numFmtId="2" fontId="0" fillId="4" borderId="12" xfId="0" applyNumberFormat="1" applyFill="1" applyBorder="1"/>
    <xf numFmtId="2" fontId="0" fillId="4" borderId="5" xfId="0" applyNumberFormat="1" applyFill="1" applyBorder="1"/>
    <xf numFmtId="2" fontId="0" fillId="4" borderId="1" xfId="0" applyNumberFormat="1" applyFill="1" applyBorder="1"/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4" borderId="9" xfId="0" applyNumberFormat="1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2" fontId="0" fillId="5" borderId="10" xfId="0" applyNumberFormat="1" applyFill="1" applyBorder="1"/>
    <xf numFmtId="2" fontId="0" fillId="5" borderId="11" xfId="0" applyNumberFormat="1" applyFill="1" applyBorder="1"/>
    <xf numFmtId="2" fontId="0" fillId="5" borderId="12" xfId="0" applyNumberFormat="1" applyFill="1" applyBorder="1"/>
    <xf numFmtId="2" fontId="0" fillId="5" borderId="5" xfId="0" applyNumberFormat="1" applyFill="1" applyBorder="1"/>
    <xf numFmtId="2" fontId="0" fillId="5" borderId="1" xfId="0" applyNumberFormat="1" applyFill="1" applyBorder="1"/>
    <xf numFmtId="2" fontId="0" fillId="5" borderId="6" xfId="0" applyNumberFormat="1" applyFill="1" applyBorder="1"/>
    <xf numFmtId="2" fontId="0" fillId="5" borderId="7" xfId="0" applyNumberFormat="1" applyFill="1" applyBorder="1"/>
    <xf numFmtId="2" fontId="0" fillId="5" borderId="8" xfId="0" applyNumberFormat="1" applyFill="1" applyBorder="1"/>
    <xf numFmtId="2" fontId="0" fillId="5" borderId="9" xfId="0" applyNumberFormat="1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0" borderId="6" xfId="0" applyNumberFormat="1" applyBorder="1"/>
    <xf numFmtId="2" fontId="0" fillId="0" borderId="9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NumberFormat="1" applyFont="1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5"/>
  <sheetViews>
    <sheetView tabSelected="1" topLeftCell="A5" workbookViewId="0">
      <selection activeCell="D40" sqref="D40"/>
    </sheetView>
  </sheetViews>
  <sheetFormatPr baseColWidth="10" defaultRowHeight="14" x14ac:dyDescent="0"/>
  <sheetData>
    <row r="1" spans="2:18">
      <c r="B1" s="66">
        <v>1</v>
      </c>
      <c r="C1" s="67"/>
      <c r="D1" s="68"/>
      <c r="E1" s="69">
        <v>2</v>
      </c>
      <c r="F1" s="70"/>
      <c r="G1" s="71"/>
      <c r="H1" s="72">
        <v>3</v>
      </c>
      <c r="I1" s="73"/>
      <c r="J1" s="74"/>
      <c r="K1" s="75">
        <v>4</v>
      </c>
      <c r="L1" s="76"/>
      <c r="M1" s="77"/>
    </row>
    <row r="2" spans="2:18" ht="15" thickBot="1">
      <c r="B2" s="50">
        <v>1</v>
      </c>
      <c r="C2" s="51">
        <v>2</v>
      </c>
      <c r="D2" s="52">
        <v>3</v>
      </c>
      <c r="E2" s="55">
        <v>1</v>
      </c>
      <c r="F2" s="56">
        <v>2</v>
      </c>
      <c r="G2" s="57">
        <v>3</v>
      </c>
      <c r="H2" s="36">
        <v>1</v>
      </c>
      <c r="I2" s="37">
        <v>2</v>
      </c>
      <c r="J2" s="38">
        <v>3</v>
      </c>
      <c r="K2" s="13">
        <v>1</v>
      </c>
      <c r="L2" s="14">
        <v>2</v>
      </c>
      <c r="M2" s="15">
        <v>3</v>
      </c>
    </row>
    <row r="3" spans="2:18">
      <c r="B3" s="65">
        <v>5901</v>
      </c>
      <c r="C3" s="65">
        <v>5310</v>
      </c>
      <c r="D3" s="65">
        <v>7360</v>
      </c>
      <c r="E3" s="65">
        <v>6985</v>
      </c>
      <c r="F3" s="65">
        <v>7243</v>
      </c>
      <c r="G3" s="65">
        <v>7217</v>
      </c>
      <c r="H3" s="65">
        <v>7372</v>
      </c>
      <c r="I3" s="65">
        <v>6288</v>
      </c>
      <c r="J3" s="65">
        <v>6185</v>
      </c>
      <c r="K3" s="65">
        <v>5914</v>
      </c>
      <c r="L3" s="65">
        <v>5077</v>
      </c>
      <c r="M3" s="65">
        <v>6475</v>
      </c>
    </row>
    <row r="4" spans="2:18">
      <c r="B4" s="65">
        <v>5871</v>
      </c>
      <c r="C4" s="65">
        <v>5118</v>
      </c>
      <c r="D4" s="65">
        <v>4763</v>
      </c>
      <c r="E4" s="65">
        <v>4888</v>
      </c>
      <c r="F4" s="65">
        <v>5491</v>
      </c>
      <c r="G4" s="65">
        <v>5111</v>
      </c>
      <c r="H4" s="65">
        <v>5054</v>
      </c>
      <c r="I4" s="65">
        <v>4380</v>
      </c>
      <c r="J4" s="65">
        <v>4416</v>
      </c>
      <c r="K4" s="65">
        <v>3500</v>
      </c>
      <c r="L4" s="65">
        <v>3205</v>
      </c>
      <c r="M4" s="65">
        <v>3634</v>
      </c>
    </row>
    <row r="5" spans="2:18">
      <c r="B5" s="65">
        <v>5700</v>
      </c>
      <c r="C5" s="65">
        <v>4544</v>
      </c>
      <c r="D5" s="65">
        <v>4502</v>
      </c>
      <c r="E5" s="65">
        <v>4834</v>
      </c>
      <c r="F5" s="65">
        <v>5060</v>
      </c>
      <c r="G5" s="65">
        <v>5137</v>
      </c>
      <c r="H5" s="65">
        <v>3272</v>
      </c>
      <c r="I5" s="65">
        <v>2650</v>
      </c>
      <c r="J5" s="65">
        <v>2433</v>
      </c>
      <c r="K5" s="65">
        <v>1974</v>
      </c>
      <c r="L5" s="65">
        <v>1971</v>
      </c>
      <c r="M5" s="65">
        <v>2068</v>
      </c>
    </row>
    <row r="6" spans="2:18">
      <c r="B6" s="65">
        <v>4238</v>
      </c>
      <c r="C6" s="65">
        <v>3722</v>
      </c>
      <c r="D6" s="65">
        <v>4382</v>
      </c>
      <c r="E6" s="65">
        <v>5105</v>
      </c>
      <c r="F6" s="65">
        <v>4740</v>
      </c>
      <c r="G6" s="65">
        <v>4655</v>
      </c>
      <c r="H6" s="65">
        <v>1594</v>
      </c>
      <c r="I6" s="65">
        <v>1365</v>
      </c>
      <c r="J6" s="65">
        <v>1477</v>
      </c>
      <c r="K6" s="65">
        <v>1448</v>
      </c>
      <c r="L6" s="65">
        <v>1278</v>
      </c>
      <c r="M6" s="65">
        <v>1855</v>
      </c>
    </row>
    <row r="7" spans="2:18">
      <c r="B7" s="65">
        <v>2702</v>
      </c>
      <c r="C7" s="65">
        <v>2286</v>
      </c>
      <c r="D7" s="65">
        <v>2589</v>
      </c>
      <c r="E7" s="65">
        <v>5162</v>
      </c>
      <c r="F7" s="65">
        <v>5078</v>
      </c>
      <c r="G7" s="65">
        <v>5154</v>
      </c>
      <c r="H7" s="65">
        <v>1463</v>
      </c>
      <c r="I7" s="65">
        <v>1295</v>
      </c>
      <c r="J7" s="65">
        <v>1233</v>
      </c>
      <c r="K7" s="65">
        <v>1232</v>
      </c>
      <c r="L7" s="65">
        <v>1055</v>
      </c>
      <c r="M7" s="65">
        <v>1579</v>
      </c>
    </row>
    <row r="8" spans="2:18">
      <c r="B8" s="65">
        <v>1651</v>
      </c>
      <c r="C8" s="65">
        <v>1459</v>
      </c>
      <c r="D8" s="65">
        <v>1215</v>
      </c>
      <c r="E8" s="65">
        <v>5021</v>
      </c>
      <c r="F8" s="65">
        <v>5542</v>
      </c>
      <c r="G8" s="65">
        <v>5228</v>
      </c>
      <c r="H8" s="65">
        <v>1884</v>
      </c>
      <c r="I8" s="65">
        <v>1704</v>
      </c>
      <c r="J8" s="65">
        <v>1415</v>
      </c>
      <c r="K8" s="65">
        <v>1641</v>
      </c>
      <c r="L8" s="65">
        <v>1370</v>
      </c>
      <c r="M8" s="65">
        <v>1876</v>
      </c>
    </row>
    <row r="9" spans="2:18">
      <c r="B9" s="65">
        <v>1972</v>
      </c>
      <c r="C9" s="65">
        <v>1831</v>
      </c>
      <c r="D9" s="65">
        <v>1566</v>
      </c>
      <c r="E9" s="65">
        <v>5649</v>
      </c>
      <c r="F9" s="65">
        <v>5782</v>
      </c>
      <c r="G9" s="65">
        <v>5783</v>
      </c>
      <c r="H9" s="65">
        <v>2116</v>
      </c>
      <c r="I9" s="65">
        <v>1882</v>
      </c>
      <c r="J9" s="65">
        <v>1491</v>
      </c>
      <c r="K9" s="65">
        <v>1917</v>
      </c>
      <c r="L9" s="65">
        <v>1619</v>
      </c>
      <c r="M9" s="65">
        <v>2257</v>
      </c>
    </row>
    <row r="10" spans="2:18" ht="15" thickBot="1">
      <c r="B10" s="65">
        <v>3887</v>
      </c>
      <c r="C10" s="65">
        <v>3470</v>
      </c>
      <c r="D10" s="65">
        <v>3340</v>
      </c>
      <c r="E10" s="65">
        <v>6365</v>
      </c>
      <c r="F10" s="65">
        <v>6930</v>
      </c>
      <c r="G10" s="65">
        <v>6887</v>
      </c>
      <c r="H10" s="65">
        <v>3010</v>
      </c>
      <c r="I10" s="65">
        <v>3003</v>
      </c>
      <c r="J10" s="65">
        <v>2612</v>
      </c>
      <c r="K10" s="65">
        <v>3336</v>
      </c>
      <c r="L10" s="65">
        <v>2463</v>
      </c>
      <c r="M10" s="65">
        <v>3321</v>
      </c>
    </row>
    <row r="11" spans="2:18" ht="15" thickBot="1">
      <c r="P11" t="s">
        <v>4</v>
      </c>
      <c r="Q11" t="s">
        <v>2</v>
      </c>
      <c r="R11" s="62" t="s">
        <v>3</v>
      </c>
    </row>
    <row r="12" spans="2:18">
      <c r="B12" s="66">
        <v>1</v>
      </c>
      <c r="C12" s="67"/>
      <c r="D12" s="68"/>
      <c r="E12" s="69">
        <v>2</v>
      </c>
      <c r="F12" s="70"/>
      <c r="G12" s="71"/>
      <c r="H12" s="72">
        <v>3</v>
      </c>
      <c r="I12" s="73"/>
      <c r="J12" s="74"/>
      <c r="K12" s="75">
        <v>4</v>
      </c>
      <c r="L12" s="76"/>
      <c r="M12" s="77"/>
      <c r="Q12">
        <v>10</v>
      </c>
      <c r="R12" s="63">
        <f>LOG10(Q12)</f>
        <v>1</v>
      </c>
    </row>
    <row r="13" spans="2:18" ht="15" thickBot="1">
      <c r="B13" s="50">
        <v>1</v>
      </c>
      <c r="C13" s="51">
        <v>2</v>
      </c>
      <c r="D13" s="52">
        <v>3</v>
      </c>
      <c r="E13" s="55">
        <v>1</v>
      </c>
      <c r="F13" s="56">
        <v>2</v>
      </c>
      <c r="G13" s="57">
        <v>3</v>
      </c>
      <c r="H13" s="36">
        <v>1</v>
      </c>
      <c r="I13" s="37">
        <v>2</v>
      </c>
      <c r="J13" s="38">
        <v>3</v>
      </c>
      <c r="K13" s="13">
        <v>1</v>
      </c>
      <c r="L13" s="14">
        <v>2</v>
      </c>
      <c r="M13" s="15">
        <v>3</v>
      </c>
      <c r="P13" s="1">
        <f>1/4</f>
        <v>0.25</v>
      </c>
      <c r="Q13">
        <f>Q12*P13</f>
        <v>2.5</v>
      </c>
      <c r="R13" s="63">
        <f t="shared" ref="R13:R19" si="0">LOG10(Q13)</f>
        <v>0.3979400086720376</v>
      </c>
    </row>
    <row r="14" spans="2:18">
      <c r="B14" s="18">
        <f>B3</f>
        <v>5901</v>
      </c>
      <c r="C14" s="18">
        <f t="shared" ref="C14:M14" si="1">C3</f>
        <v>5310</v>
      </c>
      <c r="D14" s="18">
        <f t="shared" si="1"/>
        <v>7360</v>
      </c>
      <c r="E14" s="18">
        <f t="shared" si="1"/>
        <v>6985</v>
      </c>
      <c r="F14" s="18">
        <f t="shared" si="1"/>
        <v>7243</v>
      </c>
      <c r="G14" s="18">
        <f t="shared" si="1"/>
        <v>7217</v>
      </c>
      <c r="H14" s="18">
        <f t="shared" si="1"/>
        <v>7372</v>
      </c>
      <c r="I14" s="18">
        <f t="shared" si="1"/>
        <v>6288</v>
      </c>
      <c r="J14" s="18">
        <f t="shared" si="1"/>
        <v>6185</v>
      </c>
      <c r="K14" s="18">
        <f t="shared" si="1"/>
        <v>5914</v>
      </c>
      <c r="L14" s="18">
        <f t="shared" si="1"/>
        <v>5077</v>
      </c>
      <c r="M14" s="18">
        <f t="shared" si="1"/>
        <v>6475</v>
      </c>
      <c r="P14" s="1">
        <f t="shared" ref="P14:P19" si="2">1/4</f>
        <v>0.25</v>
      </c>
      <c r="Q14">
        <f t="shared" ref="Q14:Q19" si="3">Q13*P14</f>
        <v>0.625</v>
      </c>
      <c r="R14" s="63">
        <f t="shared" si="0"/>
        <v>-0.20411998265592479</v>
      </c>
    </row>
    <row r="15" spans="2:18">
      <c r="B15" s="18">
        <f t="shared" ref="B15:M21" si="4">B4</f>
        <v>5871</v>
      </c>
      <c r="C15" s="18">
        <f t="shared" si="4"/>
        <v>5118</v>
      </c>
      <c r="D15" s="18">
        <f t="shared" si="4"/>
        <v>4763</v>
      </c>
      <c r="E15" s="18">
        <f t="shared" si="4"/>
        <v>4888</v>
      </c>
      <c r="F15" s="18">
        <f t="shared" si="4"/>
        <v>5491</v>
      </c>
      <c r="G15" s="18">
        <f t="shared" si="4"/>
        <v>5111</v>
      </c>
      <c r="H15" s="18">
        <f t="shared" si="4"/>
        <v>5054</v>
      </c>
      <c r="I15" s="18">
        <f t="shared" si="4"/>
        <v>4380</v>
      </c>
      <c r="J15" s="18">
        <f t="shared" si="4"/>
        <v>4416</v>
      </c>
      <c r="K15" s="18">
        <f t="shared" si="4"/>
        <v>3500</v>
      </c>
      <c r="L15" s="18">
        <f t="shared" si="4"/>
        <v>3205</v>
      </c>
      <c r="M15" s="18">
        <f t="shared" si="4"/>
        <v>3634</v>
      </c>
      <c r="P15" s="1">
        <f t="shared" si="2"/>
        <v>0.25</v>
      </c>
      <c r="Q15">
        <f t="shared" si="3"/>
        <v>0.15625</v>
      </c>
      <c r="R15" s="63">
        <f t="shared" si="0"/>
        <v>-0.80617997398388719</v>
      </c>
    </row>
    <row r="16" spans="2:18">
      <c r="B16" s="18">
        <f t="shared" si="4"/>
        <v>5700</v>
      </c>
      <c r="C16" s="18">
        <f t="shared" si="4"/>
        <v>4544</v>
      </c>
      <c r="D16" s="18">
        <f t="shared" si="4"/>
        <v>4502</v>
      </c>
      <c r="E16" s="18">
        <f t="shared" si="4"/>
        <v>4834</v>
      </c>
      <c r="F16" s="18">
        <f t="shared" si="4"/>
        <v>5060</v>
      </c>
      <c r="G16" s="18">
        <f t="shared" si="4"/>
        <v>5137</v>
      </c>
      <c r="H16" s="18">
        <f t="shared" si="4"/>
        <v>3272</v>
      </c>
      <c r="I16" s="18">
        <f t="shared" si="4"/>
        <v>2650</v>
      </c>
      <c r="J16" s="18">
        <f t="shared" si="4"/>
        <v>2433</v>
      </c>
      <c r="K16" s="18">
        <f t="shared" si="4"/>
        <v>1974</v>
      </c>
      <c r="L16" s="18">
        <f t="shared" si="4"/>
        <v>1971</v>
      </c>
      <c r="M16" s="18">
        <f t="shared" si="4"/>
        <v>2068</v>
      </c>
      <c r="P16" s="1">
        <f t="shared" si="2"/>
        <v>0.25</v>
      </c>
      <c r="Q16">
        <f t="shared" si="3"/>
        <v>3.90625E-2</v>
      </c>
      <c r="R16" s="63">
        <f t="shared" si="0"/>
        <v>-1.4082399653118496</v>
      </c>
    </row>
    <row r="17" spans="2:22">
      <c r="B17" s="18">
        <f t="shared" si="4"/>
        <v>4238</v>
      </c>
      <c r="C17" s="18">
        <f t="shared" si="4"/>
        <v>3722</v>
      </c>
      <c r="D17" s="18">
        <f t="shared" si="4"/>
        <v>4382</v>
      </c>
      <c r="E17" s="18">
        <f t="shared" si="4"/>
        <v>5105</v>
      </c>
      <c r="F17" s="18">
        <f t="shared" si="4"/>
        <v>4740</v>
      </c>
      <c r="G17" s="18">
        <f t="shared" si="4"/>
        <v>4655</v>
      </c>
      <c r="H17" s="18">
        <f t="shared" si="4"/>
        <v>1594</v>
      </c>
      <c r="I17" s="18">
        <f t="shared" si="4"/>
        <v>1365</v>
      </c>
      <c r="J17" s="18">
        <f t="shared" si="4"/>
        <v>1477</v>
      </c>
      <c r="K17" s="18">
        <f t="shared" si="4"/>
        <v>1448</v>
      </c>
      <c r="L17" s="18">
        <f t="shared" si="4"/>
        <v>1278</v>
      </c>
      <c r="M17" s="18">
        <f t="shared" si="4"/>
        <v>1855</v>
      </c>
      <c r="P17" s="1">
        <f t="shared" si="2"/>
        <v>0.25</v>
      </c>
      <c r="Q17">
        <f t="shared" si="3"/>
        <v>9.765625E-3</v>
      </c>
      <c r="R17" s="63">
        <f t="shared" si="0"/>
        <v>-2.0102999566398121</v>
      </c>
    </row>
    <row r="18" spans="2:22">
      <c r="B18" s="18">
        <f t="shared" si="4"/>
        <v>2702</v>
      </c>
      <c r="C18" s="18">
        <f t="shared" si="4"/>
        <v>2286</v>
      </c>
      <c r="D18" s="18">
        <f t="shared" si="4"/>
        <v>2589</v>
      </c>
      <c r="E18" s="18">
        <f t="shared" si="4"/>
        <v>5162</v>
      </c>
      <c r="F18" s="18">
        <f t="shared" si="4"/>
        <v>5078</v>
      </c>
      <c r="G18" s="18">
        <f t="shared" si="4"/>
        <v>5154</v>
      </c>
      <c r="H18" s="18">
        <f t="shared" si="4"/>
        <v>1463</v>
      </c>
      <c r="I18" s="18">
        <f t="shared" si="4"/>
        <v>1295</v>
      </c>
      <c r="J18" s="18">
        <f t="shared" si="4"/>
        <v>1233</v>
      </c>
      <c r="K18" s="18">
        <f t="shared" si="4"/>
        <v>1232</v>
      </c>
      <c r="L18" s="18">
        <f t="shared" si="4"/>
        <v>1055</v>
      </c>
      <c r="M18" s="18">
        <f t="shared" si="4"/>
        <v>1579</v>
      </c>
      <c r="P18" s="1">
        <f t="shared" si="2"/>
        <v>0.25</v>
      </c>
      <c r="Q18">
        <f t="shared" si="3"/>
        <v>2.44140625E-3</v>
      </c>
      <c r="R18" s="63">
        <f t="shared" si="0"/>
        <v>-2.6123599479677742</v>
      </c>
    </row>
    <row r="19" spans="2:22" ht="15" thickBot="1">
      <c r="B19" s="18">
        <f t="shared" si="4"/>
        <v>1651</v>
      </c>
      <c r="C19" s="18">
        <f t="shared" si="4"/>
        <v>1459</v>
      </c>
      <c r="D19" s="18">
        <f t="shared" si="4"/>
        <v>1215</v>
      </c>
      <c r="E19" s="18">
        <f t="shared" si="4"/>
        <v>5021</v>
      </c>
      <c r="F19" s="18">
        <f t="shared" si="4"/>
        <v>5542</v>
      </c>
      <c r="G19" s="18">
        <f t="shared" si="4"/>
        <v>5228</v>
      </c>
      <c r="H19" s="18">
        <f t="shared" si="4"/>
        <v>1884</v>
      </c>
      <c r="I19" s="18">
        <f t="shared" si="4"/>
        <v>1704</v>
      </c>
      <c r="J19" s="18">
        <f t="shared" si="4"/>
        <v>1415</v>
      </c>
      <c r="K19" s="18">
        <f t="shared" si="4"/>
        <v>1641</v>
      </c>
      <c r="L19" s="18">
        <f t="shared" si="4"/>
        <v>1370</v>
      </c>
      <c r="M19" s="18">
        <f t="shared" si="4"/>
        <v>1876</v>
      </c>
      <c r="P19" s="1">
        <f t="shared" si="2"/>
        <v>0.25</v>
      </c>
      <c r="Q19">
        <f t="shared" si="3"/>
        <v>6.103515625E-4</v>
      </c>
      <c r="R19" s="64">
        <f t="shared" si="0"/>
        <v>-3.2144199392957367</v>
      </c>
    </row>
    <row r="20" spans="2:22">
      <c r="B20" s="18">
        <f t="shared" si="4"/>
        <v>1972</v>
      </c>
      <c r="C20" s="18">
        <f t="shared" si="4"/>
        <v>1831</v>
      </c>
      <c r="D20" s="18">
        <f t="shared" si="4"/>
        <v>1566</v>
      </c>
      <c r="E20" s="18">
        <f t="shared" si="4"/>
        <v>5649</v>
      </c>
      <c r="F20" s="18">
        <f t="shared" si="4"/>
        <v>5782</v>
      </c>
      <c r="G20" s="18">
        <f t="shared" si="4"/>
        <v>5783</v>
      </c>
      <c r="H20" s="18">
        <f t="shared" si="4"/>
        <v>2116</v>
      </c>
      <c r="I20" s="18">
        <f t="shared" si="4"/>
        <v>1882</v>
      </c>
      <c r="J20" s="18">
        <f t="shared" si="4"/>
        <v>1491</v>
      </c>
      <c r="K20" s="18">
        <f t="shared" si="4"/>
        <v>1917</v>
      </c>
      <c r="L20" s="18">
        <f t="shared" si="4"/>
        <v>1619</v>
      </c>
      <c r="M20" s="18">
        <f t="shared" si="4"/>
        <v>2257</v>
      </c>
      <c r="P20" s="1"/>
    </row>
    <row r="21" spans="2:22">
      <c r="B21" s="18">
        <f t="shared" si="4"/>
        <v>3887</v>
      </c>
      <c r="C21" s="18">
        <f t="shared" si="4"/>
        <v>3470</v>
      </c>
      <c r="D21" s="18">
        <f t="shared" si="4"/>
        <v>3340</v>
      </c>
      <c r="E21" s="18">
        <f t="shared" si="4"/>
        <v>6365</v>
      </c>
      <c r="F21" s="18">
        <f t="shared" si="4"/>
        <v>6930</v>
      </c>
      <c r="G21" s="18">
        <f t="shared" si="4"/>
        <v>6887</v>
      </c>
      <c r="H21" s="18">
        <f t="shared" si="4"/>
        <v>3010</v>
      </c>
      <c r="I21" s="18">
        <f t="shared" si="4"/>
        <v>3003</v>
      </c>
      <c r="J21" s="18">
        <f t="shared" si="4"/>
        <v>2612</v>
      </c>
      <c r="K21" s="18">
        <f t="shared" si="4"/>
        <v>3336</v>
      </c>
      <c r="L21" s="18">
        <f t="shared" si="4"/>
        <v>2463</v>
      </c>
      <c r="M21" s="18">
        <f t="shared" si="4"/>
        <v>3321</v>
      </c>
      <c r="P21" s="1"/>
    </row>
    <row r="22" spans="2:22">
      <c r="N22">
        <f>AVERAGE(B14:D14)</f>
        <v>6190.333333333333</v>
      </c>
      <c r="O22">
        <f>STDEV(B14:D14)</f>
        <v>1055.1826066294573</v>
      </c>
    </row>
    <row r="23" spans="2:22">
      <c r="N23">
        <f>AVERAGE(E14:G14)</f>
        <v>7148.333333333333</v>
      </c>
      <c r="O23">
        <f>STDEV(E14:G14)</f>
        <v>142.04694059828722</v>
      </c>
    </row>
    <row r="24" spans="2:22">
      <c r="N24">
        <f>AVERAGE(H14:J14)</f>
        <v>6615</v>
      </c>
      <c r="O24">
        <f>STDEV(H14:J14)</f>
        <v>657.6009428217086</v>
      </c>
    </row>
    <row r="25" spans="2:22" ht="15" thickBot="1">
      <c r="N25">
        <f>AVERAGE(K14:M14)</f>
        <v>5822</v>
      </c>
      <c r="O25">
        <f>STDEV(K14:M14)</f>
        <v>703.52611891812512</v>
      </c>
    </row>
    <row r="26" spans="2:22">
      <c r="B26" s="66">
        <v>1</v>
      </c>
      <c r="C26" s="67"/>
      <c r="D26" s="68"/>
      <c r="E26" s="69">
        <v>2</v>
      </c>
      <c r="F26" s="70"/>
      <c r="G26" s="71"/>
      <c r="H26" s="72">
        <v>3</v>
      </c>
      <c r="I26" s="73"/>
      <c r="J26" s="74"/>
      <c r="K26" s="75">
        <v>4</v>
      </c>
      <c r="L26" s="76"/>
      <c r="M26" s="77"/>
      <c r="O26" s="66">
        <f>B26</f>
        <v>1</v>
      </c>
      <c r="P26" s="68"/>
      <c r="Q26" s="69">
        <f>E26</f>
        <v>2</v>
      </c>
      <c r="R26" s="71"/>
      <c r="S26" s="78">
        <f>H26</f>
        <v>3</v>
      </c>
      <c r="T26" s="79"/>
      <c r="U26" s="75">
        <f>K26</f>
        <v>4</v>
      </c>
      <c r="V26" s="77"/>
    </row>
    <row r="27" spans="2:22" ht="15" thickBot="1">
      <c r="B27" s="50">
        <v>1</v>
      </c>
      <c r="C27" s="51">
        <v>2</v>
      </c>
      <c r="D27" s="52">
        <v>3</v>
      </c>
      <c r="E27" s="55">
        <v>1</v>
      </c>
      <c r="F27" s="56">
        <v>2</v>
      </c>
      <c r="G27" s="57">
        <v>3</v>
      </c>
      <c r="H27" s="36">
        <v>1</v>
      </c>
      <c r="I27" s="37">
        <v>2</v>
      </c>
      <c r="J27" s="38">
        <v>3</v>
      </c>
      <c r="K27" s="13">
        <v>1</v>
      </c>
      <c r="L27" s="14">
        <v>2</v>
      </c>
      <c r="M27" s="15">
        <v>3</v>
      </c>
      <c r="O27" s="53" t="s">
        <v>0</v>
      </c>
      <c r="P27" s="54" t="s">
        <v>1</v>
      </c>
      <c r="Q27" s="58" t="s">
        <v>0</v>
      </c>
      <c r="R27" s="59" t="s">
        <v>1</v>
      </c>
      <c r="S27" s="48" t="s">
        <v>0</v>
      </c>
      <c r="T27" s="49" t="s">
        <v>1</v>
      </c>
      <c r="U27" s="16" t="s">
        <v>0</v>
      </c>
      <c r="V27" s="17" t="s">
        <v>1</v>
      </c>
    </row>
    <row r="28" spans="2:22">
      <c r="B28" s="19">
        <f>B14/B$14*100</f>
        <v>100</v>
      </c>
      <c r="C28" s="20">
        <f t="shared" ref="C28:M28" si="5">C14/C$14*100</f>
        <v>100</v>
      </c>
      <c r="D28" s="20"/>
      <c r="E28" s="27">
        <f t="shared" si="5"/>
        <v>100</v>
      </c>
      <c r="F28" s="28">
        <f t="shared" si="5"/>
        <v>100</v>
      </c>
      <c r="G28" s="29">
        <f t="shared" si="5"/>
        <v>100</v>
      </c>
      <c r="H28" s="39">
        <f t="shared" si="5"/>
        <v>100</v>
      </c>
      <c r="I28" s="40">
        <f t="shared" si="5"/>
        <v>100</v>
      </c>
      <c r="J28" s="41">
        <f t="shared" si="5"/>
        <v>100</v>
      </c>
      <c r="K28" s="10">
        <f t="shared" si="5"/>
        <v>100</v>
      </c>
      <c r="L28" s="11">
        <f t="shared" si="5"/>
        <v>100</v>
      </c>
      <c r="M28" s="12">
        <f t="shared" si="5"/>
        <v>100</v>
      </c>
      <c r="O28" s="21">
        <f>AVERAGE(B28:D28)</f>
        <v>100</v>
      </c>
      <c r="P28" s="23">
        <f>O22/N22*100</f>
        <v>17.045650852880144</v>
      </c>
      <c r="Q28" s="30">
        <f>AVERAGE(E28:G28)</f>
        <v>100</v>
      </c>
      <c r="R28" s="32">
        <f>O23/N23*100</f>
        <v>1.9871336992066293</v>
      </c>
      <c r="S28" s="42">
        <f>AVERAGE(H28:J28)</f>
        <v>100</v>
      </c>
      <c r="T28" s="44">
        <f>O24/N24*100</f>
        <v>9.9410573366849366</v>
      </c>
      <c r="U28" s="8">
        <f>AVERAGE(K28:M28)</f>
        <v>100</v>
      </c>
      <c r="V28" s="60">
        <f>O25/N25*100</f>
        <v>12.083925093062952</v>
      </c>
    </row>
    <row r="29" spans="2:22">
      <c r="B29" s="21">
        <f t="shared" ref="B29:M35" si="6">B15/B$14*100</f>
        <v>99.491611591255719</v>
      </c>
      <c r="C29" s="22">
        <f t="shared" si="6"/>
        <v>96.384180790960443</v>
      </c>
      <c r="D29" s="20"/>
      <c r="E29" s="30">
        <f t="shared" si="6"/>
        <v>69.97852541159628</v>
      </c>
      <c r="F29" s="31">
        <f t="shared" si="6"/>
        <v>75.81112798564132</v>
      </c>
      <c r="G29" s="32">
        <f t="shared" si="6"/>
        <v>70.818899819869756</v>
      </c>
      <c r="H29" s="42">
        <f t="shared" si="6"/>
        <v>68.55670103092784</v>
      </c>
      <c r="I29" s="43">
        <f t="shared" si="6"/>
        <v>69.656488549618317</v>
      </c>
      <c r="J29" s="44">
        <f t="shared" si="6"/>
        <v>71.398544866612767</v>
      </c>
      <c r="K29" s="3">
        <f t="shared" si="6"/>
        <v>59.181602975989179</v>
      </c>
      <c r="L29" s="2">
        <f t="shared" si="6"/>
        <v>63.127831396493995</v>
      </c>
      <c r="M29" s="4">
        <f t="shared" si="6"/>
        <v>56.123552123552123</v>
      </c>
      <c r="O29" s="21">
        <f t="shared" ref="O29:O35" si="7">AVERAGE(B29:D29)</f>
        <v>97.937896191108081</v>
      </c>
      <c r="P29" s="23">
        <f t="shared" ref="P29:P35" si="8">STDEVA(B29:D29)</f>
        <v>2.19728539095673</v>
      </c>
      <c r="Q29" s="30">
        <f t="shared" ref="Q29:Q35" si="9">AVERAGE(E29:G29)</f>
        <v>72.202851072369114</v>
      </c>
      <c r="R29" s="32">
        <f t="shared" ref="R29:R35" si="10">STDEVA(E29:G29)</f>
        <v>3.1529833489348027</v>
      </c>
      <c r="S29" s="42">
        <f t="shared" ref="S29:S35" si="11">AVERAGE(H29:J29)</f>
        <v>69.870578149052974</v>
      </c>
      <c r="T29" s="44">
        <f t="shared" ref="T29:T35" si="12">STDEVA(H29:J29)</f>
        <v>1.4329671538610622</v>
      </c>
      <c r="U29" s="8">
        <f t="shared" ref="U29:U35" si="13">AVERAGE(K29:M29)</f>
        <v>59.477662165345095</v>
      </c>
      <c r="V29" s="60">
        <f t="shared" ref="V29:V35" si="14">STDEVA(K29:M29)</f>
        <v>3.5115125396390576</v>
      </c>
    </row>
    <row r="30" spans="2:22">
      <c r="B30" s="21">
        <f t="shared" si="6"/>
        <v>96.593797661413319</v>
      </c>
      <c r="C30" s="22">
        <f t="shared" si="6"/>
        <v>85.574387947269301</v>
      </c>
      <c r="D30" s="20"/>
      <c r="E30" s="30">
        <f t="shared" si="6"/>
        <v>69.205440229062276</v>
      </c>
      <c r="F30" s="31">
        <f t="shared" si="6"/>
        <v>69.860555018638678</v>
      </c>
      <c r="G30" s="32">
        <f t="shared" si="6"/>
        <v>71.17916031592074</v>
      </c>
      <c r="H30" s="42">
        <f t="shared" si="6"/>
        <v>44.384156266956047</v>
      </c>
      <c r="I30" s="43">
        <f t="shared" si="6"/>
        <v>42.143765903307887</v>
      </c>
      <c r="J30" s="44">
        <f t="shared" si="6"/>
        <v>39.337105901374294</v>
      </c>
      <c r="K30" s="3">
        <f t="shared" si="6"/>
        <v>33.378424078457897</v>
      </c>
      <c r="L30" s="2">
        <f t="shared" si="6"/>
        <v>38.822139058499111</v>
      </c>
      <c r="M30" s="4">
        <f t="shared" si="6"/>
        <v>31.938223938223935</v>
      </c>
      <c r="O30" s="21">
        <f t="shared" si="7"/>
        <v>91.08409280434131</v>
      </c>
      <c r="P30" s="23">
        <f t="shared" si="8"/>
        <v>7.7918993335441504</v>
      </c>
      <c r="Q30" s="30">
        <f t="shared" si="9"/>
        <v>70.081718521207236</v>
      </c>
      <c r="R30" s="32">
        <f t="shared" si="10"/>
        <v>1.0052749457081074</v>
      </c>
      <c r="S30" s="42">
        <f t="shared" si="11"/>
        <v>41.955009357212738</v>
      </c>
      <c r="T30" s="44">
        <f t="shared" si="12"/>
        <v>2.5288141733725817</v>
      </c>
      <c r="U30" s="8">
        <f t="shared" si="13"/>
        <v>34.712929025060312</v>
      </c>
      <c r="V30" s="60">
        <f t="shared" si="14"/>
        <v>3.6308056179266934</v>
      </c>
    </row>
    <row r="31" spans="2:22">
      <c r="B31" s="21">
        <f t="shared" si="6"/>
        <v>71.81833587527538</v>
      </c>
      <c r="C31" s="22">
        <f t="shared" si="6"/>
        <v>70.094161958568733</v>
      </c>
      <c r="D31" s="20"/>
      <c r="E31" s="30">
        <f t="shared" si="6"/>
        <v>73.085182534001433</v>
      </c>
      <c r="F31" s="31">
        <f t="shared" si="6"/>
        <v>65.442496203230704</v>
      </c>
      <c r="G31" s="32">
        <f t="shared" si="6"/>
        <v>64.500484966052369</v>
      </c>
      <c r="H31" s="42">
        <f t="shared" si="6"/>
        <v>21.622354856212699</v>
      </c>
      <c r="I31" s="43">
        <f t="shared" si="6"/>
        <v>21.708015267175572</v>
      </c>
      <c r="J31" s="44">
        <f t="shared" si="6"/>
        <v>23.880355699272432</v>
      </c>
      <c r="K31" s="3">
        <f t="shared" si="6"/>
        <v>24.484274602637811</v>
      </c>
      <c r="L31" s="2">
        <f t="shared" si="6"/>
        <v>25.172345873547368</v>
      </c>
      <c r="M31" s="4">
        <f t="shared" si="6"/>
        <v>28.648648648648649</v>
      </c>
      <c r="O31" s="21">
        <f t="shared" si="7"/>
        <v>70.95624891692205</v>
      </c>
      <c r="P31" s="23">
        <f t="shared" si="8"/>
        <v>1.2191750684482396</v>
      </c>
      <c r="Q31" s="30">
        <f t="shared" si="9"/>
        <v>67.676054567761497</v>
      </c>
      <c r="R31" s="32">
        <f t="shared" si="10"/>
        <v>4.7080617359070134</v>
      </c>
      <c r="S31" s="42">
        <f t="shared" si="11"/>
        <v>22.403575274220234</v>
      </c>
      <c r="T31" s="44">
        <f t="shared" si="12"/>
        <v>1.2796463356586436</v>
      </c>
      <c r="U31" s="8">
        <f t="shared" si="13"/>
        <v>26.10175637494461</v>
      </c>
      <c r="V31" s="60">
        <f t="shared" si="14"/>
        <v>2.2323430983728225</v>
      </c>
    </row>
    <row r="32" spans="2:22">
      <c r="B32" s="21">
        <f t="shared" si="6"/>
        <v>45.78884934756821</v>
      </c>
      <c r="C32" s="22">
        <f t="shared" si="6"/>
        <v>43.050847457627114</v>
      </c>
      <c r="D32" s="20"/>
      <c r="E32" s="30">
        <f t="shared" si="6"/>
        <v>73.901216893342877</v>
      </c>
      <c r="F32" s="31">
        <f t="shared" si="6"/>
        <v>70.109070827005382</v>
      </c>
      <c r="G32" s="32">
        <f t="shared" si="6"/>
        <v>71.414715255646385</v>
      </c>
      <c r="H32" s="42">
        <f t="shared" si="6"/>
        <v>19.845360824742269</v>
      </c>
      <c r="I32" s="43">
        <f t="shared" si="6"/>
        <v>20.594783715012724</v>
      </c>
      <c r="J32" s="44">
        <f t="shared" si="6"/>
        <v>19.935327405012128</v>
      </c>
      <c r="K32" s="3">
        <f t="shared" si="6"/>
        <v>20.831924247548191</v>
      </c>
      <c r="L32" s="2">
        <f t="shared" si="6"/>
        <v>20.77998818199724</v>
      </c>
      <c r="M32" s="4">
        <f t="shared" si="6"/>
        <v>24.386100386100388</v>
      </c>
      <c r="O32" s="21">
        <f t="shared" si="7"/>
        <v>44.419848402597665</v>
      </c>
      <c r="P32" s="23">
        <f t="shared" si="8"/>
        <v>1.936059703278932</v>
      </c>
      <c r="Q32" s="30">
        <f t="shared" si="9"/>
        <v>71.808334325331543</v>
      </c>
      <c r="R32" s="32">
        <f t="shared" si="10"/>
        <v>1.9264721451722557</v>
      </c>
      <c r="S32" s="42">
        <f t="shared" si="11"/>
        <v>20.125157314922376</v>
      </c>
      <c r="T32" s="44">
        <f t="shared" si="12"/>
        <v>0.40918848118896239</v>
      </c>
      <c r="U32" s="8">
        <f t="shared" si="13"/>
        <v>21.99933760521527</v>
      </c>
      <c r="V32" s="60">
        <f t="shared" si="14"/>
        <v>2.0671603149949602</v>
      </c>
    </row>
    <row r="33" spans="2:22">
      <c r="B33" s="21">
        <f t="shared" si="6"/>
        <v>27.978308761226913</v>
      </c>
      <c r="C33" s="22">
        <f t="shared" si="6"/>
        <v>27.476459510357813</v>
      </c>
      <c r="D33" s="20"/>
      <c r="E33" s="30">
        <f t="shared" si="6"/>
        <v>71.882605583392987</v>
      </c>
      <c r="F33" s="31">
        <f t="shared" si="6"/>
        <v>76.51525610934695</v>
      </c>
      <c r="G33" s="32">
        <f t="shared" si="6"/>
        <v>72.440072052099211</v>
      </c>
      <c r="H33" s="42">
        <f t="shared" si="6"/>
        <v>25.556158437330438</v>
      </c>
      <c r="I33" s="43">
        <f t="shared" si="6"/>
        <v>27.099236641221374</v>
      </c>
      <c r="J33" s="44">
        <f t="shared" si="6"/>
        <v>22.877930476960387</v>
      </c>
      <c r="K33" s="3">
        <f t="shared" si="6"/>
        <v>27.747717281028066</v>
      </c>
      <c r="L33" s="2">
        <f t="shared" si="6"/>
        <v>26.984439629702578</v>
      </c>
      <c r="M33" s="4">
        <f t="shared" si="6"/>
        <v>28.972972972972972</v>
      </c>
      <c r="O33" s="21">
        <f t="shared" si="7"/>
        <v>27.727384135792363</v>
      </c>
      <c r="P33" s="23">
        <f t="shared" si="8"/>
        <v>0.35486100842292928</v>
      </c>
      <c r="Q33" s="30">
        <f t="shared" si="9"/>
        <v>73.61264458161304</v>
      </c>
      <c r="R33" s="32">
        <f t="shared" si="10"/>
        <v>2.5291416481947473</v>
      </c>
      <c r="S33" s="42">
        <f t="shared" si="11"/>
        <v>25.177775185170731</v>
      </c>
      <c r="T33" s="44">
        <f t="shared" si="12"/>
        <v>2.1359393360400403</v>
      </c>
      <c r="U33" s="8">
        <f t="shared" si="13"/>
        <v>27.901709961234541</v>
      </c>
      <c r="V33" s="60">
        <f t="shared" si="14"/>
        <v>1.0031707349660934</v>
      </c>
    </row>
    <row r="34" spans="2:22">
      <c r="B34" s="21">
        <f t="shared" si="6"/>
        <v>33.418064734790711</v>
      </c>
      <c r="C34" s="22">
        <f t="shared" si="6"/>
        <v>34.482109227871938</v>
      </c>
      <c r="D34" s="20"/>
      <c r="E34" s="30">
        <f t="shared" si="6"/>
        <v>80.873299928418035</v>
      </c>
      <c r="F34" s="31">
        <f t="shared" si="6"/>
        <v>79.828800220902934</v>
      </c>
      <c r="G34" s="32">
        <f t="shared" si="6"/>
        <v>80.130248025495348</v>
      </c>
      <c r="H34" s="42">
        <f t="shared" si="6"/>
        <v>28.703201302224635</v>
      </c>
      <c r="I34" s="43">
        <f t="shared" si="6"/>
        <v>29.930025445292618</v>
      </c>
      <c r="J34" s="44">
        <f t="shared" si="6"/>
        <v>24.106709781729993</v>
      </c>
      <c r="K34" s="3">
        <f t="shared" si="6"/>
        <v>32.414609401420357</v>
      </c>
      <c r="L34" s="2">
        <f t="shared" si="6"/>
        <v>31.888910774079182</v>
      </c>
      <c r="M34" s="4">
        <f t="shared" si="6"/>
        <v>34.857142857142861</v>
      </c>
      <c r="O34" s="21">
        <f t="shared" si="7"/>
        <v>33.950086981331324</v>
      </c>
      <c r="P34" s="23">
        <f t="shared" si="8"/>
        <v>0.75239307654193777</v>
      </c>
      <c r="Q34" s="30">
        <f t="shared" si="9"/>
        <v>80.277449391605444</v>
      </c>
      <c r="R34" s="32">
        <f t="shared" si="10"/>
        <v>0.53758356688824727</v>
      </c>
      <c r="S34" s="42">
        <f t="shared" si="11"/>
        <v>27.579978843082415</v>
      </c>
      <c r="T34" s="44">
        <f t="shared" si="12"/>
        <v>3.0698489944807665</v>
      </c>
      <c r="U34" s="8">
        <f t="shared" si="13"/>
        <v>33.053554344214135</v>
      </c>
      <c r="V34" s="60">
        <f t="shared" si="14"/>
        <v>1.5839155295259413</v>
      </c>
    </row>
    <row r="35" spans="2:22" ht="15" thickBot="1">
      <c r="B35" s="24">
        <f t="shared" si="6"/>
        <v>65.870191492967294</v>
      </c>
      <c r="C35" s="25">
        <f t="shared" si="6"/>
        <v>65.348399246704332</v>
      </c>
      <c r="D35" s="20"/>
      <c r="E35" s="33">
        <f t="shared" si="6"/>
        <v>91.123836793128135</v>
      </c>
      <c r="F35" s="34">
        <f t="shared" si="6"/>
        <v>95.678586221179074</v>
      </c>
      <c r="G35" s="35">
        <f t="shared" si="6"/>
        <v>95.427462934737434</v>
      </c>
      <c r="H35" s="45"/>
      <c r="I35" s="46">
        <f t="shared" si="6"/>
        <v>47.757633587786259</v>
      </c>
      <c r="J35" s="47">
        <f t="shared" si="6"/>
        <v>42.231204527081651</v>
      </c>
      <c r="K35" s="5">
        <f t="shared" si="6"/>
        <v>56.408522150828546</v>
      </c>
      <c r="L35" s="6">
        <f t="shared" si="6"/>
        <v>48.512901319676978</v>
      </c>
      <c r="M35" s="7">
        <f t="shared" si="6"/>
        <v>51.289575289575282</v>
      </c>
      <c r="O35" s="24">
        <f t="shared" si="7"/>
        <v>65.60929536983582</v>
      </c>
      <c r="P35" s="26">
        <f t="shared" si="8"/>
        <v>0.36896283570310112</v>
      </c>
      <c r="Q35" s="33">
        <f t="shared" si="9"/>
        <v>94.076628649681538</v>
      </c>
      <c r="R35" s="35">
        <f t="shared" si="10"/>
        <v>2.5602735278372948</v>
      </c>
      <c r="S35" s="45">
        <f t="shared" si="11"/>
        <v>44.994419057433959</v>
      </c>
      <c r="T35" s="47">
        <f t="shared" si="12"/>
        <v>3.9077754645706304</v>
      </c>
      <c r="U35" s="9">
        <f t="shared" si="13"/>
        <v>52.070332920026935</v>
      </c>
      <c r="V35" s="61">
        <f t="shared" si="14"/>
        <v>4.0052957363295913</v>
      </c>
    </row>
  </sheetData>
  <mergeCells count="16">
    <mergeCell ref="Q26:R26"/>
    <mergeCell ref="S26:T26"/>
    <mergeCell ref="U26:V26"/>
    <mergeCell ref="B12:D12"/>
    <mergeCell ref="E12:G12"/>
    <mergeCell ref="H12:J12"/>
    <mergeCell ref="K12:M12"/>
    <mergeCell ref="B26:D26"/>
    <mergeCell ref="E26:G26"/>
    <mergeCell ref="H26:J26"/>
    <mergeCell ref="K26:M26"/>
    <mergeCell ref="B1:D1"/>
    <mergeCell ref="E1:G1"/>
    <mergeCell ref="H1:J1"/>
    <mergeCell ref="K1:M1"/>
    <mergeCell ref="O26:P26"/>
  </mergeCells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Eing</dc:creator>
  <cp:lastModifiedBy>Lorenz</cp:lastModifiedBy>
  <dcterms:created xsi:type="dcterms:W3CDTF">2021-01-05T13:30:59Z</dcterms:created>
  <dcterms:modified xsi:type="dcterms:W3CDTF">2021-07-20T19:31:25Z</dcterms:modified>
</cp:coreProperties>
</file>