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54F8A891-9869-43EA-94FE-8FF6E4FC73C1}" xr6:coauthVersionLast="45" xr6:coauthVersionMax="45" xr10:uidLastSave="{00000000-0000-0000-0000-000000000000}"/>
  <bookViews>
    <workbookView xWindow="-98" yWindow="-98" windowWidth="20715" windowHeight="13875" xr2:uid="{00000000-000D-0000-FFFF-FFFF00000000}"/>
  </bookViews>
  <sheets>
    <sheet name="Apparatur 1" sheetId="1" r:id="rId1"/>
    <sheet name="Apparatur 2" sheetId="2" r:id="rId2"/>
    <sheet name="Eichkurve" sheetId="3" r:id="rId3"/>
    <sheet name="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C3" i="1"/>
  <c r="A12" i="4" l="1"/>
  <c r="B11" i="4"/>
  <c r="A11" i="4" s="1"/>
  <c r="B10" i="4"/>
  <c r="A10" i="4" s="1"/>
  <c r="B9" i="4"/>
  <c r="A9" i="4" s="1"/>
  <c r="B8" i="4"/>
  <c r="A8" i="4" s="1"/>
  <c r="B7" i="4"/>
  <c r="A7" i="4" s="1"/>
  <c r="B6" i="4"/>
  <c r="A6" i="4" s="1"/>
  <c r="B5" i="4"/>
  <c r="A5" i="4" s="1"/>
  <c r="B4" i="4"/>
  <c r="A4" i="4" s="1"/>
  <c r="B3" i="4"/>
  <c r="A3" i="4" s="1"/>
  <c r="A2" i="4"/>
  <c r="E32" i="3" l="1"/>
  <c r="E33" i="3"/>
  <c r="E34" i="3"/>
  <c r="E35" i="3"/>
  <c r="E31" i="3"/>
  <c r="C31" i="3"/>
  <c r="C32" i="3"/>
  <c r="C33" i="3"/>
  <c r="C34" i="3"/>
  <c r="C35" i="3"/>
  <c r="D12" i="3" l="1"/>
  <c r="D11" i="3"/>
  <c r="D10" i="3"/>
  <c r="D9" i="3"/>
  <c r="B8" i="3"/>
  <c r="D7" i="3"/>
  <c r="D6" i="3"/>
  <c r="D5" i="3"/>
  <c r="D4" i="3"/>
  <c r="C3" i="3"/>
  <c r="D3" i="3" s="1"/>
  <c r="B3" i="3"/>
</calcChain>
</file>

<file path=xl/sharedStrings.xml><?xml version="1.0" encoding="utf-8"?>
<sst xmlns="http://schemas.openxmlformats.org/spreadsheetml/2006/main" count="26" uniqueCount="18">
  <si>
    <t>Kondensat</t>
  </si>
  <si>
    <t>Sumpf</t>
  </si>
  <si>
    <t>Brechzahl</t>
  </si>
  <si>
    <t>Kopf</t>
  </si>
  <si>
    <t>m(Cyclohexan) [g]</t>
  </si>
  <si>
    <t>m(ges) [g]</t>
  </si>
  <si>
    <t>m(n-Hexan)</t>
  </si>
  <si>
    <t>M(Cyclohexan)</t>
  </si>
  <si>
    <t>M(nHexan)</t>
  </si>
  <si>
    <t>g/mol</t>
  </si>
  <si>
    <t>x(Cyclohexan) in %</t>
  </si>
  <si>
    <t>Apparatur 1</t>
  </si>
  <si>
    <t>x(n-Hexan)</t>
  </si>
  <si>
    <t>y = -0,0005x + 1,4238</t>
  </si>
  <si>
    <t>Apparatur 2</t>
  </si>
  <si>
    <t>Brechungsindex</t>
  </si>
  <si>
    <t>Gemisch</t>
  </si>
  <si>
    <t>Referenz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</si>
</sst>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895888013998249E-2"/>
                  <c:y val="-0.47769575678040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x!$A$2:$A$12</c:f>
              <c:numCache>
                <c:formatCode>0.00</c:formatCode>
                <c:ptCount val="11"/>
                <c:pt idx="0">
                  <c:v>0</c:v>
                </c:pt>
                <c:pt idx="1">
                  <c:v>9.0266276030641137</c:v>
                </c:pt>
                <c:pt idx="2">
                  <c:v>14.637850687696925</c:v>
                </c:pt>
                <c:pt idx="3">
                  <c:v>31.256075435186844</c:v>
                </c:pt>
                <c:pt idx="4">
                  <c:v>33.929562794435668</c:v>
                </c:pt>
                <c:pt idx="5">
                  <c:v>40.649935276956647</c:v>
                </c:pt>
                <c:pt idx="6">
                  <c:v>55.035082861782008</c:v>
                </c:pt>
                <c:pt idx="7">
                  <c:v>68.96240909556488</c:v>
                </c:pt>
                <c:pt idx="8">
                  <c:v>79.510479884877682</c:v>
                </c:pt>
                <c:pt idx="9">
                  <c:v>86.927956338400506</c:v>
                </c:pt>
                <c:pt idx="10">
                  <c:v>100</c:v>
                </c:pt>
              </c:numCache>
            </c:numRef>
          </c:xVal>
          <c:yVal>
            <c:numRef>
              <c:f>x!$C$2:$C$12</c:f>
              <c:numCache>
                <c:formatCode>General</c:formatCode>
                <c:ptCount val="11"/>
                <c:pt idx="0">
                  <c:v>1.42591</c:v>
                </c:pt>
                <c:pt idx="1">
                  <c:v>1.4194500000000001</c:v>
                </c:pt>
                <c:pt idx="2">
                  <c:v>1.4166099999999999</c:v>
                </c:pt>
                <c:pt idx="3">
                  <c:v>1.40767</c:v>
                </c:pt>
                <c:pt idx="4">
                  <c:v>1.4050199999999999</c:v>
                </c:pt>
                <c:pt idx="5">
                  <c:v>1.4021600000000001</c:v>
                </c:pt>
                <c:pt idx="6">
                  <c:v>1.39568</c:v>
                </c:pt>
                <c:pt idx="7">
                  <c:v>1.38845</c:v>
                </c:pt>
                <c:pt idx="8">
                  <c:v>1.38351</c:v>
                </c:pt>
                <c:pt idx="9">
                  <c:v>1.38028</c:v>
                </c:pt>
                <c:pt idx="10">
                  <c:v>1.3748400000000001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A-469B-84B3-80ADF216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54640"/>
        <c:axId val="491450704"/>
      </c:scatterChart>
      <c:valAx>
        <c:axId val="491454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x(n-Hexan)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450704"/>
        <c:crosses val="autoZero"/>
        <c:crossBetween val="midCat"/>
      </c:valAx>
      <c:valAx>
        <c:axId val="4914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Brechzahl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4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31</xdr:row>
      <xdr:rowOff>0</xdr:rowOff>
    </xdr:from>
    <xdr:to>
      <xdr:col>11</xdr:col>
      <xdr:colOff>581025</xdr:colOff>
      <xdr:row>45</xdr:row>
      <xdr:rowOff>165100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8802097-FDDC-4DA0-8E89-CF4FBD235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B8" sqref="B8"/>
    </sheetView>
  </sheetViews>
  <sheetFormatPr baseColWidth="10" defaultColWidth="8.73046875" defaultRowHeight="14.25" x14ac:dyDescent="0.45"/>
  <cols>
    <col min="1" max="1" width="10.06640625" customWidth="1"/>
    <col min="3" max="3" width="9.3984375" customWidth="1"/>
  </cols>
  <sheetData>
    <row r="1" spans="1:4" x14ac:dyDescent="0.45">
      <c r="A1" t="s">
        <v>16</v>
      </c>
      <c r="B1" t="s">
        <v>17</v>
      </c>
      <c r="C1" t="s">
        <v>0</v>
      </c>
      <c r="D1" t="s">
        <v>1</v>
      </c>
    </row>
    <row r="2" spans="1:4" x14ac:dyDescent="0.45">
      <c r="A2">
        <v>1</v>
      </c>
      <c r="B2">
        <v>1.4165000000000001</v>
      </c>
      <c r="C2" s="1">
        <v>1.413</v>
      </c>
      <c r="D2">
        <v>1.4175</v>
      </c>
    </row>
    <row r="3" spans="1:4" x14ac:dyDescent="0.45">
      <c r="A3">
        <v>2</v>
      </c>
      <c r="B3">
        <v>1.4059999999999999</v>
      </c>
      <c r="C3">
        <f>(C2+C4)/2</f>
        <v>1.4055</v>
      </c>
      <c r="D3">
        <f>(D2+D4)/2</f>
        <v>1.4092500000000001</v>
      </c>
    </row>
    <row r="4" spans="1:4" x14ac:dyDescent="0.45">
      <c r="A4">
        <v>3</v>
      </c>
      <c r="B4">
        <v>1.4005000000000001</v>
      </c>
      <c r="C4">
        <v>1.3979999999999999</v>
      </c>
      <c r="D4">
        <v>1.401</v>
      </c>
    </row>
    <row r="5" spans="1:4" x14ac:dyDescent="0.45">
      <c r="A5">
        <v>4</v>
      </c>
      <c r="B5">
        <v>1.3905000000000001</v>
      </c>
      <c r="C5">
        <v>1.3875</v>
      </c>
      <c r="D5">
        <v>1.3919999999999999</v>
      </c>
    </row>
    <row r="6" spans="1:4" x14ac:dyDescent="0.45">
      <c r="A6">
        <v>5</v>
      </c>
      <c r="B6">
        <v>1.3819999999999999</v>
      </c>
      <c r="C6">
        <v>1.381</v>
      </c>
      <c r="D6">
        <v>1.3825000000000001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156B1-8DFC-469C-85C6-D7E048DA54E7}">
  <dimension ref="A1:B4"/>
  <sheetViews>
    <sheetView workbookViewId="0">
      <selection activeCell="A2" sqref="A2:B4"/>
    </sheetView>
  </sheetViews>
  <sheetFormatPr baseColWidth="10" defaultRowHeight="14.25" x14ac:dyDescent="0.45"/>
  <sheetData>
    <row r="1" spans="1:2" x14ac:dyDescent="0.45">
      <c r="A1" t="s">
        <v>3</v>
      </c>
      <c r="B1" t="s">
        <v>1</v>
      </c>
    </row>
    <row r="2" spans="1:2" x14ac:dyDescent="0.45">
      <c r="A2">
        <v>1.413</v>
      </c>
      <c r="B2">
        <v>1.4159999999999999</v>
      </c>
    </row>
    <row r="3" spans="1:2" x14ac:dyDescent="0.45">
      <c r="A3">
        <v>1.4119999999999999</v>
      </c>
      <c r="B3">
        <v>1.4159999999999999</v>
      </c>
    </row>
    <row r="4" spans="1:2" x14ac:dyDescent="0.45">
      <c r="A4">
        <v>1.4125000000000001</v>
      </c>
      <c r="B4">
        <v>1.417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D018-425B-4343-A8B5-D5475BE3428E}">
  <dimension ref="A1:G51"/>
  <sheetViews>
    <sheetView workbookViewId="0">
      <selection activeCell="D40" sqref="D40"/>
    </sheetView>
  </sheetViews>
  <sheetFormatPr baseColWidth="10" defaultRowHeight="14.25" x14ac:dyDescent="0.45"/>
  <cols>
    <col min="2" max="2" width="16.46484375" customWidth="1"/>
    <col min="3" max="3" width="12.19921875" customWidth="1"/>
    <col min="5" max="5" width="12.19921875" customWidth="1"/>
    <col min="9" max="9" width="14.9296875" customWidth="1"/>
  </cols>
  <sheetData>
    <row r="1" spans="1:7" x14ac:dyDescent="0.45">
      <c r="B1" t="s">
        <v>4</v>
      </c>
      <c r="C1" t="s">
        <v>5</v>
      </c>
      <c r="D1" t="s">
        <v>6</v>
      </c>
      <c r="E1" t="s">
        <v>2</v>
      </c>
    </row>
    <row r="2" spans="1:7" x14ac:dyDescent="0.45">
      <c r="A2">
        <v>0</v>
      </c>
      <c r="F2">
        <v>5</v>
      </c>
      <c r="G2">
        <v>0</v>
      </c>
    </row>
    <row r="3" spans="1:7" x14ac:dyDescent="0.45">
      <c r="A3">
        <v>1</v>
      </c>
      <c r="B3">
        <f>4.55-0.81</f>
        <v>3.7399999999999998</v>
      </c>
      <c r="C3">
        <f>4.93-0.81</f>
        <v>4.1199999999999992</v>
      </c>
      <c r="D3">
        <f>C3-B3</f>
        <v>0.37999999999999945</v>
      </c>
      <c r="E3">
        <v>1.4194500000000001</v>
      </c>
      <c r="F3">
        <v>4.5</v>
      </c>
      <c r="G3">
        <v>0.5</v>
      </c>
    </row>
    <row r="4" spans="1:7" x14ac:dyDescent="0.45">
      <c r="A4">
        <v>2</v>
      </c>
      <c r="B4">
        <v>3.36</v>
      </c>
      <c r="C4">
        <v>3.95</v>
      </c>
      <c r="D4">
        <f t="shared" ref="D4:D12" si="0">C4-B4</f>
        <v>0.5900000000000003</v>
      </c>
      <c r="E4">
        <v>1.4166099999999999</v>
      </c>
      <c r="F4">
        <v>4</v>
      </c>
      <c r="G4">
        <v>1</v>
      </c>
    </row>
    <row r="5" spans="1:7" x14ac:dyDescent="0.45">
      <c r="A5">
        <v>3</v>
      </c>
      <c r="B5">
        <v>2.4700000000000002</v>
      </c>
      <c r="C5">
        <v>3.62</v>
      </c>
      <c r="D5">
        <f t="shared" si="0"/>
        <v>1.1499999999999999</v>
      </c>
      <c r="E5">
        <v>1.38934</v>
      </c>
      <c r="F5">
        <v>3.5</v>
      </c>
      <c r="G5">
        <v>1.5</v>
      </c>
    </row>
    <row r="6" spans="1:7" x14ac:dyDescent="0.45">
      <c r="A6">
        <v>4</v>
      </c>
      <c r="B6">
        <v>2.3199999999999998</v>
      </c>
      <c r="C6">
        <v>3.54</v>
      </c>
      <c r="D6">
        <f t="shared" si="0"/>
        <v>1.2200000000000002</v>
      </c>
      <c r="E6">
        <v>1.4050199999999999</v>
      </c>
      <c r="F6">
        <v>3</v>
      </c>
      <c r="G6">
        <v>2</v>
      </c>
    </row>
    <row r="7" spans="1:7" x14ac:dyDescent="0.45">
      <c r="A7">
        <v>5</v>
      </c>
      <c r="B7">
        <v>2.21</v>
      </c>
      <c r="C7">
        <v>3.76</v>
      </c>
      <c r="D7">
        <f t="shared" si="0"/>
        <v>1.5499999999999998</v>
      </c>
      <c r="E7">
        <v>1.4021600000000001</v>
      </c>
      <c r="F7">
        <v>2.5</v>
      </c>
      <c r="G7">
        <v>2.5</v>
      </c>
    </row>
    <row r="8" spans="1:7" x14ac:dyDescent="0.45">
      <c r="A8">
        <v>6</v>
      </c>
      <c r="B8">
        <f>C8-D8</f>
        <v>1.5</v>
      </c>
      <c r="C8">
        <v>3.38</v>
      </c>
      <c r="D8">
        <v>1.88</v>
      </c>
      <c r="E8">
        <v>1.39568</v>
      </c>
      <c r="F8">
        <v>2</v>
      </c>
      <c r="G8">
        <v>3</v>
      </c>
    </row>
    <row r="9" spans="1:7" x14ac:dyDescent="0.45">
      <c r="A9">
        <v>7</v>
      </c>
      <c r="B9">
        <v>1.0900000000000001</v>
      </c>
      <c r="C9">
        <v>3.57</v>
      </c>
      <c r="D9">
        <f>C9-B9</f>
        <v>2.4799999999999995</v>
      </c>
      <c r="E9">
        <v>1.38845</v>
      </c>
      <c r="F9">
        <v>1.5</v>
      </c>
      <c r="G9">
        <v>3.5</v>
      </c>
    </row>
    <row r="10" spans="1:7" x14ac:dyDescent="0.45">
      <c r="A10">
        <v>8</v>
      </c>
      <c r="B10">
        <v>0.76</v>
      </c>
      <c r="C10">
        <v>3.78</v>
      </c>
      <c r="D10">
        <f>C10-B10</f>
        <v>3.0199999999999996</v>
      </c>
      <c r="E10">
        <v>1.38351</v>
      </c>
      <c r="F10">
        <v>1</v>
      </c>
      <c r="G10">
        <v>4</v>
      </c>
    </row>
    <row r="11" spans="1:7" x14ac:dyDescent="0.45">
      <c r="A11">
        <v>9</v>
      </c>
      <c r="B11">
        <v>0.42</v>
      </c>
      <c r="C11">
        <v>3.28</v>
      </c>
      <c r="D11">
        <f>C11-B11</f>
        <v>2.86</v>
      </c>
      <c r="E11">
        <v>1.38028</v>
      </c>
      <c r="F11">
        <v>0.5</v>
      </c>
      <c r="G11">
        <v>4.5</v>
      </c>
    </row>
    <row r="12" spans="1:7" x14ac:dyDescent="0.45">
      <c r="A12">
        <v>10</v>
      </c>
      <c r="D12">
        <f t="shared" si="0"/>
        <v>0</v>
      </c>
      <c r="F12">
        <v>0</v>
      </c>
      <c r="G12">
        <v>5</v>
      </c>
    </row>
    <row r="14" spans="1:7" x14ac:dyDescent="0.45">
      <c r="B14" t="s">
        <v>9</v>
      </c>
    </row>
    <row r="15" spans="1:7" x14ac:dyDescent="0.45">
      <c r="A15" t="s">
        <v>7</v>
      </c>
      <c r="B15">
        <v>84.16</v>
      </c>
    </row>
    <row r="16" spans="1:7" x14ac:dyDescent="0.45">
      <c r="A16" t="s">
        <v>8</v>
      </c>
      <c r="B16">
        <v>86.18</v>
      </c>
    </row>
    <row r="28" spans="1:5" x14ac:dyDescent="0.45">
      <c r="B28" t="s">
        <v>11</v>
      </c>
    </row>
    <row r="29" spans="1:5" x14ac:dyDescent="0.45">
      <c r="B29" t="s">
        <v>2</v>
      </c>
    </row>
    <row r="30" spans="1:5" x14ac:dyDescent="0.45">
      <c r="B30" t="s">
        <v>0</v>
      </c>
      <c r="C30" t="s">
        <v>12</v>
      </c>
      <c r="D30" t="s">
        <v>1</v>
      </c>
      <c r="E30" s="3" t="s">
        <v>13</v>
      </c>
    </row>
    <row r="31" spans="1:5" x14ac:dyDescent="0.45">
      <c r="A31">
        <v>1</v>
      </c>
      <c r="B31" s="1">
        <v>1.413</v>
      </c>
      <c r="C31">
        <f>(B31-1.4238)/(-0.0005)</f>
        <v>21.599999999999842</v>
      </c>
      <c r="D31">
        <v>1.4175</v>
      </c>
      <c r="E31">
        <f>(D31-1.4238)/(-0.0005)</f>
        <v>12.599999999999945</v>
      </c>
    </row>
    <row r="32" spans="1:5" x14ac:dyDescent="0.45">
      <c r="A32">
        <v>2</v>
      </c>
      <c r="B32">
        <v>1.4039999999999999</v>
      </c>
      <c r="C32">
        <f t="shared" ref="C32:C35" si="1">(B32-1.4238)/(-0.0005)</f>
        <v>39.60000000000008</v>
      </c>
      <c r="D32">
        <v>1.4075</v>
      </c>
      <c r="E32">
        <f t="shared" ref="E32:E35" si="2">(D32-1.4238)/(-0.0005)</f>
        <v>32.599999999999959</v>
      </c>
    </row>
    <row r="33" spans="1:7" x14ac:dyDescent="0.45">
      <c r="A33">
        <v>3</v>
      </c>
      <c r="B33">
        <v>1.3979999999999999</v>
      </c>
      <c r="C33">
        <f t="shared" si="1"/>
        <v>51.600000000000087</v>
      </c>
      <c r="D33">
        <v>1.401</v>
      </c>
      <c r="E33">
        <f t="shared" si="2"/>
        <v>45.599999999999859</v>
      </c>
    </row>
    <row r="34" spans="1:7" x14ac:dyDescent="0.45">
      <c r="A34">
        <v>4</v>
      </c>
      <c r="B34">
        <v>1.3875</v>
      </c>
      <c r="C34">
        <f t="shared" si="1"/>
        <v>72.599999999999994</v>
      </c>
      <c r="D34">
        <v>1.3919999999999999</v>
      </c>
      <c r="E34">
        <f t="shared" si="2"/>
        <v>63.600000000000101</v>
      </c>
      <c r="G34" s="3"/>
    </row>
    <row r="35" spans="1:7" x14ac:dyDescent="0.45">
      <c r="A35">
        <v>5</v>
      </c>
      <c r="B35">
        <v>1.381</v>
      </c>
      <c r="C35">
        <f t="shared" si="1"/>
        <v>85.599999999999895</v>
      </c>
      <c r="D35">
        <v>1.3825000000000001</v>
      </c>
      <c r="E35">
        <f t="shared" si="2"/>
        <v>82.599999999999781</v>
      </c>
    </row>
    <row r="46" spans="1:7" x14ac:dyDescent="0.45">
      <c r="B46" t="s">
        <v>14</v>
      </c>
    </row>
    <row r="47" spans="1:7" x14ac:dyDescent="0.45">
      <c r="B47" t="s">
        <v>2</v>
      </c>
    </row>
    <row r="48" spans="1:7" x14ac:dyDescent="0.45">
      <c r="B48" t="s">
        <v>3</v>
      </c>
      <c r="D48" t="s">
        <v>1</v>
      </c>
    </row>
    <row r="49" spans="2:4" x14ac:dyDescent="0.45">
      <c r="B49">
        <v>1.413</v>
      </c>
      <c r="D49">
        <v>1.4159999999999999</v>
      </c>
    </row>
    <row r="50" spans="2:4" x14ac:dyDescent="0.45">
      <c r="B50">
        <v>1.4119999999999999</v>
      </c>
      <c r="D50">
        <v>1.4159999999999999</v>
      </c>
    </row>
    <row r="51" spans="2:4" x14ac:dyDescent="0.45">
      <c r="B51">
        <v>1.4125000000000001</v>
      </c>
      <c r="D51">
        <v>1.417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03C7-0CDF-42DD-A190-AE7FB8AA9D8D}">
  <dimension ref="A1:C12"/>
  <sheetViews>
    <sheetView workbookViewId="0">
      <selection activeCell="E4" sqref="E4"/>
    </sheetView>
  </sheetViews>
  <sheetFormatPr baseColWidth="10" defaultRowHeight="14.25" x14ac:dyDescent="0.45"/>
  <sheetData>
    <row r="1" spans="1:3" x14ac:dyDescent="0.45">
      <c r="A1" t="s">
        <v>12</v>
      </c>
      <c r="B1" t="s">
        <v>10</v>
      </c>
      <c r="C1" t="s">
        <v>15</v>
      </c>
    </row>
    <row r="2" spans="1:3" x14ac:dyDescent="0.45">
      <c r="A2" s="2">
        <f t="shared" ref="A2:A12" si="0">100-B2</f>
        <v>0</v>
      </c>
      <c r="B2" s="2">
        <v>100</v>
      </c>
      <c r="C2">
        <v>1.42591</v>
      </c>
    </row>
    <row r="3" spans="1:3" x14ac:dyDescent="0.45">
      <c r="A3" s="2">
        <f t="shared" si="0"/>
        <v>9.0266276030641137</v>
      </c>
      <c r="B3" s="2">
        <f>((Eichkurve!B3/Eichkurve!$B$15)/((Eichkurve!B3/Eichkurve!$B$15)+(Eichkurve!D3/Eichkurve!$B$16)))*100</f>
        <v>90.973372396935886</v>
      </c>
      <c r="C3">
        <v>1.4194500000000001</v>
      </c>
    </row>
    <row r="4" spans="1:3" x14ac:dyDescent="0.45">
      <c r="A4" s="2">
        <f t="shared" si="0"/>
        <v>14.637850687696925</v>
      </c>
      <c r="B4" s="2">
        <f>((Eichkurve!B4/Eichkurve!$B$15)/((Eichkurve!B4/Eichkurve!$B$15)+(Eichkurve!D4/Eichkurve!$B$16)))*100</f>
        <v>85.362149312303075</v>
      </c>
      <c r="C4">
        <v>1.4166099999999999</v>
      </c>
    </row>
    <row r="5" spans="1:3" x14ac:dyDescent="0.45">
      <c r="A5" s="2">
        <f t="shared" si="0"/>
        <v>31.256075435186844</v>
      </c>
      <c r="B5" s="2">
        <f>((Eichkurve!B5/Eichkurve!$B$15)/((Eichkurve!B5/Eichkurve!$B$15)+(Eichkurve!D5/Eichkurve!$B$16)))*100</f>
        <v>68.743924564813156</v>
      </c>
      <c r="C5">
        <v>1.40767</v>
      </c>
    </row>
    <row r="6" spans="1:3" x14ac:dyDescent="0.45">
      <c r="A6" s="2">
        <f t="shared" si="0"/>
        <v>33.929562794435668</v>
      </c>
      <c r="B6" s="2">
        <f>((Eichkurve!B6/Eichkurve!$B$15)/((Eichkurve!B6/Eichkurve!$B$15)+(Eichkurve!D6/Eichkurve!$B$16)))*100</f>
        <v>66.070437205564332</v>
      </c>
      <c r="C6">
        <v>1.4050199999999999</v>
      </c>
    </row>
    <row r="7" spans="1:3" x14ac:dyDescent="0.45">
      <c r="A7" s="2">
        <f t="shared" si="0"/>
        <v>40.649935276956647</v>
      </c>
      <c r="B7" s="2">
        <f>((Eichkurve!B7/Eichkurve!$B$15)/((Eichkurve!B7/Eichkurve!$B$15)+(Eichkurve!D7/Eichkurve!$B$16)))*100</f>
        <v>59.350064723043353</v>
      </c>
      <c r="C7">
        <v>1.4021600000000001</v>
      </c>
    </row>
    <row r="8" spans="1:3" x14ac:dyDescent="0.45">
      <c r="A8" s="2">
        <f t="shared" si="0"/>
        <v>55.035082861782008</v>
      </c>
      <c r="B8" s="2">
        <f>((Eichkurve!B8/Eichkurve!$B$15)/((Eichkurve!B8/Eichkurve!$B$15)+(Eichkurve!D8/Eichkurve!$B$16)))*100</f>
        <v>44.964917138217992</v>
      </c>
      <c r="C8">
        <v>1.39568</v>
      </c>
    </row>
    <row r="9" spans="1:3" x14ac:dyDescent="0.45">
      <c r="A9" s="2">
        <f t="shared" si="0"/>
        <v>68.96240909556488</v>
      </c>
      <c r="B9" s="2">
        <f>((Eichkurve!B9/Eichkurve!$B$15)/((Eichkurve!B9/Eichkurve!$B$15)+(Eichkurve!D9/Eichkurve!$B$16)))*100</f>
        <v>31.037590904435124</v>
      </c>
      <c r="C9">
        <v>1.38845</v>
      </c>
    </row>
    <row r="10" spans="1:3" x14ac:dyDescent="0.45">
      <c r="A10" s="2">
        <f t="shared" si="0"/>
        <v>79.510479884877682</v>
      </c>
      <c r="B10" s="2">
        <f>((Eichkurve!B10/Eichkurve!$B$15)/((Eichkurve!B10/Eichkurve!$B$15)+(Eichkurve!D10/Eichkurve!$B$16)))*100</f>
        <v>20.489520115122321</v>
      </c>
      <c r="C10">
        <v>1.38351</v>
      </c>
    </row>
    <row r="11" spans="1:3" x14ac:dyDescent="0.45">
      <c r="A11" s="2">
        <f t="shared" si="0"/>
        <v>86.927956338400506</v>
      </c>
      <c r="B11" s="2">
        <f>((Eichkurve!B11/Eichkurve!$B$15)/((Eichkurve!B11/Eichkurve!$B$15)+(Eichkurve!D11/Eichkurve!$B$16)))*100</f>
        <v>13.072043661599492</v>
      </c>
      <c r="C11">
        <v>1.38028</v>
      </c>
    </row>
    <row r="12" spans="1:3" x14ac:dyDescent="0.45">
      <c r="A12" s="2">
        <f t="shared" si="0"/>
        <v>100</v>
      </c>
      <c r="B12" s="2">
        <v>0</v>
      </c>
      <c r="C12">
        <v>1.3748400000000001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Apparatur 1</vt:lpstr>
      <vt:lpstr>Apparatur 2</vt:lpstr>
      <vt:lpstr>Eichkurve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2019-12-06T09:40:01Z</dcterms:modified>
</cp:coreProperties>
</file>