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F2E7DD0-0597-47B6-BDF0-EC6EBFAE7EEF}" xr6:coauthVersionLast="44" xr6:coauthVersionMax="44" xr10:uidLastSave="{00000000-0000-0000-0000-000000000000}"/>
  <bookViews>
    <workbookView xWindow="21090" yWindow="3075" windowWidth="14400" windowHeight="11385" xr2:uid="{00000000-000D-0000-FFFF-FFFF00000000}"/>
  </bookViews>
  <sheets>
    <sheet name="Bthe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M17" i="1"/>
  <c r="M16" i="1"/>
  <c r="M10" i="1"/>
  <c r="M9" i="1"/>
  <c r="M3" i="1"/>
  <c r="M2" i="1"/>
  <c r="L17" i="1"/>
  <c r="L16" i="1"/>
  <c r="L10" i="1"/>
  <c r="L9" i="1"/>
  <c r="L3" i="1"/>
  <c r="L2" i="1"/>
  <c r="K17" i="1"/>
  <c r="K16" i="1"/>
  <c r="K10" i="1"/>
  <c r="K9" i="1"/>
  <c r="K3" i="1"/>
  <c r="K2" i="1"/>
  <c r="D29" i="1" l="1"/>
  <c r="D28" i="1"/>
  <c r="L38" i="1" l="1"/>
  <c r="U31" i="1"/>
  <c r="U29" i="1"/>
  <c r="M32" i="1" s="1"/>
  <c r="G24" i="1" l="1"/>
  <c r="G25" i="1"/>
</calcChain>
</file>

<file path=xl/sharedStrings.xml><?xml version="1.0" encoding="utf-8"?>
<sst xmlns="http://schemas.openxmlformats.org/spreadsheetml/2006/main" count="56" uniqueCount="18">
  <si>
    <t>umax</t>
  </si>
  <si>
    <t>Lhr</t>
  </si>
  <si>
    <t>e0</t>
  </si>
  <si>
    <t>W</t>
  </si>
  <si>
    <t>History</t>
  </si>
  <si>
    <t>yield</t>
  </si>
  <si>
    <t>e0.rel</t>
  </si>
  <si>
    <t>DEDA + YEYA: S = 0.017.</t>
  </si>
  <si>
    <t>DEYA + YEDA: S = 0.004</t>
  </si>
  <si>
    <t>DEDA + DEYA: S = 0.015</t>
  </si>
  <si>
    <t>YEYA + YEDA: S = 0.006</t>
  </si>
  <si>
    <t>strain</t>
  </si>
  <si>
    <t>Bther</t>
  </si>
  <si>
    <t>carbon</t>
  </si>
  <si>
    <t>kest</t>
  </si>
  <si>
    <t>CLR</t>
  </si>
  <si>
    <t>TEX23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</si>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</sst>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workbookViewId="0">
      <selection activeCell="E28" sqref="E28"/>
    </sheetView>
  </sheetViews>
  <sheetFormatPr defaultRowHeight="15" x14ac:dyDescent="0.25"/>
  <cols>
    <col min="3" max="3" width="10" customWidth="1"/>
    <col min="4" max="4" width="12" bestFit="1" customWidth="1"/>
  </cols>
  <sheetData>
    <row r="1" spans="1:13" x14ac:dyDescent="0.25">
      <c r="A1" t="s">
        <v>11</v>
      </c>
      <c r="B1" t="s">
        <v>13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3" x14ac:dyDescent="0.25">
      <c r="A2" t="s">
        <v>12</v>
      </c>
      <c r="B2" t="s">
        <v>14</v>
      </c>
      <c r="C2">
        <v>6.1849999999999996</v>
      </c>
      <c r="D2">
        <v>0.18440000000000001</v>
      </c>
      <c r="E2">
        <v>0</v>
      </c>
      <c r="G2" s="1"/>
      <c r="K2">
        <f>AVERAGE(C2:C8)</f>
        <v>14.995085714285713</v>
      </c>
      <c r="L2">
        <f>AVERAGE(D2:D8)</f>
        <v>0.46479999999999994</v>
      </c>
      <c r="M2">
        <f>AVERAGE(E2:E8)</f>
        <v>0</v>
      </c>
    </row>
    <row r="3" spans="1:13" x14ac:dyDescent="0.25">
      <c r="A3" t="s">
        <v>12</v>
      </c>
      <c r="B3" t="s">
        <v>14</v>
      </c>
      <c r="C3">
        <v>8.0585000000000004</v>
      </c>
      <c r="D3">
        <v>0.22439999999999999</v>
      </c>
      <c r="E3">
        <v>0</v>
      </c>
      <c r="G3" s="1"/>
      <c r="K3">
        <f>_xlfn.STDEV.S(C2:C8)/SQRT(COUNT(C2:C8))</f>
        <v>4.0784598107985968</v>
      </c>
      <c r="L3">
        <f>_xlfn.STDEV.S(D2:D8)/SQRT(COUNT(D2:D8))</f>
        <v>0.13195974313980688</v>
      </c>
      <c r="M3">
        <f>_xlfn.STDEV.S(E2:E8)/SQRT(COUNT(E2:E8))</f>
        <v>0</v>
      </c>
    </row>
    <row r="4" spans="1:13" x14ac:dyDescent="0.25">
      <c r="A4" t="s">
        <v>12</v>
      </c>
      <c r="B4" t="s">
        <v>14</v>
      </c>
      <c r="C4">
        <v>0.27389999999999998</v>
      </c>
      <c r="D4">
        <v>1.66E-2</v>
      </c>
      <c r="E4">
        <v>0</v>
      </c>
      <c r="G4" s="1"/>
    </row>
    <row r="5" spans="1:13" x14ac:dyDescent="0.25">
      <c r="A5" t="s">
        <v>12</v>
      </c>
      <c r="B5" t="s">
        <v>14</v>
      </c>
      <c r="C5">
        <v>19.375299999999999</v>
      </c>
      <c r="D5">
        <v>0.87629999999999997</v>
      </c>
      <c r="E5">
        <v>0</v>
      </c>
      <c r="G5" s="1"/>
    </row>
    <row r="6" spans="1:13" x14ac:dyDescent="0.25">
      <c r="A6" t="s">
        <v>12</v>
      </c>
      <c r="B6" t="s">
        <v>14</v>
      </c>
      <c r="C6">
        <v>27.8964</v>
      </c>
      <c r="D6">
        <v>0.71719999999999995</v>
      </c>
      <c r="E6">
        <v>0</v>
      </c>
      <c r="G6" s="1"/>
    </row>
    <row r="7" spans="1:13" x14ac:dyDescent="0.25">
      <c r="A7" t="s">
        <v>12</v>
      </c>
      <c r="B7" t="s">
        <v>14</v>
      </c>
      <c r="C7">
        <v>15.1228</v>
      </c>
      <c r="D7">
        <v>0.37809999999999999</v>
      </c>
      <c r="E7">
        <v>0</v>
      </c>
      <c r="G7" s="1"/>
    </row>
    <row r="8" spans="1:13" x14ac:dyDescent="0.25">
      <c r="A8" t="s">
        <v>12</v>
      </c>
      <c r="B8" t="s">
        <v>14</v>
      </c>
      <c r="C8">
        <v>28.053699999999999</v>
      </c>
      <c r="D8">
        <v>0.85660000000000003</v>
      </c>
      <c r="E8">
        <v>0</v>
      </c>
      <c r="G8" s="1"/>
    </row>
    <row r="9" spans="1:13" x14ac:dyDescent="0.25">
      <c r="A9" t="s">
        <v>12</v>
      </c>
      <c r="B9" t="s">
        <v>15</v>
      </c>
      <c r="C9">
        <v>-0.90980000000000005</v>
      </c>
      <c r="D9">
        <v>5.5199999999999999E-2</v>
      </c>
      <c r="E9">
        <v>1.0607</v>
      </c>
      <c r="G9" s="1"/>
      <c r="K9">
        <f>AVERAGE(C9:C15)</f>
        <v>0.81374285714285721</v>
      </c>
      <c r="L9">
        <f>AVERAGE(D9:D15)</f>
        <v>0.13508571428571431</v>
      </c>
      <c r="M9">
        <f>AVERAGE(E9:E15)</f>
        <v>0.42412857142857135</v>
      </c>
    </row>
    <row r="10" spans="1:13" x14ac:dyDescent="0.25">
      <c r="A10" t="s">
        <v>12</v>
      </c>
      <c r="B10" t="s">
        <v>15</v>
      </c>
      <c r="C10">
        <v>1.1657999999999999</v>
      </c>
      <c r="D10">
        <v>6.0299999999999999E-2</v>
      </c>
      <c r="E10">
        <v>1.3426</v>
      </c>
      <c r="G10" s="1"/>
      <c r="K10">
        <f>_xlfn.STDEV.S(C9:C15)/SQRT(COUNT(C9:C15))</f>
        <v>0.47872086551019472</v>
      </c>
      <c r="L10">
        <f>_xlfn.STDEV.S(D9:D15)/SQRT(COUNT(D9:D15))</f>
        <v>3.3775318042078263E-2</v>
      </c>
      <c r="M10">
        <f>_xlfn.STDEV.S(E9:E15)/SQRT(COUNT(E9:E15))</f>
        <v>0.2122761697527491</v>
      </c>
    </row>
    <row r="11" spans="1:13" x14ac:dyDescent="0.25">
      <c r="A11" t="s">
        <v>12</v>
      </c>
      <c r="B11" t="s">
        <v>15</v>
      </c>
      <c r="C11">
        <v>1.7251000000000001</v>
      </c>
      <c r="D11">
        <v>0.27650000000000002</v>
      </c>
      <c r="E11">
        <v>0</v>
      </c>
      <c r="G11" s="1"/>
    </row>
    <row r="12" spans="1:13" x14ac:dyDescent="0.25">
      <c r="A12" s="2" t="s">
        <v>12</v>
      </c>
      <c r="B12" t="s">
        <v>15</v>
      </c>
      <c r="C12">
        <v>1.6367</v>
      </c>
      <c r="D12">
        <v>0.1641</v>
      </c>
      <c r="E12">
        <v>0.46189999999999998</v>
      </c>
      <c r="G12" s="1"/>
    </row>
    <row r="13" spans="1:13" x14ac:dyDescent="0.25">
      <c r="A13" s="2" t="s">
        <v>12</v>
      </c>
      <c r="B13" t="s">
        <v>15</v>
      </c>
      <c r="C13">
        <v>-1.1285000000000001</v>
      </c>
      <c r="D13">
        <v>7.6300000000000007E-2</v>
      </c>
      <c r="E13">
        <v>0</v>
      </c>
      <c r="G13" s="1"/>
    </row>
    <row r="14" spans="1:13" x14ac:dyDescent="0.25">
      <c r="A14" s="2" t="s">
        <v>12</v>
      </c>
      <c r="B14" t="s">
        <v>15</v>
      </c>
      <c r="C14">
        <v>1.5626</v>
      </c>
      <c r="D14">
        <v>8.3400000000000002E-2</v>
      </c>
      <c r="E14">
        <v>0</v>
      </c>
      <c r="G14" s="1"/>
    </row>
    <row r="15" spans="1:13" x14ac:dyDescent="0.25">
      <c r="A15" s="2" t="s">
        <v>12</v>
      </c>
      <c r="B15" t="s">
        <v>15</v>
      </c>
      <c r="C15">
        <v>1.6443000000000001</v>
      </c>
      <c r="D15">
        <v>0.2298</v>
      </c>
      <c r="E15">
        <v>0.1037</v>
      </c>
      <c r="G15" s="1"/>
    </row>
    <row r="16" spans="1:13" x14ac:dyDescent="0.25">
      <c r="A16" s="2" t="s">
        <v>12</v>
      </c>
      <c r="B16" t="s">
        <v>16</v>
      </c>
      <c r="C16">
        <v>0.80549999999999999</v>
      </c>
      <c r="D16">
        <v>6.7500000000000004E-2</v>
      </c>
      <c r="E16">
        <v>0.38790000000000002</v>
      </c>
      <c r="G16" s="1"/>
      <c r="K16">
        <f>AVERAGE(C16:C22)</f>
        <v>0.36351428571428573</v>
      </c>
      <c r="L16">
        <f>AVERAGE(D16:D22)</f>
        <v>6.1171428571428578E-2</v>
      </c>
      <c r="M16">
        <f>AVERAGE(E16:E22)</f>
        <v>0.88487142857142864</v>
      </c>
    </row>
    <row r="17" spans="1:21" x14ac:dyDescent="0.25">
      <c r="A17" s="2" t="s">
        <v>12</v>
      </c>
      <c r="B17" t="s">
        <v>16</v>
      </c>
      <c r="C17">
        <v>-0.46279999999999999</v>
      </c>
      <c r="D17">
        <v>3.2599999999999997E-2</v>
      </c>
      <c r="E17">
        <v>0.60589999999999999</v>
      </c>
      <c r="G17" s="1"/>
      <c r="J17" s="2"/>
      <c r="K17">
        <f>_xlfn.STDEV.S(C16:C22)/SQRT(COUNT(C16:C22))</f>
        <v>0.26152310325746553</v>
      </c>
      <c r="L17">
        <f>_xlfn.STDEV.S(D16:D22)/SQRT(COUNT(D16:D22))</f>
        <v>1.509692044102773E-2</v>
      </c>
      <c r="M17">
        <f>_xlfn.STDEV.S(E16:E22)/SQRT(COUNT(E16:E22))</f>
        <v>0.17020999175288448</v>
      </c>
    </row>
    <row r="18" spans="1:21" x14ac:dyDescent="0.25">
      <c r="A18" s="2" t="s">
        <v>12</v>
      </c>
      <c r="B18" t="s">
        <v>16</v>
      </c>
      <c r="C18">
        <v>0.40029999999999999</v>
      </c>
      <c r="D18">
        <v>3.2199999999999999E-2</v>
      </c>
      <c r="E18">
        <v>1.3188</v>
      </c>
      <c r="G18" s="1"/>
    </row>
    <row r="19" spans="1:21" x14ac:dyDescent="0.25">
      <c r="A19" s="2" t="s">
        <v>12</v>
      </c>
      <c r="B19" t="s">
        <v>16</v>
      </c>
      <c r="C19">
        <v>-0.68810000000000004</v>
      </c>
      <c r="D19">
        <v>4.6899999999999997E-2</v>
      </c>
      <c r="E19">
        <v>0.48870000000000002</v>
      </c>
      <c r="G19" s="1"/>
    </row>
    <row r="20" spans="1:21" x14ac:dyDescent="0.25">
      <c r="A20" s="2" t="s">
        <v>12</v>
      </c>
      <c r="B20" t="s">
        <v>16</v>
      </c>
      <c r="C20">
        <v>1.1991000000000001</v>
      </c>
      <c r="D20">
        <v>0.14510000000000001</v>
      </c>
      <c r="E20">
        <v>1.2342</v>
      </c>
      <c r="G20" s="1"/>
    </row>
    <row r="21" spans="1:21" x14ac:dyDescent="0.25">
      <c r="A21" s="2" t="s">
        <v>12</v>
      </c>
      <c r="B21" t="s">
        <v>16</v>
      </c>
      <c r="C21">
        <v>0.52249999999999996</v>
      </c>
      <c r="D21">
        <v>3.6799999999999999E-2</v>
      </c>
      <c r="E21">
        <v>0.66149999999999998</v>
      </c>
      <c r="G21" s="1"/>
    </row>
    <row r="22" spans="1:21" x14ac:dyDescent="0.25">
      <c r="A22" t="s">
        <v>12</v>
      </c>
      <c r="B22" t="s">
        <v>16</v>
      </c>
      <c r="C22">
        <v>0.7681</v>
      </c>
      <c r="D22">
        <v>6.7100000000000007E-2</v>
      </c>
      <c r="E22">
        <v>1.4971000000000001</v>
      </c>
    </row>
    <row r="24" spans="1:21" x14ac:dyDescent="0.25">
      <c r="G24" t="e">
        <f>_xlfn.T.TEST(G2:G6,G17:G21,2,2)</f>
        <v>#DIV/0!</v>
      </c>
      <c r="I24" t="s">
        <v>7</v>
      </c>
    </row>
    <row r="25" spans="1:21" x14ac:dyDescent="0.25">
      <c r="G25" t="e">
        <f>_xlfn.T.TEST(F17:F21,F12:F16,2,2)</f>
        <v>#DIV/0!</v>
      </c>
      <c r="I25" t="s">
        <v>8</v>
      </c>
    </row>
    <row r="26" spans="1:21" x14ac:dyDescent="0.25">
      <c r="I26" t="s">
        <v>9</v>
      </c>
    </row>
    <row r="27" spans="1:21" x14ac:dyDescent="0.25">
      <c r="I27" t="s">
        <v>10</v>
      </c>
      <c r="S27" s="1">
        <v>1.3667798499930193</v>
      </c>
    </row>
    <row r="28" spans="1:21" x14ac:dyDescent="0.25">
      <c r="D28" t="e">
        <f>_xlfn.T.TEST(#REF!,#REF!,2,3)</f>
        <v>#REF!</v>
      </c>
      <c r="E28">
        <f>_xlfn.T.TEST(D9:D15,D16:D22,2,3)</f>
        <v>7.9463729108581987E-2</v>
      </c>
      <c r="S28" s="1">
        <v>1.3025902012680448</v>
      </c>
    </row>
    <row r="29" spans="1:21" x14ac:dyDescent="0.25">
      <c r="D29" t="e">
        <f>_xlfn.T.TEST(#REF!,#REF!,2,3)</f>
        <v>#REF!</v>
      </c>
      <c r="S29" s="1">
        <v>1.1282155505965332</v>
      </c>
      <c r="U29">
        <f>_xlfn.STDEV.S(S27:S36)/SQRT(COUNT(S27:S36))</f>
        <v>5.6881711171400583E-2</v>
      </c>
    </row>
    <row r="30" spans="1:21" x14ac:dyDescent="0.25">
      <c r="S30" s="1">
        <v>1.2619391950116217</v>
      </c>
    </row>
    <row r="31" spans="1:21" x14ac:dyDescent="0.25">
      <c r="S31" s="1">
        <v>1.5570045688620748</v>
      </c>
      <c r="U31">
        <f>_xlfn.STDEV.S(S27:S36)</f>
        <v>0.17987576450947021</v>
      </c>
    </row>
    <row r="32" spans="1:21" x14ac:dyDescent="0.25">
      <c r="M32">
        <f>0.2485745/U29</f>
        <v>4.3700250024296068</v>
      </c>
      <c r="S32" s="1">
        <v>1.7324117239512224</v>
      </c>
    </row>
    <row r="33" spans="12:19" x14ac:dyDescent="0.25">
      <c r="S33" s="1">
        <v>1.5073957630075219</v>
      </c>
    </row>
    <row r="34" spans="12:19" x14ac:dyDescent="0.25">
      <c r="S34" s="1">
        <v>1.491482138037397</v>
      </c>
    </row>
    <row r="35" spans="12:19" x14ac:dyDescent="0.25">
      <c r="S35" s="1">
        <v>1.5371371161898999</v>
      </c>
    </row>
    <row r="36" spans="12:19" x14ac:dyDescent="0.25">
      <c r="S36" s="1">
        <v>1.590974923593379</v>
      </c>
    </row>
    <row r="38" spans="12:19" x14ac:dyDescent="0.25">
      <c r="L38">
        <f>SQRT(10)</f>
        <v>3.1622776601683795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Btherm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2019-09-23T21:56:59Z</dcterms:modified>
</cp:coreProperties>
</file>