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HPLC\"/>
    </mc:Choice>
  </mc:AlternateContent>
  <xr:revisionPtr revIDLastSave="0" documentId="13_ncr:1_{2ED9FBB2-8999-4F96-836B-DE75538F5FC5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high cal HPLC" sheetId="3" r:id="rId1"/>
    <sheet name="DR medium" sheetId="1" r:id="rId2"/>
    <sheet name="High calori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0" i="2" l="1"/>
  <c r="C21" i="2"/>
  <c r="C22" i="2"/>
  <c r="C23" i="2"/>
  <c r="C11" i="2"/>
  <c r="C10" i="2"/>
  <c r="B24" i="3"/>
  <c r="B20" i="3"/>
  <c r="B21" i="3"/>
  <c r="B22" i="3"/>
  <c r="B23" i="3"/>
  <c r="C24" i="3"/>
  <c r="G24" i="3"/>
  <c r="H2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G3" i="3"/>
  <c r="G4" i="3"/>
  <c r="G5" i="3"/>
  <c r="G6" i="3"/>
  <c r="G7" i="3"/>
  <c r="G8" i="3"/>
  <c r="G9" i="3"/>
  <c r="G10" i="3"/>
  <c r="C10" i="3" s="1"/>
  <c r="B10" i="3" s="1"/>
  <c r="G11" i="3"/>
  <c r="C11" i="3" s="1"/>
  <c r="B11" i="3" s="1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C21" i="3" l="1"/>
  <c r="C5" i="3"/>
  <c r="C13" i="3"/>
  <c r="C9" i="3"/>
  <c r="C6" i="3"/>
  <c r="C15" i="3"/>
  <c r="C22" i="3"/>
  <c r="C17" i="3"/>
  <c r="C14" i="3"/>
  <c r="C4" i="3"/>
  <c r="C19" i="3"/>
  <c r="C3" i="3"/>
  <c r="C7" i="3"/>
  <c r="C18" i="3"/>
  <c r="C20" i="3"/>
  <c r="C12" i="3"/>
  <c r="C2" i="3"/>
  <c r="C16" i="3"/>
  <c r="C8" i="3"/>
  <c r="C23" i="3"/>
  <c r="B4" i="2"/>
  <c r="B5" i="2"/>
  <c r="B7" i="2"/>
  <c r="B8" i="2"/>
  <c r="B9" i="2"/>
  <c r="B10" i="2"/>
  <c r="B11" i="2"/>
  <c r="B12" i="2"/>
  <c r="B13" i="2"/>
  <c r="B14" i="2"/>
  <c r="B15" i="2"/>
  <c r="B20" i="2"/>
  <c r="B21" i="2"/>
  <c r="B22" i="2"/>
  <c r="B23" i="2"/>
  <c r="B2" i="2"/>
  <c r="G3" i="2"/>
  <c r="B3" i="2" s="1"/>
  <c r="G4" i="2"/>
  <c r="G5" i="2"/>
  <c r="G6" i="2"/>
  <c r="B6" i="2" s="1"/>
  <c r="G7" i="2"/>
  <c r="G8" i="2"/>
  <c r="G9" i="2"/>
  <c r="G10" i="2"/>
  <c r="G11" i="2"/>
  <c r="G12" i="2"/>
  <c r="G13" i="2"/>
  <c r="G14" i="2"/>
  <c r="G15" i="2"/>
  <c r="G16" i="2"/>
  <c r="B16" i="2" s="1"/>
  <c r="G17" i="2"/>
  <c r="B17" i="2" s="1"/>
  <c r="G18" i="2"/>
  <c r="B18" i="2" s="1"/>
  <c r="G19" i="2"/>
  <c r="B19" i="2" s="1"/>
  <c r="G20" i="2"/>
  <c r="G21" i="2"/>
  <c r="G22" i="2"/>
  <c r="G23" i="2"/>
  <c r="G2" i="2"/>
  <c r="F2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B3" i="1"/>
  <c r="B6" i="1"/>
  <c r="B7" i="1"/>
  <c r="B8" i="1"/>
  <c r="B9" i="1"/>
  <c r="B10" i="1"/>
  <c r="B11" i="1"/>
  <c r="B12" i="1"/>
  <c r="B13" i="1"/>
  <c r="B16" i="1"/>
  <c r="B21" i="1"/>
  <c r="B22" i="1"/>
  <c r="B23" i="1"/>
  <c r="B2" i="1"/>
  <c r="G3" i="1"/>
  <c r="G4" i="1"/>
  <c r="B4" i="1" s="1"/>
  <c r="G5" i="1"/>
  <c r="B5" i="1" s="1"/>
  <c r="G6" i="1"/>
  <c r="G7" i="1"/>
  <c r="G8" i="1"/>
  <c r="G9" i="1"/>
  <c r="G10" i="1"/>
  <c r="G11" i="1"/>
  <c r="G12" i="1"/>
  <c r="G13" i="1"/>
  <c r="G14" i="1"/>
  <c r="B14" i="1" s="1"/>
  <c r="G15" i="1"/>
  <c r="B15" i="1" s="1"/>
  <c r="G16" i="1"/>
  <c r="G17" i="1"/>
  <c r="B17" i="1" s="1"/>
  <c r="G18" i="1"/>
  <c r="B18" i="1" s="1"/>
  <c r="G19" i="1"/>
  <c r="B19" i="1" s="1"/>
  <c r="G20" i="1"/>
  <c r="B20" i="1" s="1"/>
  <c r="G21" i="1"/>
  <c r="G22" i="1"/>
  <c r="G2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<sst xmlns="http://schemas.openxmlformats.org/spreadsheetml/2006/main" count="90" uniqueCount="35">
  <si>
    <t>Sample</t>
  </si>
  <si>
    <t>Cells/mol C</t>
  </si>
  <si>
    <t>5.1.a</t>
  </si>
  <si>
    <t>5.1.b</t>
  </si>
  <si>
    <t>5.2.a</t>
  </si>
  <si>
    <t>5.2.b</t>
  </si>
  <si>
    <t>5.3.a</t>
  </si>
  <si>
    <t>5.3.b</t>
  </si>
  <si>
    <t>5.4.b</t>
  </si>
  <si>
    <t>5.4.a</t>
  </si>
  <si>
    <t>5.5.a</t>
  </si>
  <si>
    <t>5.5.b</t>
  </si>
  <si>
    <t>2.1.a</t>
  </si>
  <si>
    <t>2.1.b</t>
  </si>
  <si>
    <t>2.2.a</t>
  </si>
  <si>
    <t>2.2.b</t>
  </si>
  <si>
    <t>2.3.a</t>
  </si>
  <si>
    <t>2.3.b</t>
  </si>
  <si>
    <t>2.4.a</t>
  </si>
  <si>
    <t>2.4.b</t>
  </si>
  <si>
    <t>2.5.a</t>
  </si>
  <si>
    <t>2.5.b</t>
  </si>
  <si>
    <t>WT.a</t>
  </si>
  <si>
    <t>WT.b</t>
  </si>
  <si>
    <t>raw1</t>
  </si>
  <si>
    <t>raw2</t>
  </si>
  <si>
    <t>1 Cells/mL after 3% dilution</t>
  </si>
  <si>
    <t>Avg cells/mL</t>
  </si>
  <si>
    <t>The second technical replicate was sampled 1.5 hr later. I think its data should be thrown out and tech rep 1 be taken as the most accurate values. Same goes for high calorie medium.</t>
  </si>
  <si>
    <t>2 Cells/mL after 3% dilution</t>
  </si>
  <si>
    <t>1 [glucose]</t>
  </si>
  <si>
    <t>2 [glucose]</t>
  </si>
  <si>
    <t>NC</t>
  </si>
  <si>
    <t>Cells/mmol glucose</t>
  </si>
  <si>
    <t>mmol glucose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</si>
</sst>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2" borderId="0" xfId="1"/>
    <xf numFmtId="0" fontId="3" fillId="0" borderId="0" xfId="0" applyFont="1"/>
    <xf numFmtId="0" fontId="3" fillId="2" borderId="0" xfId="1" applyFont="1"/>
    <xf numFmtId="0" fontId="4" fillId="0" borderId="0" xfId="0" applyFont="1"/>
    <xf numFmtId="0" fontId="4" fillId="2" borderId="0" xfId="1" applyFont="1"/>
    <xf numFmtId="0" fontId="4" fillId="3" borderId="0" xfId="0" applyFont="1" applyFill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860DF-CCB4-4D74-9292-E4C126C45289}">
  <dimension ref="A1:M24"/>
  <sheetViews>
    <sheetView zoomScale="130" zoomScaleNormal="130" workbookViewId="0">
      <selection activeCell="B12" sqref="B12:B19"/>
    </sheetView>
  </sheetViews>
  <sheetFormatPr defaultRowHeight="15" x14ac:dyDescent="0.25"/>
  <cols>
    <col min="2" max="2" width="8" customWidth="1"/>
    <col min="3" max="3" width="7.85546875" customWidth="1"/>
    <col min="4" max="4" width="12" customWidth="1"/>
    <col min="6" max="6" width="9.140625" style="3"/>
    <col min="7" max="7" width="6.7109375" style="4" customWidth="1"/>
    <col min="8" max="8" width="6.28515625" style="3" customWidth="1"/>
    <col min="9" max="13" width="9.140625" style="3"/>
  </cols>
  <sheetData>
    <row r="1" spans="1:8" x14ac:dyDescent="0.25">
      <c r="A1" s="1" t="s">
        <v>0</v>
      </c>
      <c r="B1" s="8" t="s">
        <v>34</v>
      </c>
      <c r="C1" t="s">
        <v>27</v>
      </c>
      <c r="D1" t="s">
        <v>1</v>
      </c>
      <c r="E1" t="s">
        <v>24</v>
      </c>
      <c r="F1" s="5" t="s">
        <v>25</v>
      </c>
      <c r="G1" s="6" t="s">
        <v>30</v>
      </c>
      <c r="H1" s="5" t="s">
        <v>31</v>
      </c>
    </row>
    <row r="2" spans="1:8" x14ac:dyDescent="0.25">
      <c r="A2" t="s">
        <v>2</v>
      </c>
      <c r="C2">
        <f>AVERAGE(G2:H2)</f>
        <v>0</v>
      </c>
      <c r="F2" s="5"/>
      <c r="G2" s="6">
        <f>(E2*0.00038581/10)</f>
        <v>0</v>
      </c>
      <c r="H2" s="6">
        <f>(F2*0.00038581/10)</f>
        <v>0</v>
      </c>
    </row>
    <row r="3" spans="1:8" x14ac:dyDescent="0.25">
      <c r="A3" t="s">
        <v>3</v>
      </c>
      <c r="C3">
        <f t="shared" ref="C3:C24" si="0">AVERAGE(G3:H3)</f>
        <v>0</v>
      </c>
      <c r="F3" s="5"/>
      <c r="G3" s="6">
        <f t="shared" ref="G3:H22" si="1">(E3*0.00038581/10)</f>
        <v>0</v>
      </c>
      <c r="H3" s="6">
        <f t="shared" si="1"/>
        <v>0</v>
      </c>
    </row>
    <row r="4" spans="1:8" x14ac:dyDescent="0.25">
      <c r="A4" t="s">
        <v>4</v>
      </c>
      <c r="C4">
        <f t="shared" si="0"/>
        <v>0</v>
      </c>
      <c r="F4" s="5"/>
      <c r="G4" s="6">
        <f t="shared" si="1"/>
        <v>0</v>
      </c>
      <c r="H4" s="6">
        <f t="shared" si="1"/>
        <v>0</v>
      </c>
    </row>
    <row r="5" spans="1:8" x14ac:dyDescent="0.25">
      <c r="A5" t="s">
        <v>5</v>
      </c>
      <c r="C5">
        <f t="shared" si="0"/>
        <v>0</v>
      </c>
      <c r="F5" s="5"/>
      <c r="G5" s="6">
        <f t="shared" si="1"/>
        <v>0</v>
      </c>
      <c r="H5" s="6">
        <f t="shared" si="1"/>
        <v>0</v>
      </c>
    </row>
    <row r="6" spans="1:8" x14ac:dyDescent="0.25">
      <c r="A6" t="s">
        <v>6</v>
      </c>
      <c r="C6">
        <f t="shared" si="0"/>
        <v>0</v>
      </c>
      <c r="F6" s="5"/>
      <c r="G6" s="6">
        <f t="shared" si="1"/>
        <v>0</v>
      </c>
      <c r="H6" s="6">
        <f t="shared" si="1"/>
        <v>0</v>
      </c>
    </row>
    <row r="7" spans="1:8" x14ac:dyDescent="0.25">
      <c r="A7" t="s">
        <v>7</v>
      </c>
      <c r="C7">
        <f t="shared" si="0"/>
        <v>0</v>
      </c>
      <c r="F7" s="5"/>
      <c r="G7" s="6">
        <f t="shared" si="1"/>
        <v>0</v>
      </c>
      <c r="H7" s="6">
        <f t="shared" si="1"/>
        <v>0</v>
      </c>
    </row>
    <row r="8" spans="1:8" x14ac:dyDescent="0.25">
      <c r="A8" t="s">
        <v>9</v>
      </c>
      <c r="C8">
        <f t="shared" si="0"/>
        <v>0</v>
      </c>
      <c r="F8" s="5"/>
      <c r="G8" s="6">
        <f t="shared" si="1"/>
        <v>0</v>
      </c>
      <c r="H8" s="6">
        <f t="shared" si="1"/>
        <v>0</v>
      </c>
    </row>
    <row r="9" spans="1:8" x14ac:dyDescent="0.25">
      <c r="A9" t="s">
        <v>8</v>
      </c>
      <c r="C9">
        <f t="shared" si="0"/>
        <v>0</v>
      </c>
      <c r="F9" s="5"/>
      <c r="G9" s="6">
        <f t="shared" si="1"/>
        <v>0</v>
      </c>
      <c r="H9" s="6">
        <f t="shared" si="1"/>
        <v>0</v>
      </c>
    </row>
    <row r="10" spans="1:8" x14ac:dyDescent="0.25">
      <c r="A10" t="s">
        <v>10</v>
      </c>
      <c r="B10">
        <f t="shared" ref="B2:B22" si="2">(C$24-C10)/100</f>
        <v>5.7344676445000006E-2</v>
      </c>
      <c r="C10">
        <f t="shared" si="0"/>
        <v>109.79215081699999</v>
      </c>
      <c r="E10">
        <v>2846916</v>
      </c>
      <c r="F10" s="5">
        <v>2844598</v>
      </c>
      <c r="G10" s="6">
        <f t="shared" si="1"/>
        <v>109.836866196</v>
      </c>
      <c r="H10" s="6">
        <f t="shared" si="1"/>
        <v>109.747435438</v>
      </c>
    </row>
    <row r="11" spans="1:8" x14ac:dyDescent="0.25">
      <c r="A11" t="s">
        <v>11</v>
      </c>
      <c r="B11">
        <f t="shared" si="2"/>
        <v>2.9840474449999873E-2</v>
      </c>
      <c r="C11">
        <f t="shared" si="0"/>
        <v>112.54257101650001</v>
      </c>
      <c r="E11">
        <v>2917828</v>
      </c>
      <c r="F11" s="5">
        <v>2916265</v>
      </c>
      <c r="G11" s="6">
        <f t="shared" si="1"/>
        <v>112.572722068</v>
      </c>
      <c r="H11" s="6">
        <f t="shared" si="1"/>
        <v>112.51241996500001</v>
      </c>
    </row>
    <row r="12" spans="1:8" x14ac:dyDescent="0.25">
      <c r="A12" t="s">
        <v>12</v>
      </c>
      <c r="C12">
        <f t="shared" si="0"/>
        <v>0</v>
      </c>
      <c r="F12" s="5"/>
      <c r="G12" s="6">
        <f t="shared" si="1"/>
        <v>0</v>
      </c>
      <c r="H12" s="6">
        <f t="shared" si="1"/>
        <v>0</v>
      </c>
    </row>
    <row r="13" spans="1:8" x14ac:dyDescent="0.25">
      <c r="A13" t="s">
        <v>13</v>
      </c>
      <c r="C13">
        <f t="shared" si="0"/>
        <v>0</v>
      </c>
      <c r="F13" s="5"/>
      <c r="G13" s="6">
        <f t="shared" si="1"/>
        <v>0</v>
      </c>
      <c r="H13" s="6">
        <f t="shared" si="1"/>
        <v>0</v>
      </c>
    </row>
    <row r="14" spans="1:8" x14ac:dyDescent="0.25">
      <c r="A14" t="s">
        <v>14</v>
      </c>
      <c r="C14">
        <f t="shared" si="0"/>
        <v>0</v>
      </c>
      <c r="F14" s="5"/>
      <c r="G14" s="6">
        <f t="shared" si="1"/>
        <v>0</v>
      </c>
      <c r="H14" s="6">
        <f t="shared" si="1"/>
        <v>0</v>
      </c>
    </row>
    <row r="15" spans="1:8" x14ac:dyDescent="0.25">
      <c r="A15" t="s">
        <v>15</v>
      </c>
      <c r="C15">
        <f t="shared" si="0"/>
        <v>0</v>
      </c>
      <c r="F15" s="5"/>
      <c r="G15" s="6">
        <f t="shared" si="1"/>
        <v>0</v>
      </c>
      <c r="H15" s="6">
        <f t="shared" si="1"/>
        <v>0</v>
      </c>
    </row>
    <row r="16" spans="1:8" x14ac:dyDescent="0.25">
      <c r="A16" t="s">
        <v>16</v>
      </c>
      <c r="C16">
        <f t="shared" si="0"/>
        <v>0</v>
      </c>
      <c r="F16" s="5"/>
      <c r="G16" s="6">
        <f t="shared" si="1"/>
        <v>0</v>
      </c>
      <c r="H16" s="6">
        <f t="shared" si="1"/>
        <v>0</v>
      </c>
    </row>
    <row r="17" spans="1:8" x14ac:dyDescent="0.25">
      <c r="A17" t="s">
        <v>17</v>
      </c>
      <c r="C17">
        <f t="shared" si="0"/>
        <v>0</v>
      </c>
      <c r="F17" s="5"/>
      <c r="G17" s="6">
        <f t="shared" si="1"/>
        <v>0</v>
      </c>
      <c r="H17" s="6">
        <f t="shared" si="1"/>
        <v>0</v>
      </c>
    </row>
    <row r="18" spans="1:8" x14ac:dyDescent="0.25">
      <c r="A18" t="s">
        <v>18</v>
      </c>
      <c r="C18">
        <f t="shared" si="0"/>
        <v>0</v>
      </c>
      <c r="F18" s="5"/>
      <c r="G18" s="6">
        <f t="shared" si="1"/>
        <v>0</v>
      </c>
      <c r="H18" s="6">
        <f t="shared" si="1"/>
        <v>0</v>
      </c>
    </row>
    <row r="19" spans="1:8" x14ac:dyDescent="0.25">
      <c r="A19" t="s">
        <v>19</v>
      </c>
      <c r="C19">
        <f t="shared" si="0"/>
        <v>0</v>
      </c>
      <c r="F19" s="5"/>
      <c r="G19" s="6">
        <f t="shared" si="1"/>
        <v>0</v>
      </c>
      <c r="H19" s="6">
        <f t="shared" si="1"/>
        <v>0</v>
      </c>
    </row>
    <row r="20" spans="1:8" x14ac:dyDescent="0.25">
      <c r="A20" t="s">
        <v>20</v>
      </c>
      <c r="B20">
        <f t="shared" si="2"/>
        <v>2.9761190494999992E-2</v>
      </c>
      <c r="C20">
        <f t="shared" si="0"/>
        <v>112.55049941199999</v>
      </c>
      <c r="E20">
        <v>2900836</v>
      </c>
      <c r="F20" s="5">
        <v>2933668</v>
      </c>
      <c r="G20" s="6">
        <f t="shared" si="1"/>
        <v>111.917153716</v>
      </c>
      <c r="H20" s="6">
        <f t="shared" si="1"/>
        <v>113.18384510799999</v>
      </c>
    </row>
    <row r="21" spans="1:8" x14ac:dyDescent="0.25">
      <c r="A21" t="s">
        <v>21</v>
      </c>
      <c r="B21">
        <f t="shared" si="2"/>
        <v>2.475337669499993E-2</v>
      </c>
      <c r="C21">
        <f t="shared" si="0"/>
        <v>113.051280792</v>
      </c>
      <c r="E21">
        <v>2932792</v>
      </c>
      <c r="F21" s="5">
        <v>2927672</v>
      </c>
      <c r="G21" s="6">
        <f t="shared" si="1"/>
        <v>113.150048152</v>
      </c>
      <c r="H21" s="6">
        <f t="shared" si="1"/>
        <v>112.952513432</v>
      </c>
    </row>
    <row r="22" spans="1:8" x14ac:dyDescent="0.25">
      <c r="A22" t="s">
        <v>22</v>
      </c>
      <c r="B22">
        <f t="shared" si="2"/>
        <v>4.8538370290000049E-2</v>
      </c>
      <c r="C22">
        <f t="shared" si="0"/>
        <v>110.67278143249999</v>
      </c>
      <c r="E22">
        <v>2872942</v>
      </c>
      <c r="F22" s="5">
        <v>2864223</v>
      </c>
      <c r="G22" s="6">
        <f t="shared" si="1"/>
        <v>110.84097530199999</v>
      </c>
      <c r="H22" s="6">
        <f t="shared" si="1"/>
        <v>110.504587563</v>
      </c>
    </row>
    <row r="23" spans="1:8" x14ac:dyDescent="0.25">
      <c r="A23" t="s">
        <v>23</v>
      </c>
      <c r="B23">
        <f>(C$24-C23)/100</f>
        <v>3.0313091699999861E-2</v>
      </c>
      <c r="C23">
        <f t="shared" si="0"/>
        <v>112.49530929150001</v>
      </c>
      <c r="E23">
        <v>2909513</v>
      </c>
      <c r="F23" s="5">
        <v>2922130</v>
      </c>
      <c r="G23" s="6">
        <f>(E23*0.00038581/10)</f>
        <v>112.251921053</v>
      </c>
      <c r="H23" s="6">
        <f>(F23*0.00038581/10)</f>
        <v>112.73869753</v>
      </c>
    </row>
    <row r="24" spans="1:8" x14ac:dyDescent="0.25">
      <c r="A24" t="s">
        <v>32</v>
      </c>
      <c r="B24">
        <f>(C$24-C24)/100</f>
        <v>0</v>
      </c>
      <c r="C24">
        <f t="shared" si="0"/>
        <v>115.52661846149999</v>
      </c>
      <c r="E24">
        <v>2988492</v>
      </c>
      <c r="F24" s="5">
        <v>3000291</v>
      </c>
      <c r="G24" s="6">
        <f>(E24*0.00038581/10)</f>
        <v>115.299009852</v>
      </c>
      <c r="H24" s="6">
        <f>(F24*0.00038581/10)</f>
        <v>115.75422707099999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zoomScale="160" zoomScaleNormal="160" workbookViewId="0">
      <selection activeCell="E5" sqref="E5"/>
    </sheetView>
  </sheetViews>
  <sheetFormatPr defaultRowHeight="15" x14ac:dyDescent="0.25"/>
  <cols>
    <col min="3" max="3" width="12" customWidth="1"/>
    <col min="6" max="6" width="6.28515625" style="2" customWidth="1"/>
    <col min="7" max="7" width="5.7109375" customWidth="1"/>
  </cols>
  <sheetData>
    <row r="1" spans="1:11" x14ac:dyDescent="0.25">
      <c r="A1" s="1" t="s">
        <v>0</v>
      </c>
      <c r="B1" t="s">
        <v>27</v>
      </c>
      <c r="C1" t="s">
        <v>1</v>
      </c>
      <c r="D1" t="s">
        <v>24</v>
      </c>
      <c r="E1" s="5" t="s">
        <v>25</v>
      </c>
      <c r="F1" s="6" t="s">
        <v>26</v>
      </c>
      <c r="G1" s="5" t="s">
        <v>29</v>
      </c>
      <c r="H1" s="3"/>
      <c r="I1" s="3"/>
      <c r="J1" s="3"/>
      <c r="K1" s="3"/>
    </row>
    <row r="2" spans="1:11" x14ac:dyDescent="0.25">
      <c r="A2" t="s">
        <v>2</v>
      </c>
      <c r="B2">
        <f>AVERAGE(F2:G2)</f>
        <v>2665740.7407407407</v>
      </c>
      <c r="D2">
        <v>3243</v>
      </c>
      <c r="E2" s="5">
        <v>4099</v>
      </c>
      <c r="F2" s="6">
        <f t="shared" ref="F2:F23" si="0">((D2)-99)/0.045/0.03</f>
        <v>2328888.888888889</v>
      </c>
      <c r="G2" s="5">
        <f>((E2)-45.5)/0.045/0.03</f>
        <v>3002592.5925925928</v>
      </c>
      <c r="H2" s="3"/>
      <c r="I2" s="3"/>
      <c r="J2" s="3"/>
      <c r="K2" s="3"/>
    </row>
    <row r="3" spans="1:11" x14ac:dyDescent="0.25">
      <c r="A3" t="s">
        <v>3</v>
      </c>
      <c r="B3">
        <f t="shared" ref="B3:B23" si="1">AVERAGE(F3:G3)</f>
        <v>1436111.1111111115</v>
      </c>
      <c r="D3">
        <v>3089</v>
      </c>
      <c r="E3" s="7">
        <v>933</v>
      </c>
      <c r="F3" s="6">
        <f t="shared" si="0"/>
        <v>2214814.8148148153</v>
      </c>
      <c r="G3" s="5">
        <f t="shared" ref="G3:G23" si="2">((E3)-45.5)/0.045/0.03</f>
        <v>657407.40740740742</v>
      </c>
      <c r="H3" s="3"/>
      <c r="I3" s="3"/>
      <c r="J3" s="3"/>
      <c r="K3" s="3"/>
    </row>
    <row r="4" spans="1:11" x14ac:dyDescent="0.25">
      <c r="A4" t="s">
        <v>4</v>
      </c>
      <c r="B4">
        <f t="shared" si="1"/>
        <v>3112407.4074074076</v>
      </c>
      <c r="D4">
        <v>3615</v>
      </c>
      <c r="E4" s="5">
        <v>4933</v>
      </c>
      <c r="F4" s="6">
        <f t="shared" si="0"/>
        <v>2604444.444444445</v>
      </c>
      <c r="G4" s="5">
        <f t="shared" si="2"/>
        <v>3620370.3703703703</v>
      </c>
      <c r="H4" s="3"/>
      <c r="I4" s="3"/>
      <c r="J4" s="3"/>
      <c r="K4" s="3"/>
    </row>
    <row r="5" spans="1:11" x14ac:dyDescent="0.25">
      <c r="A5" t="s">
        <v>5</v>
      </c>
      <c r="B5">
        <f t="shared" si="1"/>
        <v>1759444.4444444445</v>
      </c>
      <c r="D5">
        <v>3245</v>
      </c>
      <c r="E5" s="5">
        <v>1650</v>
      </c>
      <c r="F5" s="6">
        <f t="shared" si="0"/>
        <v>2330370.3703703703</v>
      </c>
      <c r="G5" s="5">
        <f t="shared" si="2"/>
        <v>1188518.5185185184</v>
      </c>
      <c r="H5" s="3"/>
      <c r="I5" s="3"/>
      <c r="J5" s="3"/>
      <c r="K5" s="3"/>
    </row>
    <row r="6" spans="1:11" x14ac:dyDescent="0.25">
      <c r="A6" t="s">
        <v>6</v>
      </c>
      <c r="B6">
        <f t="shared" si="1"/>
        <v>1897222.2222222225</v>
      </c>
      <c r="D6">
        <v>3243</v>
      </c>
      <c r="E6" s="5">
        <v>2024</v>
      </c>
      <c r="F6" s="6">
        <f t="shared" si="0"/>
        <v>2328888.888888889</v>
      </c>
      <c r="G6" s="5">
        <f t="shared" si="2"/>
        <v>1465555.5555555557</v>
      </c>
      <c r="H6" s="3"/>
      <c r="I6" s="3"/>
      <c r="J6" s="3"/>
      <c r="K6" s="3"/>
    </row>
    <row r="7" spans="1:11" x14ac:dyDescent="0.25">
      <c r="A7" t="s">
        <v>7</v>
      </c>
      <c r="B7">
        <f t="shared" si="1"/>
        <v>1962407.4074074076</v>
      </c>
      <c r="D7">
        <v>3157</v>
      </c>
      <c r="E7" s="5">
        <v>2286</v>
      </c>
      <c r="F7" s="6">
        <f t="shared" si="0"/>
        <v>2265185.1851851856</v>
      </c>
      <c r="G7" s="5">
        <f t="shared" si="2"/>
        <v>1659629.6296296297</v>
      </c>
      <c r="H7" s="3"/>
      <c r="I7" s="3"/>
      <c r="J7" s="3"/>
      <c r="K7" s="3"/>
    </row>
    <row r="8" spans="1:11" x14ac:dyDescent="0.25">
      <c r="A8" t="s">
        <v>9</v>
      </c>
      <c r="B8">
        <f t="shared" si="1"/>
        <v>1888333.3333333335</v>
      </c>
      <c r="D8">
        <v>4033</v>
      </c>
      <c r="E8" s="5">
        <v>1210</v>
      </c>
      <c r="F8" s="6">
        <f t="shared" si="0"/>
        <v>2914074.0740740742</v>
      </c>
      <c r="G8" s="5">
        <f t="shared" si="2"/>
        <v>862592.59259259258</v>
      </c>
      <c r="H8" s="3"/>
      <c r="I8" s="3"/>
      <c r="J8" s="3"/>
      <c r="K8" s="3"/>
    </row>
    <row r="9" spans="1:11" x14ac:dyDescent="0.25">
      <c r="A9" t="s">
        <v>8</v>
      </c>
      <c r="B9">
        <f t="shared" si="1"/>
        <v>2610185.1851851852</v>
      </c>
      <c r="D9">
        <v>4728</v>
      </c>
      <c r="E9" s="5">
        <v>2464</v>
      </c>
      <c r="F9" s="6">
        <f t="shared" si="0"/>
        <v>3428888.888888889</v>
      </c>
      <c r="G9" s="5">
        <f t="shared" si="2"/>
        <v>1791481.4814814816</v>
      </c>
      <c r="H9" s="3"/>
      <c r="I9" s="3"/>
      <c r="J9" s="3"/>
      <c r="K9" s="3"/>
    </row>
    <row r="10" spans="1:11" x14ac:dyDescent="0.25">
      <c r="A10" t="s">
        <v>10</v>
      </c>
      <c r="B10">
        <f t="shared" si="1"/>
        <v>1763518.5185185187</v>
      </c>
      <c r="D10">
        <v>2849</v>
      </c>
      <c r="E10" s="5">
        <v>2057</v>
      </c>
      <c r="F10" s="6">
        <f t="shared" si="0"/>
        <v>2037037.0370370373</v>
      </c>
      <c r="G10" s="5">
        <f t="shared" si="2"/>
        <v>1490000</v>
      </c>
      <c r="H10" s="3"/>
      <c r="I10" s="3"/>
      <c r="J10" s="3"/>
      <c r="K10" s="3"/>
    </row>
    <row r="11" spans="1:11" x14ac:dyDescent="0.25">
      <c r="A11" t="s">
        <v>11</v>
      </c>
      <c r="B11">
        <f t="shared" si="1"/>
        <v>1954259.2592592593</v>
      </c>
      <c r="D11">
        <v>3155</v>
      </c>
      <c r="E11" s="5">
        <v>2266</v>
      </c>
      <c r="F11" s="6">
        <f t="shared" si="0"/>
        <v>2263703.7037037038</v>
      </c>
      <c r="G11" s="5">
        <f t="shared" si="2"/>
        <v>1644814.8148148148</v>
      </c>
      <c r="H11" s="3"/>
      <c r="I11" s="3"/>
      <c r="J11" s="3"/>
      <c r="K11" s="3"/>
    </row>
    <row r="12" spans="1:11" x14ac:dyDescent="0.25">
      <c r="A12" t="s">
        <v>12</v>
      </c>
      <c r="B12">
        <f t="shared" si="1"/>
        <v>2829444.444444445</v>
      </c>
      <c r="D12">
        <v>4088</v>
      </c>
      <c r="E12" s="5">
        <v>3696</v>
      </c>
      <c r="F12" s="6">
        <f t="shared" si="0"/>
        <v>2954814.8148148153</v>
      </c>
      <c r="G12" s="5">
        <f t="shared" si="2"/>
        <v>2704074.0740740742</v>
      </c>
      <c r="H12" s="3"/>
      <c r="I12" s="3"/>
      <c r="J12" s="3"/>
      <c r="K12" s="3"/>
    </row>
    <row r="13" spans="1:11" x14ac:dyDescent="0.25">
      <c r="A13" t="s">
        <v>13</v>
      </c>
      <c r="B13">
        <f t="shared" si="1"/>
        <v>2374629.6296296297</v>
      </c>
      <c r="D13">
        <v>3938</v>
      </c>
      <c r="E13" s="5">
        <v>2618</v>
      </c>
      <c r="F13" s="6">
        <f t="shared" si="0"/>
        <v>2843703.7037037038</v>
      </c>
      <c r="G13" s="5">
        <f t="shared" si="2"/>
        <v>1905555.5555555557</v>
      </c>
      <c r="H13" s="3"/>
      <c r="I13" s="3"/>
      <c r="J13" s="3"/>
      <c r="K13" s="3"/>
    </row>
    <row r="14" spans="1:11" x14ac:dyDescent="0.25">
      <c r="A14" t="s">
        <v>14</v>
      </c>
      <c r="B14">
        <f t="shared" si="1"/>
        <v>3179814.8148148153</v>
      </c>
      <c r="D14">
        <v>4077</v>
      </c>
      <c r="E14" s="5">
        <v>4653</v>
      </c>
      <c r="F14" s="6">
        <f t="shared" si="0"/>
        <v>2946666.666666667</v>
      </c>
      <c r="G14" s="5">
        <f t="shared" si="2"/>
        <v>3412962.9629629632</v>
      </c>
      <c r="H14" s="3"/>
      <c r="I14" s="3"/>
      <c r="J14" s="3"/>
      <c r="K14" s="3"/>
    </row>
    <row r="15" spans="1:11" x14ac:dyDescent="0.25">
      <c r="A15" t="s">
        <v>15</v>
      </c>
      <c r="B15">
        <f t="shared" si="1"/>
        <v>2345370.3703703708</v>
      </c>
      <c r="D15">
        <v>3575</v>
      </c>
      <c r="E15" s="5">
        <v>2902</v>
      </c>
      <c r="F15" s="6">
        <f t="shared" si="0"/>
        <v>2574814.8148148153</v>
      </c>
      <c r="G15" s="5">
        <f t="shared" si="2"/>
        <v>2115925.9259259263</v>
      </c>
      <c r="H15" s="3"/>
      <c r="I15" s="3"/>
      <c r="J15" s="3"/>
      <c r="K15" s="3"/>
    </row>
    <row r="16" spans="1:11" x14ac:dyDescent="0.25">
      <c r="A16" t="s">
        <v>16</v>
      </c>
      <c r="B16">
        <f t="shared" si="1"/>
        <v>3903518.5185185187</v>
      </c>
      <c r="D16">
        <v>4968</v>
      </c>
      <c r="E16" s="5">
        <v>5716</v>
      </c>
      <c r="F16" s="6">
        <f t="shared" si="0"/>
        <v>3606666.666666667</v>
      </c>
      <c r="G16" s="5">
        <f t="shared" si="2"/>
        <v>4200370.3703703703</v>
      </c>
      <c r="H16" s="3"/>
      <c r="I16" s="3"/>
      <c r="J16" s="3"/>
      <c r="K16" s="3"/>
    </row>
    <row r="17" spans="1:11" x14ac:dyDescent="0.25">
      <c r="A17" t="s">
        <v>17</v>
      </c>
      <c r="B17">
        <f t="shared" si="1"/>
        <v>2874629.6296296297</v>
      </c>
      <c r="D17">
        <v>4210</v>
      </c>
      <c r="E17" s="5">
        <v>3696</v>
      </c>
      <c r="F17" s="6">
        <f t="shared" si="0"/>
        <v>3045185.1851851856</v>
      </c>
      <c r="G17" s="5">
        <f t="shared" si="2"/>
        <v>2704074.0740740742</v>
      </c>
      <c r="H17" s="3"/>
      <c r="I17" s="3"/>
      <c r="J17" s="3"/>
      <c r="K17" s="3"/>
    </row>
    <row r="18" spans="1:11" x14ac:dyDescent="0.25">
      <c r="A18" t="s">
        <v>18</v>
      </c>
      <c r="B18">
        <f t="shared" si="1"/>
        <v>3276851.8518518517</v>
      </c>
      <c r="D18">
        <v>4189</v>
      </c>
      <c r="E18" s="5">
        <v>4803</v>
      </c>
      <c r="F18" s="6">
        <f t="shared" si="0"/>
        <v>3029629.6296296297</v>
      </c>
      <c r="G18" s="5">
        <f t="shared" si="2"/>
        <v>3524074.0740740742</v>
      </c>
      <c r="H18" s="3"/>
      <c r="I18" s="3"/>
      <c r="J18" s="3"/>
      <c r="K18" s="3"/>
    </row>
    <row r="19" spans="1:11" x14ac:dyDescent="0.25">
      <c r="A19" t="s">
        <v>19</v>
      </c>
      <c r="B19">
        <f t="shared" si="1"/>
        <v>2711296.2962962966</v>
      </c>
      <c r="D19">
        <v>3661</v>
      </c>
      <c r="E19" s="5">
        <v>3804</v>
      </c>
      <c r="F19" s="6">
        <f t="shared" si="0"/>
        <v>2638518.5185185187</v>
      </c>
      <c r="G19" s="5">
        <f t="shared" si="2"/>
        <v>2784074.0740740742</v>
      </c>
      <c r="H19" s="3"/>
      <c r="I19" s="3"/>
      <c r="J19" s="3"/>
      <c r="K19" s="3"/>
    </row>
    <row r="20" spans="1:11" x14ac:dyDescent="0.25">
      <c r="A20" t="s">
        <v>20</v>
      </c>
      <c r="B20">
        <f t="shared" si="1"/>
        <v>2467592.5925925928</v>
      </c>
      <c r="D20">
        <v>4574</v>
      </c>
      <c r="E20" s="5">
        <v>2233</v>
      </c>
      <c r="F20" s="6">
        <f t="shared" si="0"/>
        <v>3314814.8148148153</v>
      </c>
      <c r="G20" s="5">
        <f t="shared" si="2"/>
        <v>1620370.3703703703</v>
      </c>
      <c r="H20" s="3"/>
      <c r="I20" s="3"/>
      <c r="J20" s="3"/>
      <c r="K20" s="3"/>
    </row>
    <row r="21" spans="1:11" x14ac:dyDescent="0.25">
      <c r="A21" t="s">
        <v>21</v>
      </c>
      <c r="B21">
        <f t="shared" si="1"/>
        <v>2536851.8518518517</v>
      </c>
      <c r="D21">
        <v>3289</v>
      </c>
      <c r="E21" s="5">
        <v>3705</v>
      </c>
      <c r="F21" s="6">
        <f t="shared" si="0"/>
        <v>2362962.9629629632</v>
      </c>
      <c r="G21" s="5">
        <f t="shared" si="2"/>
        <v>2710740.7407407407</v>
      </c>
      <c r="H21" s="3"/>
      <c r="I21" s="3"/>
      <c r="J21" s="3"/>
      <c r="K21" s="3"/>
    </row>
    <row r="22" spans="1:11" x14ac:dyDescent="0.25">
      <c r="A22" t="s">
        <v>22</v>
      </c>
      <c r="B22">
        <f t="shared" si="1"/>
        <v>3706111.111111111</v>
      </c>
      <c r="D22">
        <v>4321</v>
      </c>
      <c r="E22" s="5">
        <v>5830</v>
      </c>
      <c r="F22" s="6">
        <f t="shared" si="0"/>
        <v>3127407.4074074072</v>
      </c>
      <c r="G22" s="5">
        <f t="shared" si="2"/>
        <v>4284814.8148148153</v>
      </c>
      <c r="H22" s="3"/>
      <c r="I22" s="3"/>
      <c r="J22" s="3"/>
      <c r="K22" s="3"/>
    </row>
    <row r="23" spans="1:11" x14ac:dyDescent="0.25">
      <c r="A23" t="s">
        <v>23</v>
      </c>
      <c r="B23">
        <f t="shared" si="1"/>
        <v>3465000.0000000005</v>
      </c>
      <c r="D23">
        <v>4453</v>
      </c>
      <c r="E23" s="5">
        <v>5047</v>
      </c>
      <c r="F23" s="6">
        <f t="shared" si="0"/>
        <v>3225185.1851851856</v>
      </c>
      <c r="G23" s="5">
        <f t="shared" si="2"/>
        <v>3704814.8148148153</v>
      </c>
      <c r="H23" s="3"/>
      <c r="I23" s="3"/>
      <c r="J23" s="3"/>
      <c r="K23" s="3"/>
    </row>
    <row r="26" spans="1:11" x14ac:dyDescent="0.25">
      <c r="B26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1B15-9790-4408-AD2B-7FA2D6EF8D0A}">
  <dimension ref="A1:L23"/>
  <sheetViews>
    <sheetView tabSelected="1" zoomScale="130" zoomScaleNormal="130" workbookViewId="0">
      <selection activeCell="C23" sqref="C23"/>
    </sheetView>
  </sheetViews>
  <sheetFormatPr defaultRowHeight="15" x14ac:dyDescent="0.25"/>
  <cols>
    <col min="3" max="3" width="9.140625" customWidth="1"/>
    <col min="5" max="5" width="9.140625" style="3"/>
    <col min="6" max="6" width="7.5703125" style="4" customWidth="1"/>
    <col min="7" max="7" width="6.28515625" style="3" customWidth="1"/>
    <col min="8" max="12" width="9.140625" style="3"/>
  </cols>
  <sheetData>
    <row r="1" spans="1:7" x14ac:dyDescent="0.25">
      <c r="A1" s="1" t="s">
        <v>0</v>
      </c>
      <c r="B1" t="s">
        <v>27</v>
      </c>
      <c r="C1" t="s">
        <v>33</v>
      </c>
      <c r="D1" t="s">
        <v>24</v>
      </c>
      <c r="E1" s="5" t="s">
        <v>25</v>
      </c>
      <c r="F1" s="6" t="s">
        <v>26</v>
      </c>
      <c r="G1" s="5" t="s">
        <v>29</v>
      </c>
    </row>
    <row r="2" spans="1:7" x14ac:dyDescent="0.25">
      <c r="A2" t="s">
        <v>2</v>
      </c>
      <c r="B2">
        <f>AVERAGE(F2:G2)</f>
        <v>1778333.3333333335</v>
      </c>
      <c r="D2">
        <v>2145</v>
      </c>
      <c r="E2" s="5">
        <v>2739</v>
      </c>
      <c r="F2" s="6">
        <f>((D2)-38.5)/0.045/0.03</f>
        <v>1560370.3703703703</v>
      </c>
      <c r="G2" s="5">
        <f>((E2)-44)/0.045/0.03</f>
        <v>1996296.2962962964</v>
      </c>
    </row>
    <row r="3" spans="1:7" x14ac:dyDescent="0.25">
      <c r="A3" t="s">
        <v>3</v>
      </c>
      <c r="B3">
        <f t="shared" ref="B3:B23" si="0">AVERAGE(F3:G3)</f>
        <v>1624814.8148148148</v>
      </c>
      <c r="D3">
        <v>2112</v>
      </c>
      <c r="E3" s="5">
        <v>2418</v>
      </c>
      <c r="F3" s="6">
        <f t="shared" ref="F3:F23" si="1">((D3)-99)/0.045/0.03</f>
        <v>1491111.1111111112</v>
      </c>
      <c r="G3" s="5">
        <f t="shared" ref="G3:G23" si="2">((E3)-44)/0.045/0.03</f>
        <v>1758518.5185185187</v>
      </c>
    </row>
    <row r="4" spans="1:7" x14ac:dyDescent="0.25">
      <c r="A4" t="s">
        <v>4</v>
      </c>
      <c r="B4">
        <f t="shared" si="0"/>
        <v>2211481.4814814813</v>
      </c>
      <c r="D4">
        <v>2893</v>
      </c>
      <c r="E4" s="5">
        <v>3221</v>
      </c>
      <c r="F4" s="6">
        <f t="shared" si="1"/>
        <v>2069629.6296296297</v>
      </c>
      <c r="G4" s="5">
        <f t="shared" si="2"/>
        <v>2353333.3333333335</v>
      </c>
    </row>
    <row r="5" spans="1:7" x14ac:dyDescent="0.25">
      <c r="A5" t="s">
        <v>5</v>
      </c>
      <c r="B5">
        <f t="shared" si="0"/>
        <v>1914444.4444444445</v>
      </c>
      <c r="D5">
        <v>2826</v>
      </c>
      <c r="E5" s="5">
        <v>2486</v>
      </c>
      <c r="F5" s="6">
        <f t="shared" si="1"/>
        <v>2020000</v>
      </c>
      <c r="G5" s="5">
        <f t="shared" si="2"/>
        <v>1808888.8888888892</v>
      </c>
    </row>
    <row r="6" spans="1:7" x14ac:dyDescent="0.25">
      <c r="A6" t="s">
        <v>6</v>
      </c>
      <c r="B6">
        <f t="shared" si="0"/>
        <v>3820740.7407407407</v>
      </c>
      <c r="D6">
        <v>4719</v>
      </c>
      <c r="E6" s="5">
        <v>5740</v>
      </c>
      <c r="F6" s="6">
        <f t="shared" si="1"/>
        <v>3422222.2222222225</v>
      </c>
      <c r="G6" s="5">
        <f t="shared" si="2"/>
        <v>4219259.2592592593</v>
      </c>
    </row>
    <row r="7" spans="1:7" x14ac:dyDescent="0.25">
      <c r="A7" t="s">
        <v>7</v>
      </c>
      <c r="B7">
        <f t="shared" si="0"/>
        <v>3335185.1851851856</v>
      </c>
      <c r="D7">
        <v>4268</v>
      </c>
      <c r="E7" s="5">
        <v>4880</v>
      </c>
      <c r="F7" s="6">
        <f t="shared" si="1"/>
        <v>3088148.1481481483</v>
      </c>
      <c r="G7" s="5">
        <f t="shared" si="2"/>
        <v>3582222.2222222225</v>
      </c>
    </row>
    <row r="8" spans="1:7" x14ac:dyDescent="0.25">
      <c r="A8" t="s">
        <v>9</v>
      </c>
      <c r="B8">
        <f t="shared" si="0"/>
        <v>3152592.5925925928</v>
      </c>
      <c r="D8">
        <v>4180</v>
      </c>
      <c r="E8" s="5">
        <v>4475</v>
      </c>
      <c r="F8" s="6">
        <f t="shared" si="1"/>
        <v>3022962.9629629632</v>
      </c>
      <c r="G8" s="5">
        <f t="shared" si="2"/>
        <v>3282222.2222222225</v>
      </c>
    </row>
    <row r="9" spans="1:7" x14ac:dyDescent="0.25">
      <c r="A9" t="s">
        <v>8</v>
      </c>
      <c r="B9">
        <f t="shared" si="0"/>
        <v>3282222.2222222225</v>
      </c>
      <c r="D9">
        <v>4400</v>
      </c>
      <c r="E9" s="5">
        <v>4605</v>
      </c>
      <c r="F9" s="6">
        <f t="shared" si="1"/>
        <v>3185925.9259259263</v>
      </c>
      <c r="G9" s="5">
        <f t="shared" si="2"/>
        <v>3378518.5185185187</v>
      </c>
    </row>
    <row r="10" spans="1:7" x14ac:dyDescent="0.25">
      <c r="A10" t="s">
        <v>10</v>
      </c>
      <c r="B10">
        <f t="shared" si="0"/>
        <v>1596296.2962962964</v>
      </c>
      <c r="C10">
        <f>B10/'high cal HPLC'!B10</f>
        <v>27836869.876270451</v>
      </c>
      <c r="D10">
        <v>2330</v>
      </c>
      <c r="E10" s="5">
        <v>2123</v>
      </c>
      <c r="F10" s="6">
        <f t="shared" si="1"/>
        <v>1652592.5925925928</v>
      </c>
      <c r="G10" s="5">
        <f t="shared" si="2"/>
        <v>1540000</v>
      </c>
    </row>
    <row r="11" spans="1:7" x14ac:dyDescent="0.25">
      <c r="A11" t="s">
        <v>11</v>
      </c>
      <c r="B11">
        <f t="shared" si="0"/>
        <v>2134814.8148148148</v>
      </c>
      <c r="C11">
        <f>B11/'high cal HPLC'!B11</f>
        <v>71540913.94866626</v>
      </c>
      <c r="D11">
        <v>2596</v>
      </c>
      <c r="E11" s="5">
        <v>3311</v>
      </c>
      <c r="F11" s="6">
        <f t="shared" si="1"/>
        <v>1849629.6296296297</v>
      </c>
      <c r="G11" s="5">
        <f t="shared" si="2"/>
        <v>2420000</v>
      </c>
    </row>
    <row r="12" spans="1:7" x14ac:dyDescent="0.25">
      <c r="A12" t="s">
        <v>12</v>
      </c>
      <c r="B12">
        <f t="shared" si="0"/>
        <v>3955555.555555556</v>
      </c>
      <c r="D12">
        <v>4572</v>
      </c>
      <c r="E12" s="5">
        <v>6251</v>
      </c>
      <c r="F12" s="6">
        <f t="shared" si="1"/>
        <v>3313333.3333333335</v>
      </c>
      <c r="G12" s="5">
        <f t="shared" si="2"/>
        <v>4597777.777777778</v>
      </c>
    </row>
    <row r="13" spans="1:7" x14ac:dyDescent="0.25">
      <c r="A13" t="s">
        <v>13</v>
      </c>
      <c r="B13">
        <f t="shared" si="0"/>
        <v>3944814.8148148153</v>
      </c>
      <c r="D13">
        <v>5069</v>
      </c>
      <c r="E13" s="5">
        <v>5725</v>
      </c>
      <c r="F13" s="6">
        <f t="shared" si="1"/>
        <v>3681481.4814814818</v>
      </c>
      <c r="G13" s="5">
        <f t="shared" si="2"/>
        <v>4208148.1481481483</v>
      </c>
    </row>
    <row r="14" spans="1:7" x14ac:dyDescent="0.25">
      <c r="A14" t="s">
        <v>14</v>
      </c>
      <c r="B14">
        <f t="shared" si="0"/>
        <v>4231481.4814814823</v>
      </c>
      <c r="D14">
        <v>5731</v>
      </c>
      <c r="E14" s="5">
        <v>5837</v>
      </c>
      <c r="F14" s="6">
        <f t="shared" si="1"/>
        <v>4171851.8518518521</v>
      </c>
      <c r="G14" s="5">
        <f t="shared" si="2"/>
        <v>4291111.1111111119</v>
      </c>
    </row>
    <row r="15" spans="1:7" x14ac:dyDescent="0.25">
      <c r="A15" t="s">
        <v>15</v>
      </c>
      <c r="B15">
        <f t="shared" si="0"/>
        <v>4192222.2222222229</v>
      </c>
      <c r="D15">
        <v>4763</v>
      </c>
      <c r="E15" s="5">
        <v>6699</v>
      </c>
      <c r="F15" s="6">
        <f t="shared" si="1"/>
        <v>3454814.8148148153</v>
      </c>
      <c r="G15" s="5">
        <f t="shared" si="2"/>
        <v>4929629.6296296306</v>
      </c>
    </row>
    <row r="16" spans="1:7" x14ac:dyDescent="0.25">
      <c r="A16" t="s">
        <v>16</v>
      </c>
      <c r="B16">
        <f t="shared" si="0"/>
        <v>4219629.6296296297</v>
      </c>
      <c r="D16">
        <v>5514</v>
      </c>
      <c r="E16" s="5">
        <v>6022</v>
      </c>
      <c r="F16" s="6">
        <f t="shared" si="1"/>
        <v>4011111.1111111115</v>
      </c>
      <c r="G16" s="5">
        <f t="shared" si="2"/>
        <v>4428148.1481481483</v>
      </c>
    </row>
    <row r="17" spans="1:7" x14ac:dyDescent="0.25">
      <c r="A17" t="s">
        <v>17</v>
      </c>
      <c r="B17">
        <f t="shared" si="0"/>
        <v>3979629.6296296297</v>
      </c>
      <c r="D17">
        <v>5916</v>
      </c>
      <c r="E17" s="5">
        <v>4972</v>
      </c>
      <c r="F17" s="6">
        <f t="shared" si="1"/>
        <v>4308888.888888889</v>
      </c>
      <c r="G17" s="5">
        <f t="shared" si="2"/>
        <v>3650370.3703703703</v>
      </c>
    </row>
    <row r="18" spans="1:7" x14ac:dyDescent="0.25">
      <c r="A18" t="s">
        <v>18</v>
      </c>
      <c r="B18">
        <f t="shared" si="0"/>
        <v>2554444.444444445</v>
      </c>
      <c r="D18">
        <v>3344</v>
      </c>
      <c r="E18" s="5">
        <v>3696</v>
      </c>
      <c r="F18" s="6">
        <f t="shared" si="1"/>
        <v>2403703.7037037038</v>
      </c>
      <c r="G18" s="5">
        <f t="shared" si="2"/>
        <v>2705185.1851851856</v>
      </c>
    </row>
    <row r="19" spans="1:7" x14ac:dyDescent="0.25">
      <c r="A19" t="s">
        <v>19</v>
      </c>
      <c r="B19">
        <f t="shared" si="0"/>
        <v>3101851.8518518521</v>
      </c>
      <c r="D19">
        <v>3859</v>
      </c>
      <c r="E19" s="5">
        <v>4659</v>
      </c>
      <c r="F19" s="6">
        <f t="shared" si="1"/>
        <v>2785185.1851851856</v>
      </c>
      <c r="G19" s="5">
        <f t="shared" si="2"/>
        <v>3418518.5185185187</v>
      </c>
    </row>
    <row r="20" spans="1:7" x14ac:dyDescent="0.25">
      <c r="A20" t="s">
        <v>20</v>
      </c>
      <c r="B20">
        <f t="shared" si="0"/>
        <v>2584814.8148148153</v>
      </c>
      <c r="C20">
        <f>B20/'high cal HPLC'!B20</f>
        <v>86851862.167579457</v>
      </c>
      <c r="D20">
        <v>3113</v>
      </c>
      <c r="E20" s="5">
        <v>4009</v>
      </c>
      <c r="F20" s="6">
        <f t="shared" si="1"/>
        <v>2232592.5925925928</v>
      </c>
      <c r="G20" s="5">
        <f t="shared" si="2"/>
        <v>2937037.0370370373</v>
      </c>
    </row>
    <row r="21" spans="1:7" x14ac:dyDescent="0.25">
      <c r="A21" t="s">
        <v>21</v>
      </c>
      <c r="B21">
        <f t="shared" si="0"/>
        <v>2227777.777777778</v>
      </c>
      <c r="C21">
        <f>B21/'high cal HPLC'!B21</f>
        <v>89998944.597638637</v>
      </c>
      <c r="D21">
        <v>3443</v>
      </c>
      <c r="E21" s="5">
        <v>2715</v>
      </c>
      <c r="F21" s="6">
        <f t="shared" si="1"/>
        <v>2477037.0370370368</v>
      </c>
      <c r="G21" s="5">
        <f t="shared" si="2"/>
        <v>1978518.5185185187</v>
      </c>
    </row>
    <row r="22" spans="1:7" x14ac:dyDescent="0.25">
      <c r="A22" t="s">
        <v>22</v>
      </c>
      <c r="B22">
        <f t="shared" si="0"/>
        <v>4115185.1851851856</v>
      </c>
      <c r="C22">
        <f>B22/'high cal HPLC'!B22</f>
        <v>84782104.56178011</v>
      </c>
      <c r="D22">
        <v>5439</v>
      </c>
      <c r="E22" s="5">
        <v>5815</v>
      </c>
      <c r="F22" s="6">
        <f t="shared" si="1"/>
        <v>3955555.555555556</v>
      </c>
      <c r="G22" s="5">
        <f t="shared" si="2"/>
        <v>4274814.8148148153</v>
      </c>
    </row>
    <row r="23" spans="1:7" x14ac:dyDescent="0.25">
      <c r="A23" t="s">
        <v>23</v>
      </c>
      <c r="B23">
        <f t="shared" si="0"/>
        <v>6033703.7037037043</v>
      </c>
      <c r="C23">
        <f>B23/'high cal HPLC'!B23</f>
        <v>199046133.7107271</v>
      </c>
      <c r="D23">
        <v>6627</v>
      </c>
      <c r="E23" s="5">
        <v>9807</v>
      </c>
      <c r="F23" s="6">
        <f t="shared" si="1"/>
        <v>4835555.555555556</v>
      </c>
      <c r="G23" s="5">
        <f t="shared" si="2"/>
        <v>7231851.8518518526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 cal HPLC</vt:lpstr>
      <vt:lpstr>DR medium</vt:lpstr>
      <vt:lpstr>High calorie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2019-05-28T16:33:25Z</dcterms:created>
  <dcterms:modified xsi:type="dcterms:W3CDTF">2019-06-04T20:16:07Z</dcterms:modified>
</cp:coreProperties>
</file>