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6E7145E2-E401-4130-8569-7C8CC780EA1B}" xr6:coauthVersionLast="45" xr6:coauthVersionMax="45" xr10:uidLastSave="{00000000-0000-0000-0000-000000000000}"/>
  <bookViews>
    <workbookView xWindow="17610" yWindow="4380" windowWidth="25725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11" i="1"/>
  <c r="P10" i="1"/>
  <c r="P6" i="1"/>
  <c r="G17" i="1"/>
  <c r="M28" i="1" l="1"/>
  <c r="L42" i="1"/>
  <c r="M36" i="1"/>
  <c r="U35" i="1"/>
  <c r="U33" i="1"/>
  <c r="S21" i="1" l="1"/>
  <c r="S20" i="1"/>
  <c r="S16" i="1"/>
  <c r="S15" i="1"/>
  <c r="S11" i="1"/>
  <c r="S10" i="1"/>
  <c r="S6" i="1"/>
  <c r="S5" i="1"/>
  <c r="D24" i="1" l="1"/>
  <c r="M5" i="1" l="1"/>
  <c r="M6" i="1"/>
  <c r="M10" i="1"/>
  <c r="M11" i="1"/>
  <c r="G28" i="1"/>
  <c r="G29" i="1"/>
  <c r="Q11" i="1" l="1"/>
  <c r="O11" i="1"/>
  <c r="N11" i="1"/>
  <c r="N6" i="1"/>
  <c r="O6" i="1"/>
  <c r="Q6" i="1"/>
  <c r="U15" i="1"/>
  <c r="Q10" i="1"/>
  <c r="O10" i="1"/>
  <c r="N10" i="1"/>
  <c r="N5" i="1"/>
  <c r="O5" i="1"/>
  <c r="Q5" i="1"/>
  <c r="U5" i="1" l="1"/>
</calcChain>
</file>

<file path=xl/sharedStrings.xml><?xml version="1.0" encoding="utf-8"?>
<sst xmlns="http://schemas.openxmlformats.org/spreadsheetml/2006/main" count="45" uniqueCount="18">
  <si>
    <t>Evolution</t>
  </si>
  <si>
    <t>Assay</t>
  </si>
  <si>
    <t>A</t>
  </si>
  <si>
    <t>umax</t>
  </si>
  <si>
    <t>dra</t>
  </si>
  <si>
    <t>ypda</t>
  </si>
  <si>
    <t>Lhr</t>
  </si>
  <si>
    <t>e0</t>
  </si>
  <si>
    <t>W</t>
  </si>
  <si>
    <t>History</t>
  </si>
  <si>
    <t>=</t>
  </si>
  <si>
    <t>yield</t>
  </si>
  <si>
    <t>e0.rel</t>
  </si>
  <si>
    <t>DEDA + YEYA: S = 0.017.</t>
  </si>
  <si>
    <t>DEYA + YEDA: S = 0.004</t>
  </si>
  <si>
    <t>DEDA + DEYA: S = 0.015</t>
  </si>
  <si>
    <t>YEYA + YEDA: S = 0.006</t>
  </si>
  <si>
    <t>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</si>
</sst>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workbookViewId="0">
      <selection activeCell="P11" sqref="P11"/>
    </sheetView>
  </sheetViews>
  <sheetFormatPr defaultRowHeight="15" x14ac:dyDescent="0.25"/>
  <cols>
    <col min="3" max="3" width="10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12</v>
      </c>
    </row>
    <row r="2" spans="1:21" x14ac:dyDescent="0.25">
      <c r="A2" t="s">
        <v>17</v>
      </c>
      <c r="B2" t="s">
        <v>5</v>
      </c>
      <c r="F2">
        <v>4.8550561800000001</v>
      </c>
      <c r="G2" s="1"/>
    </row>
    <row r="3" spans="1:21" x14ac:dyDescent="0.25">
      <c r="A3" t="s">
        <v>17</v>
      </c>
      <c r="B3" t="s">
        <v>5</v>
      </c>
      <c r="F3">
        <v>13.943396229999999</v>
      </c>
      <c r="G3" s="1"/>
    </row>
    <row r="4" spans="1:21" x14ac:dyDescent="0.25">
      <c r="A4" t="s">
        <v>17</v>
      </c>
      <c r="B4" t="s">
        <v>5</v>
      </c>
      <c r="F4">
        <v>9.5531914889999996</v>
      </c>
      <c r="G4" s="1"/>
    </row>
    <row r="5" spans="1:21" x14ac:dyDescent="0.25">
      <c r="A5" t="s">
        <v>17</v>
      </c>
      <c r="B5" t="s">
        <v>5</v>
      </c>
      <c r="F5">
        <v>8.103448276</v>
      </c>
      <c r="G5" s="1"/>
      <c r="M5" t="e">
        <f>AVERAGE(C2:C6)</f>
        <v>#DIV/0!</v>
      </c>
      <c r="N5" t="e">
        <f t="shared" ref="N5:S5" si="0">AVERAGE(D2:D6)</f>
        <v>#DIV/0!</v>
      </c>
      <c r="O5" t="e">
        <f t="shared" si="0"/>
        <v>#DIV/0!</v>
      </c>
      <c r="P5">
        <f>AVERAGE(F2:F10)</f>
        <v>8.3846580749762225</v>
      </c>
      <c r="Q5" t="e">
        <f t="shared" si="0"/>
        <v>#DIV/0!</v>
      </c>
      <c r="S5" t="e">
        <f t="shared" si="0"/>
        <v>#DIV/0!</v>
      </c>
      <c r="U5" t="e">
        <f>Q20/Q5</f>
        <v>#DIV/0!</v>
      </c>
    </row>
    <row r="6" spans="1:21" x14ac:dyDescent="0.25">
      <c r="A6" t="s">
        <v>17</v>
      </c>
      <c r="B6" t="s">
        <v>5</v>
      </c>
      <c r="F6">
        <v>9.5250000000000004</v>
      </c>
      <c r="G6" s="1"/>
      <c r="M6" t="e">
        <f>_xlfn.STDEV.S(C2:C6)/SQRT(5)</f>
        <v>#DIV/0!</v>
      </c>
      <c r="N6" t="e">
        <f t="shared" ref="N6:S6" si="1">_xlfn.STDEV.S(D2:D6)/SQRT(5)</f>
        <v>#DIV/0!</v>
      </c>
      <c r="O6" t="e">
        <f t="shared" si="1"/>
        <v>#DIV/0!</v>
      </c>
      <c r="P6">
        <f>_xlfn.STDEV.S(F2:F10)/SQRT(COUNT(F2:F10))</f>
        <v>0.84828834251352625</v>
      </c>
      <c r="Q6" t="e">
        <f t="shared" si="1"/>
        <v>#DIV/0!</v>
      </c>
      <c r="S6" t="e">
        <f t="shared" si="1"/>
        <v>#DIV/0!</v>
      </c>
    </row>
    <row r="7" spans="1:21" x14ac:dyDescent="0.25">
      <c r="A7" t="s">
        <v>17</v>
      </c>
      <c r="B7" t="s">
        <v>5</v>
      </c>
      <c r="F7">
        <v>6.6772727272727144</v>
      </c>
      <c r="G7" s="1"/>
    </row>
    <row r="8" spans="1:21" x14ac:dyDescent="0.25">
      <c r="A8" t="s">
        <v>17</v>
      </c>
      <c r="B8" t="s">
        <v>5</v>
      </c>
      <c r="F8">
        <v>7.4732832369941962</v>
      </c>
      <c r="G8" s="1"/>
    </row>
    <row r="9" spans="1:21" x14ac:dyDescent="0.25">
      <c r="A9" t="s">
        <v>17</v>
      </c>
      <c r="B9" t="s">
        <v>5</v>
      </c>
      <c r="F9">
        <v>8.346946666666657</v>
      </c>
      <c r="G9" s="1"/>
    </row>
    <row r="10" spans="1:21" x14ac:dyDescent="0.25">
      <c r="A10" t="s">
        <v>17</v>
      </c>
      <c r="B10" t="s">
        <v>5</v>
      </c>
      <c r="F10">
        <v>6.9843278688524499</v>
      </c>
      <c r="G10" s="1"/>
      <c r="M10" t="e">
        <f>AVERAGE(C7:C11)</f>
        <v>#DIV/0!</v>
      </c>
      <c r="N10" t="e">
        <f t="shared" ref="N10" si="2">AVERAGE(D7:D11)</f>
        <v>#DIV/0!</v>
      </c>
      <c r="O10" t="e">
        <f t="shared" ref="O10" si="3">AVERAGE(E7:E11)</f>
        <v>#DIV/0!</v>
      </c>
      <c r="P10">
        <f>AVERAGE(F11:F16)</f>
        <v>14.661434383000001</v>
      </c>
      <c r="Q10" t="e">
        <f t="shared" ref="Q10" si="4">AVERAGE(G7:G11)</f>
        <v>#DIV/0!</v>
      </c>
      <c r="S10" t="e">
        <f t="shared" ref="S10" si="5">AVERAGE(I7:I11)</f>
        <v>#DIV/0!</v>
      </c>
    </row>
    <row r="11" spans="1:21" x14ac:dyDescent="0.25">
      <c r="A11" t="s">
        <v>17</v>
      </c>
      <c r="B11" t="s">
        <v>4</v>
      </c>
      <c r="F11">
        <v>9.8713388430000002</v>
      </c>
      <c r="G11" s="1"/>
      <c r="M11" t="e">
        <f>_xlfn.STDEV.S(C7:C11)/SQRT(5)</f>
        <v>#DIV/0!</v>
      </c>
      <c r="N11" t="e">
        <f t="shared" ref="N11" si="6">_xlfn.STDEV.S(D7:D11)/SQRT(5)</f>
        <v>#DIV/0!</v>
      </c>
      <c r="O11" t="e">
        <f t="shared" ref="O11" si="7">_xlfn.STDEV.S(E7:E11)/SQRT(5)</f>
        <v>#DIV/0!</v>
      </c>
      <c r="P11">
        <f>_xlfn.STDEV.S(F11:F16)/SQRT(COUNT(F11:F16))</f>
        <v>2.471567706850494</v>
      </c>
      <c r="Q11" t="e">
        <f t="shared" ref="Q11" si="8">_xlfn.STDEV.S(G7:G11)/SQRT(5)</f>
        <v>#DIV/0!</v>
      </c>
      <c r="S11" t="e">
        <f t="shared" ref="S11" si="9">_xlfn.STDEV.S(I7:I11)/SQRT(5)</f>
        <v>#DIV/0!</v>
      </c>
    </row>
    <row r="12" spans="1:21" x14ac:dyDescent="0.25">
      <c r="A12" t="s">
        <v>17</v>
      </c>
      <c r="B12" t="s">
        <v>4</v>
      </c>
      <c r="F12">
        <v>15.858681320000001</v>
      </c>
      <c r="G12" s="1"/>
    </row>
    <row r="13" spans="1:21" x14ac:dyDescent="0.25">
      <c r="A13" t="s">
        <v>17</v>
      </c>
      <c r="B13" t="s">
        <v>4</v>
      </c>
      <c r="F13">
        <v>22.174736840000001</v>
      </c>
      <c r="G13" s="1"/>
    </row>
    <row r="14" spans="1:21" x14ac:dyDescent="0.25">
      <c r="A14" t="s">
        <v>17</v>
      </c>
      <c r="B14" t="s">
        <v>4</v>
      </c>
      <c r="F14">
        <v>9.5203376619999993</v>
      </c>
      <c r="G14" s="1"/>
    </row>
    <row r="15" spans="1:21" x14ac:dyDescent="0.25">
      <c r="A15" t="s">
        <v>17</v>
      </c>
      <c r="B15" t="s">
        <v>4</v>
      </c>
      <c r="F15">
        <v>9.1376129030000008</v>
      </c>
      <c r="G15" s="1"/>
      <c r="S15" t="e">
        <f t="shared" ref="S15" si="10">AVERAGE(I12:I16)</f>
        <v>#DIV/0!</v>
      </c>
      <c r="U15" t="e">
        <f>Q15/Q10</f>
        <v>#DIV/0!</v>
      </c>
    </row>
    <row r="16" spans="1:21" x14ac:dyDescent="0.25">
      <c r="A16" t="s">
        <v>17</v>
      </c>
      <c r="B16" t="s">
        <v>4</v>
      </c>
      <c r="F16">
        <v>21.405898730000001</v>
      </c>
      <c r="G16" s="1"/>
      <c r="S16" t="e">
        <f t="shared" ref="S16" si="11">_xlfn.STDEV.S(I12:I16)/SQRT(5)</f>
        <v>#DIV/0!</v>
      </c>
    </row>
    <row r="17" spans="4:19" x14ac:dyDescent="0.25">
      <c r="G17" s="1">
        <f>_xlfn.T.TEST(F2:F10,F11:F16,2,2)</f>
        <v>1.5010657540512796E-2</v>
      </c>
      <c r="J17" s="2"/>
    </row>
    <row r="18" spans="4:19" x14ac:dyDescent="0.25">
      <c r="G18" s="1"/>
    </row>
    <row r="19" spans="4:19" x14ac:dyDescent="0.25">
      <c r="G19" s="1"/>
    </row>
    <row r="20" spans="4:19" x14ac:dyDescent="0.25">
      <c r="G20" s="1"/>
      <c r="S20" t="e">
        <f t="shared" ref="S20" si="12">AVERAGE(I17:I21)</f>
        <v>#DIV/0!</v>
      </c>
    </row>
    <row r="21" spans="4:19" x14ac:dyDescent="0.25">
      <c r="G21" s="1"/>
      <c r="S21" t="e">
        <f t="shared" ref="S21" si="13">_xlfn.STDEV.S(I17:I21)/SQRT(5)</f>
        <v>#DIV/0!</v>
      </c>
    </row>
    <row r="24" spans="4:19" x14ac:dyDescent="0.25">
      <c r="D24" t="e">
        <f>_xlfn.T.TEST(G2:G6,G12:G16,2,1)</f>
        <v>#DIV/0!</v>
      </c>
      <c r="E24" t="s">
        <v>10</v>
      </c>
    </row>
    <row r="28" spans="4:19" x14ac:dyDescent="0.25">
      <c r="G28" t="e">
        <f>_xlfn.T.TEST(G2:G6,G17:G21,2,2)</f>
        <v>#DIV/0!</v>
      </c>
      <c r="I28" t="s">
        <v>13</v>
      </c>
      <c r="M28">
        <f>0.2485745/(0.017*(SQRT(2/5)))</f>
        <v>23.119458477574259</v>
      </c>
    </row>
    <row r="29" spans="4:19" x14ac:dyDescent="0.25">
      <c r="G29" t="e">
        <f>_xlfn.T.TEST(F17:F21,F12:F16,2,2)</f>
        <v>#DIV/0!</v>
      </c>
      <c r="I29" t="s">
        <v>14</v>
      </c>
    </row>
    <row r="30" spans="4:19" x14ac:dyDescent="0.25">
      <c r="I30" t="s">
        <v>15</v>
      </c>
    </row>
    <row r="31" spans="4:19" x14ac:dyDescent="0.25">
      <c r="I31" t="s">
        <v>16</v>
      </c>
      <c r="S31" s="1">
        <v>1.3667798499930193</v>
      </c>
    </row>
    <row r="32" spans="4:19" x14ac:dyDescent="0.25">
      <c r="S32" s="1">
        <v>1.3025902012680448</v>
      </c>
    </row>
    <row r="33" spans="12:21" x14ac:dyDescent="0.25">
      <c r="S33" s="1">
        <v>1.1282155505965332</v>
      </c>
      <c r="U33">
        <f>_xlfn.STDEV.S(S31:S40)/SQRT(COUNT(S31:S40))</f>
        <v>5.6881711171400583E-2</v>
      </c>
    </row>
    <row r="34" spans="12:21" x14ac:dyDescent="0.25">
      <c r="S34" s="1">
        <v>1.2619391950116217</v>
      </c>
    </row>
    <row r="35" spans="12:21" x14ac:dyDescent="0.25">
      <c r="S35" s="1">
        <v>1.5570045688620748</v>
      </c>
      <c r="U35">
        <f>_xlfn.STDEV.S(S31:S40)</f>
        <v>0.17987576450947021</v>
      </c>
    </row>
    <row r="36" spans="12:21" x14ac:dyDescent="0.25">
      <c r="M36">
        <f>0.2485745/U33</f>
        <v>4.3700250024296068</v>
      </c>
      <c r="S36" s="1">
        <v>1.7324117239512224</v>
      </c>
    </row>
    <row r="37" spans="12:21" x14ac:dyDescent="0.25">
      <c r="S37" s="1">
        <v>1.5073957630075219</v>
      </c>
    </row>
    <row r="38" spans="12:21" x14ac:dyDescent="0.25">
      <c r="S38" s="1">
        <v>1.491482138037397</v>
      </c>
    </row>
    <row r="39" spans="12:21" x14ac:dyDescent="0.25">
      <c r="S39" s="1">
        <v>1.5371371161898999</v>
      </c>
    </row>
    <row r="40" spans="12:21" x14ac:dyDescent="0.25">
      <c r="S40" s="1">
        <v>1.590974923593379</v>
      </c>
    </row>
    <row r="42" spans="12:21" x14ac:dyDescent="0.25">
      <c r="L42">
        <f>SQRT(10)</f>
        <v>3.1622776601683795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2019-12-18T02:52:28Z</dcterms:modified>
</cp:coreProperties>
</file>