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competition\"/>
    </mc:Choice>
  </mc:AlternateContent>
  <xr:revisionPtr revIDLastSave="0" documentId="13_ncr:1_{38576E08-4AC2-4DBA-B2C0-59666FEA58E5}" xr6:coauthVersionLast="33" xr6:coauthVersionMax="33" xr10:uidLastSave="{00000000-0000-0000-0000-000000000000}"/>
  <bookViews>
    <workbookView xWindow="0" yWindow="0" windowWidth="19200" windowHeight="6960" activeTab="1" xr2:uid="{FB9D6C64-8F80-422F-9503-4DCF0F941C2F}"/>
  </bookViews>
  <sheets>
    <sheet name="Sheet4" sheetId="4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6" i="1"/>
  <c r="H8" i="1"/>
  <c r="H10" i="1"/>
  <c r="H18" i="1"/>
  <c r="H2" i="1"/>
  <c r="I4" i="1" l="1"/>
  <c r="I6" i="1"/>
  <c r="I8" i="1"/>
  <c r="I10" i="1"/>
  <c r="I2" i="1"/>
  <c r="I18" i="1" l="1"/>
  <c r="H20" i="1"/>
  <c r="J18" i="1" l="1"/>
  <c r="F11" i="1"/>
  <c r="F10" i="1"/>
  <c r="F9" i="1"/>
  <c r="F8" i="1"/>
  <c r="F7" i="1"/>
  <c r="F6" i="1"/>
  <c r="F5" i="1"/>
  <c r="F4" i="1"/>
  <c r="F3" i="1"/>
  <c r="F2" i="1"/>
  <c r="C4" i="1" l="1"/>
  <c r="C5" i="1"/>
  <c r="C6" i="1"/>
  <c r="C7" i="1"/>
  <c r="C8" i="1"/>
  <c r="C9" i="1"/>
  <c r="C10" i="1"/>
  <c r="C11" i="1"/>
  <c r="C2" i="1"/>
  <c r="C3" i="1"/>
  <c r="B4" i="1"/>
  <c r="B5" i="1"/>
  <c r="B6" i="1"/>
  <c r="B7" i="1"/>
  <c r="B8" i="1"/>
  <c r="B9" i="1"/>
  <c r="B10" i="1"/>
  <c r="B11" i="1"/>
  <c r="B3" i="1"/>
  <c r="B2" i="1"/>
  <c r="G4" i="1" l="1"/>
  <c r="G6" i="1"/>
  <c r="G8" i="1"/>
  <c r="G10" i="1"/>
  <c r="G2" i="1"/>
</calcChain>
</file>

<file path=xl/sharedStrings.xml><?xml version="1.0" encoding="utf-8"?>
<sst xmlns="http://schemas.openxmlformats.org/spreadsheetml/2006/main" count="39" uniqueCount="38">
  <si>
    <t>Replicate #</t>
  </si>
  <si>
    <t>T0</t>
  </si>
  <si>
    <t>T1</t>
  </si>
  <si>
    <t>1 YPDaw</t>
  </si>
  <si>
    <t>1 YPDG418</t>
  </si>
  <si>
    <t>2 YPDaw</t>
  </si>
  <si>
    <t>2 YPDG418</t>
  </si>
  <si>
    <t>3 YPDaw</t>
  </si>
  <si>
    <t>3 YPDG418</t>
  </si>
  <si>
    <t>4 YPDaw</t>
  </si>
  <si>
    <t>4 YPDG418</t>
  </si>
  <si>
    <t>5 YPDaw</t>
  </si>
  <si>
    <t>5 YPDG418</t>
  </si>
  <si>
    <t>(-3)</t>
  </si>
  <si>
    <t>(-5)</t>
  </si>
  <si>
    <t>r (aw-G4)</t>
  </si>
  <si>
    <t>selection rate</t>
  </si>
  <si>
    <t>W (aw/G4)</t>
  </si>
  <si>
    <t>Mean</t>
  </si>
  <si>
    <t>Variance</t>
  </si>
  <si>
    <t>Observations</t>
  </si>
  <si>
    <t>df</t>
  </si>
  <si>
    <t>t Stat</t>
  </si>
  <si>
    <t>P(T&lt;=t) one-tail</t>
  </si>
  <si>
    <t>t Critical one-tail</t>
  </si>
  <si>
    <t>P(T&lt;=t) two-tail</t>
  </si>
  <si>
    <t>t Critical two-tail</t>
  </si>
  <si>
    <t>Malthusian parameter</t>
  </si>
  <si>
    <t>relative fitness</t>
  </si>
  <si>
    <t>m (ln(T1/T0))</t>
  </si>
  <si>
    <t>t-Test: One Sample</t>
  </si>
  <si>
    <t>T0 Corrected</t>
  </si>
  <si>
    <t>T1 Corrected</t>
  </si>
  <si>
    <t>https://www.graphpad.com/quickcalcs/oneSampleT2/</t>
  </si>
  <si>
    <t>mean</t>
  </si>
  <si>
    <t>standard deviation</t>
  </si>
  <si>
    <t>CV</t>
  </si>
  <si>
    <t>Delaney et al. 2011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</si>
</sst>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B174-9C93-47F4-A4BE-3515E3CF227A}">
  <dimension ref="A1:C12"/>
  <sheetViews>
    <sheetView workbookViewId="0">
      <selection activeCell="B4" sqref="B4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30</v>
      </c>
    </row>
    <row r="2" spans="1:3" ht="15.75" thickBot="1" x14ac:dyDescent="0.3"/>
    <row r="3" spans="1:3" x14ac:dyDescent="0.25">
      <c r="A3" s="4"/>
      <c r="B3" s="4" t="s">
        <v>17</v>
      </c>
      <c r="C3" s="4"/>
    </row>
    <row r="4" spans="1:3" x14ac:dyDescent="0.25">
      <c r="A4" s="2" t="s">
        <v>18</v>
      </c>
      <c r="B4" s="2">
        <v>1.0806519659919558</v>
      </c>
      <c r="C4" s="2"/>
    </row>
    <row r="5" spans="1:3" x14ac:dyDescent="0.25">
      <c r="A5" s="2" t="s">
        <v>19</v>
      </c>
      <c r="B5" s="2">
        <v>2.6913873585389103E-2</v>
      </c>
      <c r="C5" s="2"/>
    </row>
    <row r="6" spans="1:3" x14ac:dyDescent="0.25">
      <c r="A6" s="2" t="s">
        <v>20</v>
      </c>
      <c r="B6" s="2">
        <v>5</v>
      </c>
      <c r="C6" s="2"/>
    </row>
    <row r="7" spans="1:3" x14ac:dyDescent="0.25">
      <c r="A7" s="2" t="s">
        <v>21</v>
      </c>
      <c r="B7" s="2">
        <v>4</v>
      </c>
      <c r="C7" s="2"/>
    </row>
    <row r="8" spans="1:3" x14ac:dyDescent="0.25">
      <c r="A8" s="2" t="s">
        <v>22</v>
      </c>
      <c r="B8" s="2">
        <v>14.729321644402132</v>
      </c>
      <c r="C8" s="2"/>
    </row>
    <row r="9" spans="1:3" x14ac:dyDescent="0.25">
      <c r="A9" s="2" t="s">
        <v>23</v>
      </c>
      <c r="B9" s="2">
        <v>6.182462499444675E-5</v>
      </c>
      <c r="C9" s="2"/>
    </row>
    <row r="10" spans="1:3" x14ac:dyDescent="0.25">
      <c r="A10" s="2" t="s">
        <v>24</v>
      </c>
      <c r="B10" s="2">
        <v>2.1318467863266499</v>
      </c>
      <c r="C10" s="2"/>
    </row>
    <row r="11" spans="1:3" x14ac:dyDescent="0.25">
      <c r="A11" s="2" t="s">
        <v>25</v>
      </c>
      <c r="B11" s="2">
        <v>1.236492499888935E-4</v>
      </c>
      <c r="C11" s="2"/>
    </row>
    <row r="12" spans="1:3" ht="15.75" thickBot="1" x14ac:dyDescent="0.3">
      <c r="A12" s="3" t="s">
        <v>26</v>
      </c>
      <c r="B12" s="3">
        <v>2.7764451051977934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C7D3-0E73-42E7-979B-AC9C8EBA5C98}">
  <dimension ref="A1:J20"/>
  <sheetViews>
    <sheetView tabSelected="1" workbookViewId="0">
      <selection activeCell="H18" sqref="H18"/>
    </sheetView>
  </sheetViews>
  <sheetFormatPr defaultRowHeight="15" x14ac:dyDescent="0.25"/>
  <cols>
    <col min="1" max="3" width="10.140625" customWidth="1"/>
    <col min="6" max="6" width="19.42578125" customWidth="1"/>
    <col min="7" max="7" width="12.140625" customWidth="1"/>
    <col min="8" max="8" width="13.28515625" customWidth="1"/>
  </cols>
  <sheetData>
    <row r="1" spans="1:10" x14ac:dyDescent="0.2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29</v>
      </c>
      <c r="G1" t="s">
        <v>15</v>
      </c>
      <c r="H1" t="s">
        <v>17</v>
      </c>
      <c r="I1" t="s">
        <v>37</v>
      </c>
    </row>
    <row r="2" spans="1:10" x14ac:dyDescent="0.25">
      <c r="A2" s="1" t="s">
        <v>3</v>
      </c>
      <c r="B2" s="1">
        <f>(D2-D3)</f>
        <v>28</v>
      </c>
      <c r="C2" s="1">
        <f>(E2-E3)</f>
        <v>8100</v>
      </c>
      <c r="D2" s="1">
        <v>49</v>
      </c>
      <c r="E2" s="1">
        <v>10100</v>
      </c>
      <c r="F2" s="1">
        <f>LN(C2/B2)</f>
        <v>5.6674148304853258</v>
      </c>
      <c r="G2">
        <f>(F2-F3)</f>
        <v>1.1110348086666662</v>
      </c>
      <c r="H2">
        <f>(F3/F2)</f>
        <v>0.80396091659104418</v>
      </c>
      <c r="I2">
        <f>LOG((C3/C2)/(B3/B2),2)</f>
        <v>-1.6028844087184186</v>
      </c>
    </row>
    <row r="3" spans="1:10" x14ac:dyDescent="0.25">
      <c r="A3" t="s">
        <v>4</v>
      </c>
      <c r="B3">
        <f>D3</f>
        <v>21</v>
      </c>
      <c r="C3">
        <f>E3</f>
        <v>2000</v>
      </c>
      <c r="D3">
        <v>21</v>
      </c>
      <c r="E3">
        <v>2000</v>
      </c>
      <c r="F3" s="1">
        <f t="shared" ref="F3:F11" si="0">LN(C3/B3)</f>
        <v>4.5563800218186596</v>
      </c>
    </row>
    <row r="4" spans="1:10" x14ac:dyDescent="0.25">
      <c r="A4" s="1" t="s">
        <v>5</v>
      </c>
      <c r="B4" s="1">
        <f t="shared" ref="B4:C4" si="1">(D4-D5)</f>
        <v>36</v>
      </c>
      <c r="C4" s="1">
        <f t="shared" si="1"/>
        <v>13100</v>
      </c>
      <c r="D4" s="1">
        <v>50</v>
      </c>
      <c r="E4" s="1">
        <v>18300</v>
      </c>
      <c r="F4" s="1">
        <f t="shared" si="0"/>
        <v>5.8968485707331331</v>
      </c>
      <c r="G4">
        <f t="shared" ref="G4:G10" si="2">(F4-F5)</f>
        <v>-2.0508004221126974E-2</v>
      </c>
      <c r="H4">
        <f t="shared" ref="H3:H10" si="3">(F5/F4)</f>
        <v>1.0034777905478041</v>
      </c>
      <c r="I4">
        <f t="shared" ref="I4:I10" si="4">LOG((C5/C4)/(B5/B4),2)</f>
        <v>2.9586795988350074E-2</v>
      </c>
    </row>
    <row r="5" spans="1:10" x14ac:dyDescent="0.25">
      <c r="A5" t="s">
        <v>6</v>
      </c>
      <c r="B5">
        <f t="shared" ref="B5:C5" si="5">D5</f>
        <v>14</v>
      </c>
      <c r="C5">
        <f t="shared" si="5"/>
        <v>5200</v>
      </c>
      <c r="D5">
        <v>14</v>
      </c>
      <c r="E5">
        <v>5200</v>
      </c>
      <c r="F5" s="1">
        <f t="shared" si="0"/>
        <v>5.91735657495426</v>
      </c>
    </row>
    <row r="6" spans="1:10" x14ac:dyDescent="0.25">
      <c r="A6" s="1" t="s">
        <v>7</v>
      </c>
      <c r="B6" s="1">
        <f t="shared" ref="B6:C6" si="6">(D6-D7)</f>
        <v>20</v>
      </c>
      <c r="C6" s="1">
        <f t="shared" si="6"/>
        <v>9500</v>
      </c>
      <c r="D6" s="1">
        <v>43</v>
      </c>
      <c r="E6" s="1">
        <v>13800</v>
      </c>
      <c r="F6" s="1">
        <f t="shared" si="0"/>
        <v>6.1633148040346413</v>
      </c>
      <c r="G6">
        <f t="shared" si="2"/>
        <v>0.9324387182821372</v>
      </c>
      <c r="H6">
        <f t="shared" si="3"/>
        <v>0.84871148920192385</v>
      </c>
      <c r="I6">
        <f t="shared" si="4"/>
        <v>-1.3452247147985004</v>
      </c>
    </row>
    <row r="7" spans="1:10" x14ac:dyDescent="0.25">
      <c r="A7" t="s">
        <v>8</v>
      </c>
      <c r="B7">
        <f t="shared" ref="B7:C7" si="7">D7</f>
        <v>23</v>
      </c>
      <c r="C7">
        <f t="shared" si="7"/>
        <v>4300</v>
      </c>
      <c r="D7">
        <v>23</v>
      </c>
      <c r="E7">
        <v>4300</v>
      </c>
      <c r="F7" s="1">
        <f t="shared" si="0"/>
        <v>5.2308760857525041</v>
      </c>
    </row>
    <row r="8" spans="1:10" x14ac:dyDescent="0.25">
      <c r="A8" s="1" t="s">
        <v>9</v>
      </c>
      <c r="B8" s="1">
        <f t="shared" ref="B8:C8" si="8">(D8-D9)</f>
        <v>29</v>
      </c>
      <c r="C8" s="1">
        <f t="shared" si="8"/>
        <v>20400</v>
      </c>
      <c r="D8" s="1">
        <v>60</v>
      </c>
      <c r="E8" s="1">
        <v>23700</v>
      </c>
      <c r="F8" s="1">
        <f t="shared" si="0"/>
        <v>6.5559943498458333</v>
      </c>
      <c r="G8">
        <f t="shared" si="2"/>
        <v>1.888303806876408</v>
      </c>
      <c r="H8">
        <f t="shared" si="3"/>
        <v>0.71197293558973063</v>
      </c>
      <c r="I8">
        <f t="shared" si="4"/>
        <v>-2.7242465378723453</v>
      </c>
    </row>
    <row r="9" spans="1:10" x14ac:dyDescent="0.25">
      <c r="A9" t="s">
        <v>10</v>
      </c>
      <c r="B9">
        <f t="shared" ref="B9:C9" si="9">D9</f>
        <v>31</v>
      </c>
      <c r="C9">
        <f t="shared" si="9"/>
        <v>3300</v>
      </c>
      <c r="D9">
        <v>31</v>
      </c>
      <c r="E9">
        <v>3300</v>
      </c>
      <c r="F9" s="1">
        <f t="shared" si="0"/>
        <v>4.6676905429694253</v>
      </c>
    </row>
    <row r="10" spans="1:10" x14ac:dyDescent="0.25">
      <c r="A10" s="1" t="s">
        <v>11</v>
      </c>
      <c r="B10" s="1">
        <f t="shared" ref="B10:C10" si="10">(D10-D11)</f>
        <v>29</v>
      </c>
      <c r="C10" s="1">
        <f t="shared" si="10"/>
        <v>2500</v>
      </c>
      <c r="D10" s="1">
        <v>40</v>
      </c>
      <c r="E10" s="1">
        <v>8100</v>
      </c>
      <c r="F10" s="1">
        <f t="shared" si="0"/>
        <v>4.4567501808698182</v>
      </c>
      <c r="G10">
        <f t="shared" si="2"/>
        <v>-1.7758764230550517</v>
      </c>
      <c r="H10">
        <f t="shared" si="3"/>
        <v>1.3984689181542718</v>
      </c>
      <c r="I10">
        <f t="shared" si="4"/>
        <v>2.5620481087731544</v>
      </c>
    </row>
    <row r="11" spans="1:10" x14ac:dyDescent="0.25">
      <c r="A11" t="s">
        <v>12</v>
      </c>
      <c r="B11">
        <f t="shared" ref="B11:C11" si="11">D11</f>
        <v>11</v>
      </c>
      <c r="C11">
        <f t="shared" si="11"/>
        <v>5600</v>
      </c>
      <c r="D11">
        <v>11</v>
      </c>
      <c r="E11">
        <v>5600</v>
      </c>
      <c r="F11" s="1">
        <f t="shared" si="0"/>
        <v>6.2326266039248699</v>
      </c>
    </row>
    <row r="12" spans="1:10" x14ac:dyDescent="0.25">
      <c r="D12" t="s">
        <v>13</v>
      </c>
      <c r="E12" t="s">
        <v>14</v>
      </c>
      <c r="F12" t="s">
        <v>27</v>
      </c>
      <c r="G12" t="s">
        <v>16</v>
      </c>
      <c r="H12" t="s">
        <v>28</v>
      </c>
      <c r="J12" t="s">
        <v>33</v>
      </c>
    </row>
    <row r="17" spans="8:10" x14ac:dyDescent="0.25">
      <c r="H17" t="s">
        <v>34</v>
      </c>
      <c r="I17" t="s">
        <v>35</v>
      </c>
      <c r="J17" t="s">
        <v>36</v>
      </c>
    </row>
    <row r="18" spans="8:10" x14ac:dyDescent="0.25">
      <c r="H18">
        <f>AVERAGE(H2,H4,H6,H8,H10)</f>
        <v>0.95331841001695494</v>
      </c>
      <c r="I18">
        <f>_xlfn.STDEV.S(H2:H10)</f>
        <v>0.2702650759446758</v>
      </c>
      <c r="J18">
        <f>I18/H18*100</f>
        <v>28.349927275596105</v>
      </c>
    </row>
    <row r="20" spans="8:10" x14ac:dyDescent="0.25">
      <c r="H20">
        <f>1/H18</f>
        <v>1.0489674693077782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Snider</dc:creator>
  <cp:lastModifiedBy>RZM</cp:lastModifiedBy>
  <dcterms:created xsi:type="dcterms:W3CDTF">2018-06-03T19:19:34Z</dcterms:created>
  <dcterms:modified xsi:type="dcterms:W3CDTF">2018-06-11T16:25:22Z</dcterms:modified>
</cp:coreProperties>
</file>