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Box Sync\JTL_Lab\Lab.Notebook\20170903_DR_Evolution\data\CLS\Day.275_YPD\"/>
    </mc:Choice>
  </mc:AlternateContent>
  <xr:revisionPtr revIDLastSave="0" documentId="13_ncr:1_{672446A7-750F-42A6-A5CA-1D05F9B4F2D5}" xr6:coauthVersionLast="43" xr6:coauthVersionMax="43" xr10:uidLastSave="{00000000-0000-0000-0000-000000000000}"/>
  <bookViews>
    <workbookView xWindow="-19320" yWindow="690" windowWidth="19440" windowHeight="15000" xr2:uid="{00000000-000D-0000-FFFF-FFFF00000000}"/>
  </bookViews>
  <sheets>
    <sheet name="20180422_16.biological.l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1" l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49" i="1"/>
  <c r="J30" i="1" l="1"/>
  <c r="B11" i="1" l="1"/>
  <c r="B12" i="1"/>
  <c r="B13" i="1"/>
  <c r="B14" i="1"/>
  <c r="B15" i="1"/>
  <c r="B16" i="1"/>
  <c r="B17" i="1"/>
  <c r="B10" i="1"/>
  <c r="B46" i="1" l="1"/>
  <c r="G46" i="1"/>
  <c r="G39" i="1"/>
  <c r="G40" i="1"/>
  <c r="G41" i="1"/>
  <c r="G42" i="1"/>
  <c r="G43" i="1"/>
  <c r="G44" i="1"/>
  <c r="G45" i="1"/>
  <c r="B40" i="1"/>
  <c r="B41" i="1"/>
  <c r="B42" i="1"/>
  <c r="B43" i="1"/>
  <c r="B44" i="1"/>
  <c r="B45" i="1"/>
  <c r="B39" i="1"/>
  <c r="C30" i="1" l="1"/>
  <c r="D30" i="1"/>
  <c r="E30" i="1"/>
  <c r="F30" i="1"/>
  <c r="G30" i="1"/>
  <c r="H30" i="1"/>
  <c r="I30" i="1"/>
  <c r="K30" i="1"/>
  <c r="L30" i="1"/>
  <c r="M30" i="1"/>
  <c r="N30" i="1"/>
  <c r="O30" i="1"/>
  <c r="P30" i="1"/>
  <c r="Q30" i="1"/>
  <c r="B30" i="1"/>
  <c r="D31" i="1" s="1"/>
  <c r="I31" i="1" l="1"/>
  <c r="I32" i="1"/>
  <c r="D32" i="1"/>
  <c r="E32" i="1" s="1"/>
  <c r="F32" i="1" s="1"/>
  <c r="B32" i="1"/>
  <c r="J32" i="1" l="1"/>
  <c r="K32" i="1" s="1"/>
  <c r="I27" i="1"/>
  <c r="J27" i="1" s="1"/>
  <c r="K27" i="1" s="1"/>
  <c r="I26" i="1"/>
  <c r="J26" i="1" s="1"/>
  <c r="K26" i="1" s="1"/>
  <c r="I25" i="1"/>
  <c r="J25" i="1" s="1"/>
  <c r="K25" i="1" s="1"/>
  <c r="I24" i="1"/>
  <c r="J24" i="1" s="1"/>
  <c r="K24" i="1" s="1"/>
  <c r="I23" i="1"/>
  <c r="J23" i="1" s="1"/>
  <c r="K23" i="1" s="1"/>
  <c r="I22" i="1"/>
  <c r="J22" i="1" s="1"/>
  <c r="K22" i="1" s="1"/>
  <c r="I21" i="1"/>
  <c r="J21" i="1" s="1"/>
  <c r="K21" i="1" s="1"/>
  <c r="I20" i="1"/>
  <c r="J20" i="1" s="1"/>
  <c r="K20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B21" i="1"/>
  <c r="B22" i="1"/>
  <c r="B23" i="1"/>
  <c r="B24" i="1"/>
  <c r="B25" i="1"/>
  <c r="B26" i="1"/>
  <c r="B27" i="1"/>
  <c r="B20" i="1"/>
</calcChain>
</file>

<file path=xl/sharedStrings.xml><?xml version="1.0" encoding="utf-8"?>
<sst xmlns="http://schemas.openxmlformats.org/spreadsheetml/2006/main" count="21" uniqueCount="21">
  <si>
    <t>T</t>
  </si>
  <si>
    <t>5w1</t>
  </si>
  <si>
    <t>5w2</t>
  </si>
  <si>
    <t>5w3</t>
  </si>
  <si>
    <t>5w4</t>
  </si>
  <si>
    <t>5w5</t>
  </si>
  <si>
    <t>2w1</t>
  </si>
  <si>
    <t>2w2</t>
  </si>
  <si>
    <t>LY1</t>
  </si>
  <si>
    <t>2w3</t>
  </si>
  <si>
    <t>2w4</t>
  </si>
  <si>
    <t>2w5</t>
  </si>
  <si>
    <t>Rw1</t>
  </si>
  <si>
    <t>Rw2</t>
  </si>
  <si>
    <t>Rw3</t>
  </si>
  <si>
    <t>Rw5</t>
  </si>
  <si>
    <t>t</t>
  </si>
  <si>
    <t>std error</t>
  </si>
  <si>
    <t>p</t>
  </si>
  <si>
    <t>e0</t>
  </si>
  <si>
    <t>e0.rel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</si>
</sst>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Ancestor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'20180422_16.biological.lx'!$A$39:$A$45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'20180422_16.biological.lx'!$Q$39:$Q$45</c:f>
              <c:numCache>
                <c:formatCode>General</c:formatCode>
                <c:ptCount val="7"/>
                <c:pt idx="0">
                  <c:v>1</c:v>
                </c:pt>
                <c:pt idx="1">
                  <c:v>0.92026224641266696</c:v>
                </c:pt>
                <c:pt idx="2">
                  <c:v>0.84884386446886395</c:v>
                </c:pt>
                <c:pt idx="3">
                  <c:v>0.57133490066753301</c:v>
                </c:pt>
                <c:pt idx="4">
                  <c:v>0.20177581366349301</c:v>
                </c:pt>
                <c:pt idx="5">
                  <c:v>7.3651004256134703E-2</c:v>
                </c:pt>
                <c:pt idx="6">
                  <c:v>1.67492970643182E-2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6-43C1-AA9C-FB8FBCF414D8}"/>
            </c:ext>
          </c:extLst>
        </c:ser>
        <c:ser>
          <c:idx val="2"/>
          <c:order val="1"/>
          <c:tx>
            <c:v>Evolved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'20180422_16.biological.lx'!$A$39:$A$45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'20180422_16.biological.lx'!$G$39:$G$45</c:f>
              <c:numCache>
                <c:formatCode>General</c:formatCode>
                <c:ptCount val="7"/>
                <c:pt idx="0">
                  <c:v>1</c:v>
                </c:pt>
                <c:pt idx="1">
                  <c:v>0.90807177663321625</c:v>
                </c:pt>
                <c:pt idx="2">
                  <c:v>0.33620079787214741</c:v>
                </c:pt>
                <c:pt idx="3">
                  <c:v>8.8125555510091422E-2</c:v>
                </c:pt>
                <c:pt idx="4">
                  <c:v>1.7618359843219106E-2</c:v>
                </c:pt>
                <c:pt idx="5">
                  <c:v>2.696986143137934E-3</c:v>
                </c:pt>
                <c:pt idx="6">
                  <c:v>1.2362604084370072E-3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6-43C1-AA9C-FB8FBCF414D8}"/>
            </c:ext>
          </c:extLst>
        </c:ser>
        <c:ser>
          <c:idx val="1"/>
          <c:order val="2"/>
          <c:tx>
            <c:v>DR-evolved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'20180422_16.biological.lx'!$A$39:$A$45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'20180422_16.biological.lx'!$B$39:$B$45</c:f>
              <c:numCache>
                <c:formatCode>General</c:formatCode>
                <c:ptCount val="7"/>
                <c:pt idx="0">
                  <c:v>1</c:v>
                </c:pt>
                <c:pt idx="1">
                  <c:v>0.87658005108926462</c:v>
                </c:pt>
                <c:pt idx="2">
                  <c:v>0.62715038009800694</c:v>
                </c:pt>
                <c:pt idx="3">
                  <c:v>0.21484769733248771</c:v>
                </c:pt>
                <c:pt idx="4">
                  <c:v>5.2089361276373147E-2</c:v>
                </c:pt>
                <c:pt idx="5">
                  <c:v>1.0803497942324405E-2</c:v>
                </c:pt>
                <c:pt idx="6">
                  <c:v>1.1358000681961416E-3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6-43C1-AA9C-FB8FBCF41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52440"/>
        <c:axId val="564256704"/>
      </c:scatterChart>
      <c:valAx>
        <c:axId val="56425244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56704"/>
        <c:crosses val="autoZero"/>
        <c:crossBetween val="midCat"/>
      </c:valAx>
      <c:valAx>
        <c:axId val="564256704"/>
        <c:scaling>
          <c:logBase val="10"/>
          <c:orientation val="minMax"/>
          <c:max val="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5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20</xdr:row>
      <xdr:rowOff>4762</xdr:rowOff>
    </xdr:from>
    <xdr:to>
      <xdr:col>13</xdr:col>
      <xdr:colOff>323850</xdr:colOff>
      <xdr:row>33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84DA8-D751-489B-80DB-EC875FB52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workbookViewId="0">
      <selection activeCell="Q32" sqref="Q32"/>
    </sheetView>
  </sheetViews>
  <sheetFormatPr defaultRowHeight="15" x14ac:dyDescent="0.25"/>
  <cols>
    <col min="7" max="7" width="9.140625" style="1"/>
    <col min="11" max="11" width="8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P1" t="s">
        <v>15</v>
      </c>
      <c r="Q1" t="s">
        <v>8</v>
      </c>
    </row>
    <row r="2" spans="1:17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25">
      <c r="A3">
        <v>2</v>
      </c>
      <c r="B3">
        <v>1</v>
      </c>
      <c r="C3">
        <v>0.57733069285558403</v>
      </c>
      <c r="D3">
        <v>0.94345238095238004</v>
      </c>
      <c r="E3">
        <v>0.93001841620626102</v>
      </c>
      <c r="F3">
        <v>0.93209876543209802</v>
      </c>
      <c r="G3">
        <v>0.91542483660130702</v>
      </c>
      <c r="H3">
        <v>0.93876727216270694</v>
      </c>
      <c r="I3">
        <v>0.79260935143288003</v>
      </c>
      <c r="J3">
        <v>0.89355742296918705</v>
      </c>
      <c r="K3">
        <v>1</v>
      </c>
      <c r="L3">
        <v>0.81866383881230098</v>
      </c>
      <c r="M3">
        <v>6.0661990894549003E-2</v>
      </c>
      <c r="N3">
        <v>0.488388765705838</v>
      </c>
      <c r="O3">
        <v>0.93014894709809903</v>
      </c>
      <c r="P3">
        <v>8.5526668453497698E-2</v>
      </c>
      <c r="Q3">
        <v>0.92026224641266696</v>
      </c>
    </row>
    <row r="4" spans="1:17" x14ac:dyDescent="0.25">
      <c r="A4">
        <v>4</v>
      </c>
      <c r="B4">
        <v>0.57105578499562104</v>
      </c>
      <c r="C4">
        <v>0.38889559015893699</v>
      </c>
      <c r="D4">
        <v>0.68398268398268303</v>
      </c>
      <c r="E4">
        <v>0.949668676941404</v>
      </c>
      <c r="F4">
        <v>0.54214916441139005</v>
      </c>
      <c r="G4">
        <v>0.33862745098039199</v>
      </c>
      <c r="H4">
        <v>0.44186163161477499</v>
      </c>
      <c r="I4">
        <v>0.38348416289592702</v>
      </c>
      <c r="J4">
        <v>0.160357896439415</v>
      </c>
      <c r="K4">
        <v>0.35667284743022798</v>
      </c>
      <c r="L4">
        <v>0.44245426829268197</v>
      </c>
      <c r="M4">
        <v>4.4788975021533103E-2</v>
      </c>
      <c r="N4">
        <v>4.09731460950973E-2</v>
      </c>
      <c r="O4">
        <v>9.9027206034542195E-2</v>
      </c>
      <c r="P4">
        <v>0</v>
      </c>
      <c r="Q4">
        <v>0.84884386446886395</v>
      </c>
    </row>
    <row r="5" spans="1:17" x14ac:dyDescent="0.25">
      <c r="A5">
        <v>6</v>
      </c>
      <c r="B5">
        <v>6.8020964209353496E-2</v>
      </c>
      <c r="C5">
        <v>0.62325581395348795</v>
      </c>
      <c r="D5">
        <v>9.7267316017316002E-2</v>
      </c>
      <c r="E5">
        <v>0.230085548769627</v>
      </c>
      <c r="F5">
        <v>5.5608843712654003E-2</v>
      </c>
      <c r="G5">
        <v>4.6013071895424799E-2</v>
      </c>
      <c r="H5">
        <v>9.0082165932189207E-2</v>
      </c>
      <c r="I5">
        <v>0.16327300150829499</v>
      </c>
      <c r="J5">
        <v>4.6275465566804098E-2</v>
      </c>
      <c r="K5">
        <v>9.4984072647744E-2</v>
      </c>
      <c r="L5">
        <v>0.21358032873806901</v>
      </c>
      <c r="M5">
        <v>9.5072751322751295E-2</v>
      </c>
      <c r="N5">
        <v>5.7371273712737099E-2</v>
      </c>
      <c r="O5">
        <v>0.33258399834418001</v>
      </c>
      <c r="P5">
        <v>9.8901098901098897E-3</v>
      </c>
      <c r="Q5">
        <v>0.57133490066753301</v>
      </c>
    </row>
    <row r="6" spans="1:17" x14ac:dyDescent="0.25">
      <c r="A6">
        <v>8</v>
      </c>
      <c r="B6">
        <v>4.5735220152252003E-2</v>
      </c>
      <c r="C6">
        <v>2.1125767764129399E-2</v>
      </c>
      <c r="D6">
        <v>4.1260822510822498E-2</v>
      </c>
      <c r="E6">
        <v>0.146152156448489</v>
      </c>
      <c r="F6">
        <v>6.1728395061728296E-3</v>
      </c>
      <c r="G6">
        <v>8.3921568627450902E-3</v>
      </c>
      <c r="H6">
        <v>3.9575376494333098E-2</v>
      </c>
      <c r="I6">
        <v>9.3514328808446401E-3</v>
      </c>
      <c r="J6">
        <v>1.72293536837307E-2</v>
      </c>
      <c r="K6">
        <v>1.3543479294441999E-2</v>
      </c>
      <c r="L6">
        <v>8.5649743725698096E-3</v>
      </c>
      <c r="M6">
        <v>4.1924680078749797E-3</v>
      </c>
      <c r="N6">
        <v>4.0781226903178099E-3</v>
      </c>
      <c r="O6">
        <v>9.6352214275310603E-3</v>
      </c>
      <c r="P6">
        <v>8.4794067720896896E-4</v>
      </c>
      <c r="Q6">
        <v>0.20177581366349301</v>
      </c>
    </row>
    <row r="7" spans="1:17" x14ac:dyDescent="0.25">
      <c r="A7">
        <v>10</v>
      </c>
      <c r="B7">
        <v>9.7908939345664903E-3</v>
      </c>
      <c r="C7">
        <v>6.6878569946437899E-3</v>
      </c>
      <c r="D7">
        <v>8.4280303030303001E-3</v>
      </c>
      <c r="E7">
        <v>2.58991423732759E-2</v>
      </c>
      <c r="F7">
        <v>3.21156610610555E-3</v>
      </c>
      <c r="G7">
        <v>4.1052287581699303E-3</v>
      </c>
      <c r="H7">
        <v>3.4968202500806102E-3</v>
      </c>
      <c r="I7">
        <v>6.4102564102564103E-4</v>
      </c>
      <c r="J7">
        <v>2.8705823536763699E-3</v>
      </c>
      <c r="K7">
        <v>2.3712737127371199E-3</v>
      </c>
      <c r="L7">
        <v>2.3591098886532299E-3</v>
      </c>
      <c r="M7">
        <v>1.9242148086624799E-3</v>
      </c>
      <c r="N7">
        <v>1.1566075388026601E-3</v>
      </c>
      <c r="O7">
        <v>5.6670422923901197E-3</v>
      </c>
      <c r="P7">
        <v>5.2944697578843902E-4</v>
      </c>
      <c r="Q7">
        <v>7.3651004256134703E-2</v>
      </c>
    </row>
    <row r="8" spans="1:17" x14ac:dyDescent="0.25">
      <c r="A8">
        <v>12</v>
      </c>
      <c r="B8">
        <v>6.9437681473065297E-4</v>
      </c>
      <c r="C8">
        <v>1.0958792129643301E-3</v>
      </c>
      <c r="D8">
        <v>4.9512987012987003E-4</v>
      </c>
      <c r="E8">
        <v>2.6879125598362101E-3</v>
      </c>
      <c r="F8">
        <v>7.0570188331964495E-4</v>
      </c>
      <c r="G8">
        <v>1.4098039215686201E-3</v>
      </c>
      <c r="H8">
        <v>1.26643318643784E-3</v>
      </c>
      <c r="I8">
        <v>8.97435897435897E-4</v>
      </c>
      <c r="J8">
        <v>7.8021497312835903E-4</v>
      </c>
      <c r="K8">
        <v>1.8274140636143201E-3</v>
      </c>
      <c r="L8">
        <v>8.4840601802757098E-4</v>
      </c>
      <c r="M8">
        <v>8.5040143964562501E-4</v>
      </c>
      <c r="N8">
        <v>6.1748213845774801E-4</v>
      </c>
      <c r="O8">
        <v>4.2065011997025597E-3</v>
      </c>
      <c r="P8">
        <v>2.4571428571428498E-4</v>
      </c>
      <c r="Q8">
        <v>1.67492970643182E-2</v>
      </c>
    </row>
    <row r="9" spans="1:17" x14ac:dyDescent="0.25">
      <c r="A9">
        <v>14</v>
      </c>
      <c r="B9">
        <v>2.6916976761428402E-4</v>
      </c>
      <c r="C9">
        <v>2.7904498921082799E-4</v>
      </c>
      <c r="D9">
        <v>9.5238095238095195E-4</v>
      </c>
      <c r="E9">
        <v>1.10068979531561E-3</v>
      </c>
      <c r="F9">
        <v>2.7962922554881703E-4</v>
      </c>
      <c r="G9">
        <v>1.33418300653594E-3</v>
      </c>
      <c r="H9">
        <v>8.7808420813777102E-4</v>
      </c>
      <c r="I9">
        <v>8.7175716440422301E-4</v>
      </c>
      <c r="J9">
        <v>9.9013432144511308E-4</v>
      </c>
      <c r="K9">
        <v>1.4970474967907501E-3</v>
      </c>
      <c r="L9">
        <v>2.6415252739483898E-4</v>
      </c>
      <c r="M9">
        <v>9.0355527870062703E-4</v>
      </c>
      <c r="N9">
        <v>4.5019019462921899E-4</v>
      </c>
      <c r="O9">
        <v>1.3288230457879999E-3</v>
      </c>
      <c r="P9">
        <v>4.45939426427231E-4</v>
      </c>
      <c r="Q9">
        <v>4.1788738280110101E-3</v>
      </c>
    </row>
    <row r="10" spans="1:17" x14ac:dyDescent="0.25">
      <c r="A10">
        <v>0</v>
      </c>
      <c r="B10" t="e">
        <f>_xlfn.T.TEST(B2:F2,G2:K2,2,2)</f>
        <v>#DIV/0!</v>
      </c>
    </row>
    <row r="11" spans="1:17" x14ac:dyDescent="0.25">
      <c r="A11">
        <v>2</v>
      </c>
      <c r="B11">
        <f t="shared" ref="B11:B17" si="0">_xlfn.T.TEST(B3:F3,G3:K3,2,2)</f>
        <v>0.71464453221035928</v>
      </c>
    </row>
    <row r="12" spans="1:17" x14ac:dyDescent="0.25">
      <c r="A12">
        <v>4</v>
      </c>
      <c r="B12">
        <f t="shared" si="0"/>
        <v>2.3939627183437898E-2</v>
      </c>
    </row>
    <row r="13" spans="1:17" x14ac:dyDescent="0.25">
      <c r="A13">
        <v>6</v>
      </c>
      <c r="B13">
        <f t="shared" si="0"/>
        <v>0.27791293187969773</v>
      </c>
    </row>
    <row r="14" spans="1:17" x14ac:dyDescent="0.25">
      <c r="A14">
        <v>8</v>
      </c>
      <c r="B14">
        <f t="shared" si="0"/>
        <v>0.2089194375352425</v>
      </c>
    </row>
    <row r="15" spans="1:17" x14ac:dyDescent="0.25">
      <c r="A15">
        <v>10</v>
      </c>
      <c r="B15">
        <f t="shared" si="0"/>
        <v>7.5783885000340848E-2</v>
      </c>
    </row>
    <row r="16" spans="1:17" x14ac:dyDescent="0.25">
      <c r="A16">
        <v>12</v>
      </c>
      <c r="B16">
        <f t="shared" si="0"/>
        <v>0.82583521407748772</v>
      </c>
    </row>
    <row r="17" spans="1:17" x14ac:dyDescent="0.25">
      <c r="A17">
        <v>14</v>
      </c>
      <c r="B17">
        <f t="shared" si="0"/>
        <v>4.3722695212798132E-2</v>
      </c>
    </row>
    <row r="18" spans="1:17" x14ac:dyDescent="0.25">
      <c r="D18">
        <v>5</v>
      </c>
    </row>
    <row r="19" spans="1:17" x14ac:dyDescent="0.25">
      <c r="D19" t="s">
        <v>17</v>
      </c>
      <c r="E19" t="s">
        <v>16</v>
      </c>
      <c r="F19" t="s">
        <v>18</v>
      </c>
    </row>
    <row r="20" spans="1:17" x14ac:dyDescent="0.25">
      <c r="A20">
        <v>0</v>
      </c>
      <c r="B20" t="e">
        <f>_xlfn.T.TEST(B2:F2,G2:K2,2,2)</f>
        <v>#DIV/0!</v>
      </c>
      <c r="D20">
        <f t="shared" ref="D20:D26" si="1">_xlfn.STDEV.S(B2:F2)/SQRT(5)</f>
        <v>0</v>
      </c>
      <c r="E20" t="e">
        <f t="shared" ref="E20:E26" si="2">ABS(((AVERAGE(B2:F2)-Q2)/(D20)))</f>
        <v>#DIV/0!</v>
      </c>
      <c r="F20" t="e">
        <f t="shared" ref="F20:F26" si="3">_xlfn.T.DIST.2T(E20,4)</f>
        <v>#DIV/0!</v>
      </c>
      <c r="I20">
        <f t="shared" ref="I20:I26" si="4">_xlfn.STDEV.S(G2:K2)/SQRT(5)</f>
        <v>0</v>
      </c>
      <c r="J20" t="e">
        <f t="shared" ref="J20:J26" si="5">ABS(((AVERAGE(G2:K2)-V2)/(I20)))</f>
        <v>#DIV/0!</v>
      </c>
      <c r="K20" t="e">
        <f t="shared" ref="K20:K26" si="6">_xlfn.T.DIST.2T(J20,4)</f>
        <v>#DIV/0!</v>
      </c>
    </row>
    <row r="21" spans="1:17" x14ac:dyDescent="0.25">
      <c r="A21">
        <v>2</v>
      </c>
      <c r="B21">
        <f t="shared" ref="B21:B27" si="7">_xlfn.T.TEST(B3:F3,G3:K3,2,2)</f>
        <v>0.71464453221035928</v>
      </c>
      <c r="D21">
        <f t="shared" si="1"/>
        <v>7.5892212117706248E-2</v>
      </c>
      <c r="E21">
        <f t="shared" si="2"/>
        <v>0.57558205386941064</v>
      </c>
      <c r="F21">
        <f t="shared" si="3"/>
        <v>0.59572845668620844</v>
      </c>
      <c r="I21">
        <f t="shared" si="4"/>
        <v>3.3903773597858074E-2</v>
      </c>
      <c r="J21">
        <f t="shared" si="5"/>
        <v>26.783796618161265</v>
      </c>
      <c r="K21">
        <f t="shared" si="6"/>
        <v>1.1551475532046313E-5</v>
      </c>
    </row>
    <row r="22" spans="1:17" x14ac:dyDescent="0.25">
      <c r="A22">
        <v>4</v>
      </c>
      <c r="B22">
        <f t="shared" si="7"/>
        <v>2.3939627183437898E-2</v>
      </c>
      <c r="D22">
        <f t="shared" si="1"/>
        <v>9.337695587253303E-2</v>
      </c>
      <c r="E22">
        <f t="shared" si="2"/>
        <v>2.3741776790569853</v>
      </c>
      <c r="F22">
        <f t="shared" si="3"/>
        <v>7.6472244928363436E-2</v>
      </c>
      <c r="I22">
        <f t="shared" si="4"/>
        <v>4.7299919575966069E-2</v>
      </c>
      <c r="J22">
        <f t="shared" si="5"/>
        <v>7.1078513639371392</v>
      </c>
      <c r="K22">
        <f t="shared" si="6"/>
        <v>2.0699388488659544E-3</v>
      </c>
    </row>
    <row r="23" spans="1:17" x14ac:dyDescent="0.25">
      <c r="A23">
        <v>6</v>
      </c>
      <c r="B23">
        <f t="shared" si="7"/>
        <v>0.27791293187969773</v>
      </c>
      <c r="D23">
        <f t="shared" si="1"/>
        <v>0.10671682856286653</v>
      </c>
      <c r="E23">
        <f t="shared" si="2"/>
        <v>3.3404966033547359</v>
      </c>
      <c r="F23">
        <f t="shared" si="3"/>
        <v>2.8822447790238168E-2</v>
      </c>
      <c r="I23">
        <f t="shared" si="4"/>
        <v>2.1474284069767095E-2</v>
      </c>
      <c r="J23">
        <f t="shared" si="5"/>
        <v>4.1037715261558061</v>
      </c>
      <c r="K23">
        <f t="shared" si="6"/>
        <v>1.4807305363675381E-2</v>
      </c>
    </row>
    <row r="24" spans="1:17" x14ac:dyDescent="0.25">
      <c r="A24">
        <v>8</v>
      </c>
      <c r="B24">
        <f t="shared" si="7"/>
        <v>0.2089194375352425</v>
      </c>
      <c r="D24">
        <f t="shared" si="1"/>
        <v>2.4568794121281615E-2</v>
      </c>
      <c r="E24">
        <f t="shared" si="2"/>
        <v>6.0925437222602916</v>
      </c>
      <c r="F24">
        <f t="shared" si="3"/>
        <v>3.6704645772703158E-3</v>
      </c>
      <c r="I24">
        <f t="shared" si="4"/>
        <v>5.7110921036801748E-3</v>
      </c>
      <c r="J24">
        <f t="shared" si="5"/>
        <v>3.0849370879285938</v>
      </c>
      <c r="K24">
        <f t="shared" si="6"/>
        <v>3.675470115940787E-2</v>
      </c>
    </row>
    <row r="25" spans="1:17" x14ac:dyDescent="0.25">
      <c r="A25">
        <v>10</v>
      </c>
      <c r="B25">
        <f t="shared" si="7"/>
        <v>7.5783885000340848E-2</v>
      </c>
      <c r="D25">
        <f t="shared" si="1"/>
        <v>3.9314286435314883E-3</v>
      </c>
      <c r="E25">
        <f t="shared" si="2"/>
        <v>15.985920644195186</v>
      </c>
      <c r="F25">
        <f t="shared" si="3"/>
        <v>8.952721427795947E-5</v>
      </c>
      <c r="I25">
        <f t="shared" si="4"/>
        <v>5.9101944465887442E-4</v>
      </c>
      <c r="J25">
        <f t="shared" si="5"/>
        <v>4.5632781924706132</v>
      </c>
      <c r="K25">
        <f t="shared" si="6"/>
        <v>1.0313174347275158E-2</v>
      </c>
    </row>
    <row r="26" spans="1:17" x14ac:dyDescent="0.25">
      <c r="A26">
        <v>12</v>
      </c>
      <c r="B26">
        <f t="shared" si="7"/>
        <v>0.82583521407748772</v>
      </c>
      <c r="D26">
        <f t="shared" si="1"/>
        <v>4.0005900198670515E-4</v>
      </c>
      <c r="E26">
        <f t="shared" si="2"/>
        <v>39.027985668576278</v>
      </c>
      <c r="F26">
        <f t="shared" si="3"/>
        <v>2.5748282874816713E-6</v>
      </c>
      <c r="I26">
        <f t="shared" si="4"/>
        <v>1.8751931631605888E-4</v>
      </c>
      <c r="J26">
        <f t="shared" si="5"/>
        <v>6.5927096617253165</v>
      </c>
      <c r="K26">
        <f t="shared" si="6"/>
        <v>2.7419117154942213E-3</v>
      </c>
    </row>
    <row r="27" spans="1:17" x14ac:dyDescent="0.25">
      <c r="A27">
        <v>14</v>
      </c>
      <c r="B27">
        <f t="shared" si="7"/>
        <v>4.3722695212798132E-2</v>
      </c>
      <c r="D27">
        <f>_xlfn.STDEV.S(B9:F9)/SQRT(5)</f>
        <v>1.8535432840437966E-4</v>
      </c>
      <c r="E27">
        <f>ABS(((AVERAGE(B9:F9)-Q9)/(D27)))</f>
        <v>19.436777727343244</v>
      </c>
      <c r="F27">
        <f>_xlfn.T.DIST.2T(E27,4)</f>
        <v>4.1307507031272134E-5</v>
      </c>
      <c r="I27">
        <f>_xlfn.STDEV.S(G9:K9)/SQRT(5)</f>
        <v>1.2745316958667627E-4</v>
      </c>
      <c r="J27">
        <f>ABS(((AVERAGE(G9:K9)-V9)/(I27)))</f>
        <v>8.7423580211946348</v>
      </c>
      <c r="K27">
        <f>_xlfn.T.DIST.2T(J27,4)</f>
        <v>9.4335104160743661E-4</v>
      </c>
    </row>
    <row r="29" spans="1:17" x14ac:dyDescent="0.25">
      <c r="B29" t="s">
        <v>19</v>
      </c>
    </row>
    <row r="30" spans="1:17" x14ac:dyDescent="0.25">
      <c r="A30">
        <v>0</v>
      </c>
      <c r="B30">
        <f>(0.5+((SUM(B3:B9))/B2))*2</f>
        <v>4.3911328197482762</v>
      </c>
      <c r="C30">
        <f t="shared" ref="C30:Q30" si="8">(0.5+((SUM(C3:C9))/C2))*2</f>
        <v>4.2373412918579145</v>
      </c>
      <c r="D30">
        <f t="shared" si="8"/>
        <v>4.5516774891774858</v>
      </c>
      <c r="E30">
        <f t="shared" si="8"/>
        <v>5.5712250861884174</v>
      </c>
      <c r="F30">
        <f t="shared" si="8"/>
        <v>4.0804530205545788</v>
      </c>
      <c r="G30">
        <f t="shared" si="8"/>
        <v>3.6306134640522871</v>
      </c>
      <c r="H30">
        <f t="shared" si="8"/>
        <v>4.0318555676973205</v>
      </c>
      <c r="I30">
        <f t="shared" si="8"/>
        <v>3.7022563348416244</v>
      </c>
      <c r="J30">
        <f t="shared" si="8"/>
        <v>3.2441221406147736</v>
      </c>
      <c r="K30">
        <f t="shared" si="8"/>
        <v>3.941792269291112</v>
      </c>
      <c r="L30">
        <f t="shared" si="8"/>
        <v>3.9734701572993947</v>
      </c>
      <c r="M30">
        <f t="shared" si="8"/>
        <v>1.4167887135474342</v>
      </c>
      <c r="N30">
        <f t="shared" si="8"/>
        <v>2.1860711761517599</v>
      </c>
      <c r="O30">
        <f t="shared" si="8"/>
        <v>3.7651954788844662</v>
      </c>
      <c r="P30">
        <f t="shared" si="8"/>
        <v>1.194971639417493</v>
      </c>
      <c r="Q30">
        <f t="shared" si="8"/>
        <v>6.2735920007220427</v>
      </c>
    </row>
    <row r="31" spans="1:17" x14ac:dyDescent="0.25">
      <c r="A31">
        <v>2</v>
      </c>
      <c r="D31">
        <f>AVERAGE(B30:F30)</f>
        <v>4.5663659415053344</v>
      </c>
      <c r="I31">
        <f>AVERAGE(G30:K30)</f>
        <v>3.7101279552994235</v>
      </c>
    </row>
    <row r="32" spans="1:17" x14ac:dyDescent="0.25">
      <c r="A32">
        <v>4</v>
      </c>
      <c r="B32">
        <f>_xlfn.T.TEST(B30:F30,G30:K30,2,2)</f>
        <v>2.0459040705852173E-2</v>
      </c>
      <c r="D32">
        <f>_xlfn.STDEV.S(B30:F30)/SQRT(5)</f>
        <v>0.26315707144861478</v>
      </c>
      <c r="E32">
        <f>ABS(((AVERAGE(B30:F30)-$Q30)/(D32)))</f>
        <v>6.487479321071822</v>
      </c>
      <c r="F32">
        <f t="shared" ref="F32" si="9">_xlfn.T.DIST.2T(E32,4)</f>
        <v>2.9107549492573899E-3</v>
      </c>
      <c r="I32">
        <f>_xlfn.STDEV.S(G30:K30)/SQRT(5)</f>
        <v>0.13797154543660767</v>
      </c>
      <c r="J32">
        <f>ABS(((AVERAGE(G30:K30)-$Q30)/(I32)))</f>
        <v>18.579657401898327</v>
      </c>
      <c r="K32">
        <f t="shared" ref="K32" si="10">_xlfn.T.DIST.2T(J32,4)</f>
        <v>4.9392322708795834E-5</v>
      </c>
    </row>
    <row r="33" spans="1:17" x14ac:dyDescent="0.25">
      <c r="A33">
        <v>6</v>
      </c>
    </row>
    <row r="34" spans="1:17" x14ac:dyDescent="0.25">
      <c r="A34">
        <v>8</v>
      </c>
    </row>
    <row r="35" spans="1:17" x14ac:dyDescent="0.25">
      <c r="A35">
        <v>10</v>
      </c>
    </row>
    <row r="36" spans="1:17" x14ac:dyDescent="0.25">
      <c r="A36">
        <v>12</v>
      </c>
    </row>
    <row r="37" spans="1:17" x14ac:dyDescent="0.25">
      <c r="A37">
        <v>14</v>
      </c>
    </row>
    <row r="39" spans="1:17" x14ac:dyDescent="0.25">
      <c r="A39">
        <v>0</v>
      </c>
      <c r="B39">
        <f>AVERAGE(B2:F2)</f>
        <v>1</v>
      </c>
      <c r="G39">
        <f t="shared" ref="G39:G45" si="11">AVERAGE(G2:K2)</f>
        <v>1</v>
      </c>
      <c r="Q39">
        <v>1</v>
      </c>
    </row>
    <row r="40" spans="1:17" x14ac:dyDescent="0.25">
      <c r="A40">
        <v>2</v>
      </c>
      <c r="B40">
        <f t="shared" ref="B40:B45" si="12">AVERAGE(B3:F3)</f>
        <v>0.87658005108926462</v>
      </c>
      <c r="G40">
        <f t="shared" si="11"/>
        <v>0.90807177663321625</v>
      </c>
      <c r="Q40">
        <v>0.92026224641266696</v>
      </c>
    </row>
    <row r="41" spans="1:17" x14ac:dyDescent="0.25">
      <c r="A41">
        <v>4</v>
      </c>
      <c r="B41">
        <f t="shared" si="12"/>
        <v>0.62715038009800694</v>
      </c>
      <c r="G41">
        <f t="shared" si="11"/>
        <v>0.33620079787214741</v>
      </c>
      <c r="Q41">
        <v>0.84884386446886395</v>
      </c>
    </row>
    <row r="42" spans="1:17" x14ac:dyDescent="0.25">
      <c r="A42">
        <v>6</v>
      </c>
      <c r="B42">
        <f t="shared" si="12"/>
        <v>0.21484769733248771</v>
      </c>
      <c r="G42">
        <f t="shared" si="11"/>
        <v>8.8125555510091422E-2</v>
      </c>
      <c r="Q42">
        <v>0.57133490066753301</v>
      </c>
    </row>
    <row r="43" spans="1:17" x14ac:dyDescent="0.25">
      <c r="A43">
        <v>8</v>
      </c>
      <c r="B43">
        <f t="shared" si="12"/>
        <v>5.2089361276373147E-2</v>
      </c>
      <c r="G43">
        <f t="shared" si="11"/>
        <v>1.7618359843219106E-2</v>
      </c>
      <c r="Q43">
        <v>0.20177581366349301</v>
      </c>
    </row>
    <row r="44" spans="1:17" x14ac:dyDescent="0.25">
      <c r="A44">
        <v>10</v>
      </c>
      <c r="B44">
        <f t="shared" si="12"/>
        <v>1.0803497942324405E-2</v>
      </c>
      <c r="G44">
        <f t="shared" si="11"/>
        <v>2.696986143137934E-3</v>
      </c>
      <c r="Q44">
        <v>7.3651004256134703E-2</v>
      </c>
    </row>
    <row r="45" spans="1:17" x14ac:dyDescent="0.25">
      <c r="A45">
        <v>12</v>
      </c>
      <c r="B45">
        <f t="shared" si="12"/>
        <v>1.1358000681961416E-3</v>
      </c>
      <c r="G45">
        <f t="shared" si="11"/>
        <v>1.2362604084370072E-3</v>
      </c>
      <c r="Q45">
        <v>1.67492970643182E-2</v>
      </c>
    </row>
    <row r="46" spans="1:17" x14ac:dyDescent="0.25">
      <c r="A46">
        <v>14</v>
      </c>
      <c r="B46">
        <f>AVERAGE('20180422_16.biological.lx'!B9:F9)</f>
        <v>5.7618294601409817E-4</v>
      </c>
      <c r="G46">
        <f>AVERAGE('20180422_16.biological.lx'!G9:K9)</f>
        <v>1.1142412394627595E-3</v>
      </c>
      <c r="Q46">
        <v>4.1788738280110101E-3</v>
      </c>
    </row>
    <row r="49" spans="1:17" x14ac:dyDescent="0.25">
      <c r="A49" t="s">
        <v>20</v>
      </c>
      <c r="B49">
        <f>B30/$Q$30</f>
        <v>0.69993917666990302</v>
      </c>
      <c r="C49">
        <f t="shared" ref="C49:Q49" si="13">C30/$Q$30</f>
        <v>0.67542506611367603</v>
      </c>
      <c r="D49">
        <f t="shared" si="13"/>
        <v>0.72552972661493165</v>
      </c>
      <c r="E49">
        <f t="shared" si="13"/>
        <v>0.88804389663006644</v>
      </c>
      <c r="F49">
        <f t="shared" si="13"/>
        <v>0.65041733987242867</v>
      </c>
      <c r="G49">
        <f t="shared" si="13"/>
        <v>0.57871367210912528</v>
      </c>
      <c r="H49">
        <f t="shared" si="13"/>
        <v>0.64267098772653442</v>
      </c>
      <c r="I49">
        <f t="shared" si="13"/>
        <v>0.59013342506422528</v>
      </c>
      <c r="J49">
        <f t="shared" si="13"/>
        <v>0.51710760601604311</v>
      </c>
      <c r="K49">
        <f t="shared" si="13"/>
        <v>0.62831504962985185</v>
      </c>
      <c r="L49">
        <f t="shared" si="13"/>
        <v>0.63336445163186872</v>
      </c>
      <c r="M49">
        <f t="shared" si="13"/>
        <v>0.22583373502522519</v>
      </c>
      <c r="N49">
        <f t="shared" si="13"/>
        <v>0.34845606406985979</v>
      </c>
      <c r="O49">
        <f t="shared" si="13"/>
        <v>0.60016581863326801</v>
      </c>
      <c r="P49">
        <f t="shared" si="13"/>
        <v>0.19047646695544768</v>
      </c>
      <c r="Q49">
        <f t="shared" si="13"/>
        <v>1</v>
      </c>
    </row>
    <row r="52" spans="1:17" x14ac:dyDescent="0.25">
      <c r="B52">
        <v>0.69993917666990302</v>
      </c>
      <c r="C52">
        <v>0.67542506611367603</v>
      </c>
      <c r="D52">
        <v>0.72552972661493165</v>
      </c>
      <c r="E52">
        <v>0.88804389663006644</v>
      </c>
      <c r="F52">
        <v>0.65041733987242867</v>
      </c>
      <c r="G52" s="1">
        <v>0.57871367210912528</v>
      </c>
      <c r="H52">
        <v>0.64267098772653442</v>
      </c>
      <c r="I52">
        <v>0.59013342506422528</v>
      </c>
      <c r="J52">
        <v>0.51710760601604311</v>
      </c>
      <c r="K52">
        <v>0.62831504962985185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20180422_16.biological.lx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2018-05-16T21:15:37Z</dcterms:created>
  <dcterms:modified xsi:type="dcterms:W3CDTF">2019-08-05T22:11:49Z</dcterms:modified>
</cp:coreProperties>
</file>