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796966BF-C830-4292-8456-D1EB69CBAE88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4" i="1" l="1"/>
  <c r="T2" i="1" l="1"/>
  <c r="T3" i="1"/>
  <c r="T4" i="1"/>
  <c r="T5" i="1"/>
  <c r="T6" i="1"/>
  <c r="S3" i="1"/>
  <c r="S4" i="1"/>
  <c r="S5" i="1"/>
  <c r="S6" i="1"/>
  <c r="S2" i="1"/>
  <c r="N33" i="1" l="1"/>
  <c r="N32" i="1"/>
  <c r="N31" i="1"/>
  <c r="N7" i="1" l="1"/>
  <c r="G6" i="1" l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29" i="1" l="1"/>
  <c r="H30" i="1"/>
  <c r="I30" i="1"/>
  <c r="G30" i="1" l="1"/>
  <c r="I29" i="1"/>
  <c r="H29" i="1"/>
  <c r="I44" i="1"/>
  <c r="I45" i="1"/>
  <c r="I46" i="1"/>
  <c r="I47" i="1"/>
  <c r="G45" i="1" l="1"/>
  <c r="H44" i="1"/>
  <c r="G44" i="1"/>
  <c r="G47" i="1"/>
  <c r="H46" i="1"/>
  <c r="G46" i="1"/>
  <c r="H47" i="1"/>
  <c r="H45" i="1"/>
  <c r="I49" i="1"/>
  <c r="I3" i="1"/>
  <c r="I4" i="1"/>
  <c r="H15" i="1"/>
  <c r="H23" i="1"/>
  <c r="H33" i="1"/>
  <c r="I2" i="1"/>
  <c r="H2" i="1" l="1"/>
  <c r="I42" i="1"/>
  <c r="G42" i="1"/>
  <c r="H42" i="1"/>
  <c r="H38" i="1"/>
  <c r="I38" i="1"/>
  <c r="H34" i="1"/>
  <c r="I34" i="1"/>
  <c r="H28" i="1"/>
  <c r="I28" i="1"/>
  <c r="H24" i="1"/>
  <c r="I24" i="1"/>
  <c r="H20" i="1"/>
  <c r="I20" i="1"/>
  <c r="H16" i="1"/>
  <c r="I16" i="1"/>
  <c r="I41" i="1"/>
  <c r="H41" i="1"/>
  <c r="G41" i="1"/>
  <c r="G37" i="1"/>
  <c r="I37" i="1"/>
  <c r="G33" i="1"/>
  <c r="I33" i="1"/>
  <c r="G27" i="1"/>
  <c r="I27" i="1"/>
  <c r="G23" i="1"/>
  <c r="I23" i="1"/>
  <c r="G19" i="1"/>
  <c r="I19" i="1"/>
  <c r="G15" i="1"/>
  <c r="I15" i="1"/>
  <c r="G38" i="1"/>
  <c r="G28" i="1"/>
  <c r="G20" i="1"/>
  <c r="I40" i="1"/>
  <c r="G40" i="1"/>
  <c r="H40" i="1"/>
  <c r="H36" i="1"/>
  <c r="I36" i="1"/>
  <c r="H32" i="1"/>
  <c r="I32" i="1"/>
  <c r="H26" i="1"/>
  <c r="I26" i="1"/>
  <c r="H22" i="1"/>
  <c r="I22" i="1"/>
  <c r="H18" i="1"/>
  <c r="I18" i="1"/>
  <c r="H4" i="1"/>
  <c r="H37" i="1"/>
  <c r="H27" i="1"/>
  <c r="H19" i="1"/>
  <c r="I43" i="1"/>
  <c r="H43" i="1"/>
  <c r="G43" i="1"/>
  <c r="G39" i="1"/>
  <c r="I39" i="1"/>
  <c r="H35" i="1"/>
  <c r="I35" i="1"/>
  <c r="H31" i="1"/>
  <c r="I31" i="1"/>
  <c r="H25" i="1"/>
  <c r="I25" i="1"/>
  <c r="H21" i="1"/>
  <c r="I21" i="1"/>
  <c r="H17" i="1"/>
  <c r="I17" i="1"/>
  <c r="H3" i="1"/>
  <c r="G34" i="1"/>
  <c r="G24" i="1"/>
  <c r="G16" i="1"/>
  <c r="I48" i="1"/>
  <c r="I50" i="1" s="1"/>
  <c r="G48" i="1"/>
  <c r="H48" i="1"/>
  <c r="H5" i="1"/>
  <c r="I5" i="1"/>
  <c r="H49" i="1"/>
  <c r="G49" i="1"/>
  <c r="G18" i="1"/>
  <c r="G5" i="1"/>
  <c r="G36" i="1"/>
  <c r="G32" i="1"/>
  <c r="G22" i="1"/>
  <c r="H39" i="1"/>
  <c r="G35" i="1"/>
  <c r="G31" i="1"/>
  <c r="G25" i="1"/>
  <c r="G21" i="1"/>
  <c r="G17" i="1"/>
  <c r="G26" i="1"/>
  <c r="G2" i="1"/>
  <c r="H50" i="1" l="1"/>
  <c r="M28" i="1"/>
  <c r="R10" i="1"/>
  <c r="M49" i="1"/>
  <c r="J23" i="1" s="1"/>
  <c r="M25" i="1"/>
  <c r="G3" i="1"/>
  <c r="G4" i="1"/>
  <c r="J37" i="1" l="1"/>
  <c r="J17" i="1"/>
  <c r="J28" i="1"/>
  <c r="J2" i="1"/>
  <c r="J33" i="1"/>
  <c r="J19" i="1"/>
  <c r="J15" i="1"/>
  <c r="J31" i="1"/>
  <c r="J41" i="1"/>
  <c r="J40" i="1"/>
  <c r="J4" i="1"/>
  <c r="J34" i="1"/>
  <c r="J21" i="1"/>
  <c r="J27" i="1"/>
  <c r="J22" i="1"/>
  <c r="J48" i="1"/>
  <c r="J38" i="1"/>
  <c r="J26" i="1"/>
  <c r="J25" i="1"/>
  <c r="J32" i="1"/>
  <c r="K32" i="1" s="1"/>
  <c r="O25" i="1"/>
  <c r="J49" i="1"/>
  <c r="J43" i="1"/>
  <c r="J36" i="1"/>
  <c r="K17" i="1"/>
  <c r="N25" i="1"/>
  <c r="P25" i="1" s="1"/>
  <c r="J3" i="1"/>
  <c r="J13" i="1"/>
  <c r="J8" i="1"/>
  <c r="J10" i="1"/>
  <c r="J7" i="1"/>
  <c r="J6" i="1"/>
  <c r="J11" i="1"/>
  <c r="K11" i="1" s="1"/>
  <c r="J14" i="1"/>
  <c r="K14" i="1" s="1"/>
  <c r="J9" i="1"/>
  <c r="J12" i="1"/>
  <c r="J29" i="1"/>
  <c r="J30" i="1"/>
  <c r="J47" i="1"/>
  <c r="J46" i="1"/>
  <c r="J45" i="1"/>
  <c r="J44" i="1"/>
  <c r="J35" i="1"/>
  <c r="J16" i="1"/>
  <c r="J39" i="1"/>
  <c r="K38" i="1" s="1"/>
  <c r="J42" i="1"/>
  <c r="K41" i="1" s="1"/>
  <c r="J24" i="1"/>
  <c r="J18" i="1"/>
  <c r="J5" i="1"/>
  <c r="K5" i="1" s="1"/>
  <c r="J20" i="1"/>
  <c r="K20" i="1" s="1"/>
  <c r="K8" i="1" l="1"/>
  <c r="K2" i="1"/>
  <c r="N26" i="1"/>
  <c r="K26" i="1"/>
  <c r="K23" i="1"/>
  <c r="K47" i="1"/>
  <c r="K29" i="1"/>
  <c r="K35" i="1"/>
  <c r="K44" i="1"/>
</calcChain>
</file>

<file path=xl/sharedStrings.xml><?xml version="1.0" encoding="utf-8"?>
<sst xmlns="http://schemas.openxmlformats.org/spreadsheetml/2006/main" count="105" uniqueCount="37">
  <si>
    <t>T0_TFP1-GFP</t>
  </si>
  <si>
    <t>T24_TFP1-GFP</t>
  </si>
  <si>
    <t>Replicate</t>
  </si>
  <si>
    <t>T0_sir2D</t>
  </si>
  <si>
    <t>T24_sir2D</t>
  </si>
  <si>
    <t>W_W</t>
  </si>
  <si>
    <t>Delaney</t>
  </si>
  <si>
    <t>line</t>
  </si>
  <si>
    <t>5w1</t>
  </si>
  <si>
    <t>5w2</t>
  </si>
  <si>
    <t>5w3</t>
  </si>
  <si>
    <t>5w4</t>
  </si>
  <si>
    <t>5w5</t>
  </si>
  <si>
    <t>LY1</t>
  </si>
  <si>
    <t>rw5</t>
  </si>
  <si>
    <t>r_W</t>
  </si>
  <si>
    <t>2w1</t>
  </si>
  <si>
    <t>2w2</t>
  </si>
  <si>
    <t>2w3</t>
  </si>
  <si>
    <t>2w4</t>
  </si>
  <si>
    <t>2w5</t>
  </si>
  <si>
    <t>rw1</t>
  </si>
  <si>
    <t>rw2</t>
  </si>
  <si>
    <t>rw3</t>
  </si>
  <si>
    <t>rw4</t>
  </si>
  <si>
    <t>W div LY1</t>
  </si>
  <si>
    <t>5w</t>
  </si>
  <si>
    <t>2w</t>
  </si>
  <si>
    <t>dre</t>
  </si>
  <si>
    <t>ypde</t>
  </si>
  <si>
    <t>Evolution</t>
  </si>
  <si>
    <t>Assay</t>
  </si>
  <si>
    <t>dra</t>
  </si>
  <si>
    <t>ypda</t>
  </si>
  <si>
    <t>W</t>
  </si>
  <si>
    <t>5w no LY</t>
  </si>
  <si>
    <t>2w no 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</si>
</sst>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"/>
  <sheetViews>
    <sheetView tabSelected="1" zoomScaleNormal="100" workbookViewId="0">
      <pane ySplit="1" topLeftCell="A2" activePane="bottomLeft" state="frozen"/>
      <selection pane="bottomLeft" activeCell="O25" sqref="O25"/>
    </sheetView>
  </sheetViews>
  <sheetFormatPr defaultRowHeight="15" x14ac:dyDescent="0.25"/>
  <cols>
    <col min="1" max="1" width="4.85546875" customWidth="1"/>
    <col min="2" max="2" width="4" customWidth="1"/>
    <col min="5" max="5" width="10.140625" customWidth="1"/>
    <col min="9" max="11" width="12.28515625" customWidth="1"/>
    <col min="12" max="13" width="12.140625" customWidth="1"/>
    <col min="14" max="14" width="16" customWidth="1"/>
    <col min="15" max="15" width="14" customWidth="1"/>
    <col min="16" max="16" width="10.28515625" customWidth="1"/>
    <col min="17" max="17" width="9.28515625" customWidth="1"/>
  </cols>
  <sheetData>
    <row r="1" spans="1:20" x14ac:dyDescent="0.25">
      <c r="A1" s="1" t="s">
        <v>7</v>
      </c>
      <c r="B1" s="1" t="s">
        <v>2</v>
      </c>
      <c r="C1" s="1" t="s">
        <v>0</v>
      </c>
      <c r="D1" s="1" t="s">
        <v>3</v>
      </c>
      <c r="E1" s="1" t="s">
        <v>1</v>
      </c>
      <c r="F1" s="1" t="s">
        <v>4</v>
      </c>
      <c r="G1" s="1" t="s">
        <v>5</v>
      </c>
      <c r="H1" s="1" t="s">
        <v>6</v>
      </c>
      <c r="I1" s="1" t="s">
        <v>15</v>
      </c>
      <c r="J1" s="1" t="s">
        <v>25</v>
      </c>
      <c r="L1" s="1" t="s">
        <v>26</v>
      </c>
      <c r="M1" s="1" t="s">
        <v>27</v>
      </c>
      <c r="N1" s="1"/>
      <c r="O1" s="1" t="s">
        <v>30</v>
      </c>
      <c r="P1" s="1" t="s">
        <v>31</v>
      </c>
      <c r="Q1" s="1" t="s">
        <v>34</v>
      </c>
      <c r="R1" s="1"/>
      <c r="S1" s="1" t="s">
        <v>35</v>
      </c>
      <c r="T1" s="1" t="s">
        <v>36</v>
      </c>
    </row>
    <row r="2" spans="1:20" s="3" customFormat="1" x14ac:dyDescent="0.25">
      <c r="A2" s="1" t="s">
        <v>8</v>
      </c>
      <c r="B2" s="1">
        <v>1</v>
      </c>
      <c r="C2" s="1">
        <v>6767</v>
      </c>
      <c r="D2" s="1">
        <v>4108</v>
      </c>
      <c r="E2" s="1">
        <v>141500</v>
      </c>
      <c r="F2" s="1">
        <v>7285300</v>
      </c>
      <c r="G2" s="1">
        <f>(LN(F2/D2))/(LN(E2/C2))</f>
        <v>2.4605534530181767</v>
      </c>
      <c r="H2" s="1">
        <f>LOG((F2/E2)/(D2/C2),2)</f>
        <v>6.4061946307026307</v>
      </c>
      <c r="I2" s="1">
        <f>(LN(F2/D2))-(LN(E2/C2))</f>
        <v>4.440435746389789</v>
      </c>
      <c r="J2" s="1">
        <f>G2/$M$49</f>
        <v>1.4544958017234868</v>
      </c>
      <c r="K2" s="1">
        <f>AVERAGE(J2:J4)</f>
        <v>1.3667798499930193</v>
      </c>
      <c r="L2" s="1">
        <v>1.3667798499930193</v>
      </c>
      <c r="M2" s="1">
        <v>1.1842160392771668</v>
      </c>
      <c r="N2" s="1"/>
      <c r="O2" s="1" t="s">
        <v>28</v>
      </c>
      <c r="P2" s="1" t="s">
        <v>32</v>
      </c>
      <c r="Q2" s="1">
        <v>1.3667798499930193</v>
      </c>
      <c r="R2" s="1"/>
      <c r="S2" s="1">
        <f>L2*$M$49</f>
        <v>2.3121654084054439</v>
      </c>
      <c r="T2" s="1">
        <f>M2*$M$49</f>
        <v>2.0033243554984748</v>
      </c>
    </row>
    <row r="3" spans="1:20" x14ac:dyDescent="0.25">
      <c r="A3" s="1" t="s">
        <v>8</v>
      </c>
      <c r="B3" s="1">
        <v>2</v>
      </c>
      <c r="C3" s="1">
        <v>18990</v>
      </c>
      <c r="D3" s="1">
        <v>4922</v>
      </c>
      <c r="E3" s="1">
        <v>508600</v>
      </c>
      <c r="F3" s="1">
        <v>4909400</v>
      </c>
      <c r="G3" s="1">
        <f>(LN(F3/D3))/(LN(E3/C3))</f>
        <v>2.1002793621180773</v>
      </c>
      <c r="H3" s="1">
        <f>LOG((F3/E3)/(D3/C3),2)</f>
        <v>5.2188666924590983</v>
      </c>
      <c r="I3" s="1">
        <f>(LN(F3/D3))-(LN(E3/C3))</f>
        <v>3.6174427335962305</v>
      </c>
      <c r="J3" s="1">
        <f t="shared" ref="J3:J49" si="0">G3/$M$49</f>
        <v>1.2415286125566887</v>
      </c>
      <c r="K3" s="1"/>
      <c r="L3" s="1">
        <v>1.3025902012680448</v>
      </c>
      <c r="M3" s="1">
        <v>1.0973797957367273</v>
      </c>
      <c r="N3" s="1"/>
      <c r="O3" s="1" t="s">
        <v>28</v>
      </c>
      <c r="P3" s="1" t="s">
        <v>32</v>
      </c>
      <c r="Q3" s="1">
        <v>1.3025902012680448</v>
      </c>
      <c r="R3" s="1"/>
      <c r="S3" s="1">
        <f t="shared" ref="S3:T6" si="1">L3*$M$49</f>
        <v>2.2035765340813596</v>
      </c>
      <c r="T3" s="1">
        <f t="shared" si="1"/>
        <v>1.8564245028915607</v>
      </c>
    </row>
    <row r="4" spans="1:20" x14ac:dyDescent="0.25">
      <c r="A4" s="1" t="s">
        <v>8</v>
      </c>
      <c r="B4" s="1">
        <v>3</v>
      </c>
      <c r="C4" s="1">
        <v>15225</v>
      </c>
      <c r="D4" s="1">
        <v>5617</v>
      </c>
      <c r="E4" s="1">
        <v>256600</v>
      </c>
      <c r="F4" s="1">
        <v>4610300</v>
      </c>
      <c r="G4" s="1">
        <f>(LN(F4/D4))/(LN(E4/C4))</f>
        <v>2.3756634100800778</v>
      </c>
      <c r="H4" s="1">
        <f>LOG((F4/E4)/(D4/C4),2)</f>
        <v>5.6058380768719616</v>
      </c>
      <c r="I4" s="1">
        <f>(LN(F4/D4))-(LN(E4/C4))</f>
        <v>3.8856708576593864</v>
      </c>
      <c r="J4" s="1">
        <f t="shared" si="0"/>
        <v>1.4043151356988826</v>
      </c>
      <c r="K4" s="1"/>
      <c r="L4" s="1">
        <v>1.1282155505965332</v>
      </c>
      <c r="M4" s="1">
        <v>1.0701632558581826</v>
      </c>
      <c r="N4" s="1"/>
      <c r="O4" s="1" t="s">
        <v>28</v>
      </c>
      <c r="P4" s="1" t="s">
        <v>32</v>
      </c>
      <c r="Q4" s="1">
        <v>1.1282155505965332</v>
      </c>
      <c r="R4" s="1"/>
      <c r="S4" s="1">
        <f t="shared" si="1"/>
        <v>1.9085889869738197</v>
      </c>
      <c r="T4" s="1">
        <f t="shared" si="1"/>
        <v>1.8103826022562977</v>
      </c>
    </row>
    <row r="5" spans="1:20" x14ac:dyDescent="0.25">
      <c r="A5" s="1" t="s">
        <v>9</v>
      </c>
      <c r="B5" s="1">
        <v>1</v>
      </c>
      <c r="C5" s="1">
        <v>22220</v>
      </c>
      <c r="D5" s="1">
        <v>5686</v>
      </c>
      <c r="E5" s="1">
        <v>394200</v>
      </c>
      <c r="F5" s="1">
        <v>4983200</v>
      </c>
      <c r="G5" s="1">
        <f>(LN(F5/D5))/(LN(E5/C5))</f>
        <v>2.3560977592121439</v>
      </c>
      <c r="H5" s="1">
        <f>LOG((F5/E5)/(D5/C5),2)</f>
        <v>5.6264456086418617</v>
      </c>
      <c r="I5" s="1">
        <f>(LN(F5/D5))-(LN(E5/C5))</f>
        <v>3.8999549102039919</v>
      </c>
      <c r="J5" s="1">
        <f t="shared" si="0"/>
        <v>1.3927493812502281</v>
      </c>
      <c r="K5" s="1">
        <f t="shared" ref="K5:K47" si="2">AVERAGE(J5:J7)</f>
        <v>1.3025902012680448</v>
      </c>
      <c r="L5" s="1">
        <v>1.2619391950116217</v>
      </c>
      <c r="M5" s="1">
        <v>1.1631353707945855</v>
      </c>
      <c r="N5" s="1"/>
      <c r="O5" s="1" t="s">
        <v>28</v>
      </c>
      <c r="P5" s="1" t="s">
        <v>32</v>
      </c>
      <c r="Q5" s="1">
        <v>1.2619391950116217</v>
      </c>
      <c r="R5" s="1"/>
      <c r="S5" s="1">
        <f t="shared" si="1"/>
        <v>2.1348077045705538</v>
      </c>
      <c r="T5" s="1">
        <f t="shared" si="1"/>
        <v>1.9676624363885784</v>
      </c>
    </row>
    <row r="6" spans="1:20" x14ac:dyDescent="0.25">
      <c r="A6" s="1" t="s">
        <v>9</v>
      </c>
      <c r="B6" s="1">
        <v>2</v>
      </c>
      <c r="C6" s="1">
        <v>13071</v>
      </c>
      <c r="D6" s="1">
        <v>4956</v>
      </c>
      <c r="E6" s="1">
        <v>418500</v>
      </c>
      <c r="F6" s="1">
        <v>4043400</v>
      </c>
      <c r="G6" s="1">
        <f t="shared" ref="G6:G14" si="3">(LN(F6/D6))/(LN(E6/C6))</f>
        <v>1.9341312835146873</v>
      </c>
      <c r="H6" s="1">
        <f t="shared" ref="H6:H14" si="4">LOG((F6/E6)/(D6/C6),2)</f>
        <v>4.6713908302584333</v>
      </c>
      <c r="I6" s="1">
        <f t="shared" ref="I6:I14" si="5">(LN(F6/D6))-(LN(E6/C6))</f>
        <v>3.2379613832872152</v>
      </c>
      <c r="J6" s="1">
        <f t="shared" si="0"/>
        <v>1.1433142524920348</v>
      </c>
      <c r="K6" s="1"/>
      <c r="L6" s="1">
        <v>1.5570045688620748</v>
      </c>
      <c r="M6" s="1">
        <v>1.1861383800643372</v>
      </c>
      <c r="N6" s="1"/>
      <c r="O6" s="1" t="s">
        <v>28</v>
      </c>
      <c r="P6" s="1" t="s">
        <v>32</v>
      </c>
      <c r="Q6" s="1">
        <v>1.5570045688620748</v>
      </c>
      <c r="R6" s="1"/>
      <c r="S6" s="1">
        <f t="shared" si="1"/>
        <v>2.6339663295961735</v>
      </c>
      <c r="T6" s="1">
        <f t="shared" si="1"/>
        <v>2.0065763568147696</v>
      </c>
    </row>
    <row r="7" spans="1:20" x14ac:dyDescent="0.25">
      <c r="A7" s="1" t="s">
        <v>9</v>
      </c>
      <c r="B7" s="1">
        <v>3</v>
      </c>
      <c r="C7" s="1">
        <v>16468</v>
      </c>
      <c r="D7" s="1">
        <v>4443</v>
      </c>
      <c r="E7" s="2">
        <v>306400</v>
      </c>
      <c r="F7" s="1">
        <v>3925500</v>
      </c>
      <c r="G7" s="1">
        <f t="shared" si="3"/>
        <v>2.3205005595172481</v>
      </c>
      <c r="H7" s="1">
        <f t="shared" si="4"/>
        <v>5.5694475300428614</v>
      </c>
      <c r="I7" s="1">
        <f t="shared" si="5"/>
        <v>3.8604468527257612</v>
      </c>
      <c r="J7" s="1">
        <f t="shared" si="0"/>
        <v>1.3717069700618718</v>
      </c>
      <c r="K7" s="1"/>
      <c r="L7" s="1"/>
      <c r="M7" s="1"/>
      <c r="N7" s="1">
        <f>_xlfn.T.TEST(L2:L6,M2:M6,2,2)</f>
        <v>3.8825660831322266E-2</v>
      </c>
      <c r="O7" s="1" t="s">
        <v>29</v>
      </c>
      <c r="P7" s="1" t="s">
        <v>32</v>
      </c>
      <c r="Q7" s="1">
        <v>1.1842160392771668</v>
      </c>
      <c r="R7" s="1"/>
      <c r="S7" s="1"/>
    </row>
    <row r="8" spans="1:20" x14ac:dyDescent="0.25">
      <c r="A8" s="1" t="s">
        <v>10</v>
      </c>
      <c r="B8" s="1">
        <v>1</v>
      </c>
      <c r="C8" s="2">
        <v>12752</v>
      </c>
      <c r="D8" s="1">
        <v>5255</v>
      </c>
      <c r="E8" s="1">
        <v>357600</v>
      </c>
      <c r="F8" s="1">
        <v>4191700</v>
      </c>
      <c r="G8" s="1">
        <f t="shared" si="3"/>
        <v>2.0042678395857445</v>
      </c>
      <c r="H8" s="1">
        <f t="shared" si="4"/>
        <v>4.8300776903824385</v>
      </c>
      <c r="I8" s="1">
        <f t="shared" si="5"/>
        <v>3.3479547329740789</v>
      </c>
      <c r="J8" s="1">
        <f t="shared" si="0"/>
        <v>1.1847737567460734</v>
      </c>
      <c r="K8" s="1">
        <f t="shared" si="2"/>
        <v>1.1282155505965332</v>
      </c>
      <c r="L8" s="1"/>
      <c r="M8" s="1"/>
      <c r="N8" s="1"/>
      <c r="O8" s="1" t="s">
        <v>29</v>
      </c>
      <c r="P8" s="1" t="s">
        <v>32</v>
      </c>
      <c r="Q8" s="1">
        <v>1.0973797957367273</v>
      </c>
      <c r="R8" s="1"/>
      <c r="S8" s="1"/>
    </row>
    <row r="9" spans="1:20" x14ac:dyDescent="0.25">
      <c r="A9" s="1" t="s">
        <v>10</v>
      </c>
      <c r="B9" s="1">
        <v>2</v>
      </c>
      <c r="C9" s="1">
        <v>14687</v>
      </c>
      <c r="D9" s="1">
        <v>4713</v>
      </c>
      <c r="E9" s="1">
        <v>587500</v>
      </c>
      <c r="F9" s="1">
        <v>4086100</v>
      </c>
      <c r="G9" s="1">
        <f t="shared" si="3"/>
        <v>1.8338791641492647</v>
      </c>
      <c r="H9" s="1">
        <f t="shared" si="4"/>
        <v>4.4378859064505649</v>
      </c>
      <c r="I9" s="1">
        <f t="shared" si="5"/>
        <v>3.0761081037029263</v>
      </c>
      <c r="J9" s="1">
        <f t="shared" si="0"/>
        <v>1.0840526719106305</v>
      </c>
      <c r="K9" s="1"/>
      <c r="L9" s="1"/>
      <c r="M9" s="1"/>
      <c r="N9" s="1"/>
      <c r="O9" s="1" t="s">
        <v>29</v>
      </c>
      <c r="P9" s="1" t="s">
        <v>32</v>
      </c>
      <c r="Q9" s="1">
        <v>1.0701632558581826</v>
      </c>
      <c r="R9" s="1"/>
      <c r="S9" s="1"/>
    </row>
    <row r="10" spans="1:20" x14ac:dyDescent="0.25">
      <c r="A10" s="1" t="s">
        <v>10</v>
      </c>
      <c r="B10" s="1">
        <v>3</v>
      </c>
      <c r="C10" s="1">
        <v>22040</v>
      </c>
      <c r="D10" s="1">
        <v>6504</v>
      </c>
      <c r="E10" s="1">
        <v>754500</v>
      </c>
      <c r="F10" s="1">
        <v>5124300</v>
      </c>
      <c r="G10" s="1">
        <f t="shared" si="3"/>
        <v>1.88761995718645</v>
      </c>
      <c r="H10" s="1">
        <f t="shared" si="4"/>
        <v>4.5244871956486366</v>
      </c>
      <c r="I10" s="1">
        <f t="shared" si="5"/>
        <v>3.1361355431434257</v>
      </c>
      <c r="J10" s="1">
        <f t="shared" si="0"/>
        <v>1.115820223132896</v>
      </c>
      <c r="K10" s="1"/>
      <c r="L10" s="1"/>
      <c r="M10" s="1"/>
      <c r="N10" s="1"/>
      <c r="O10" s="1" t="s">
        <v>29</v>
      </c>
      <c r="P10" s="1" t="s">
        <v>32</v>
      </c>
      <c r="Q10" s="1">
        <v>1.1631353707945855</v>
      </c>
      <c r="R10" s="1">
        <f>AVERAGE(S2,S4,S5,S6)</f>
        <v>2.2473821073864979</v>
      </c>
      <c r="S10" s="1"/>
    </row>
    <row r="11" spans="1:20" x14ac:dyDescent="0.25">
      <c r="A11" s="1" t="s">
        <v>11</v>
      </c>
      <c r="B11" s="1">
        <v>1</v>
      </c>
      <c r="C11" s="1">
        <v>16485</v>
      </c>
      <c r="D11" s="1">
        <v>5611</v>
      </c>
      <c r="E11" s="1">
        <v>248200</v>
      </c>
      <c r="F11" s="1">
        <v>5125500</v>
      </c>
      <c r="G11" s="1">
        <f t="shared" si="3"/>
        <v>2.5139371029882533</v>
      </c>
      <c r="H11" s="1">
        <f t="shared" si="4"/>
        <v>5.9229417969950999</v>
      </c>
      <c r="I11" s="1">
        <f t="shared" si="5"/>
        <v>4.1054704072078083</v>
      </c>
      <c r="J11" s="1">
        <f t="shared" si="0"/>
        <v>1.4860522365844768</v>
      </c>
      <c r="K11" s="1">
        <f t="shared" si="2"/>
        <v>1.2619391950116217</v>
      </c>
      <c r="L11" s="1"/>
      <c r="M11" s="1"/>
      <c r="N11" s="1"/>
      <c r="O11" s="1" t="s">
        <v>29</v>
      </c>
      <c r="P11" s="1" t="s">
        <v>32</v>
      </c>
      <c r="Q11" s="1">
        <v>1.1861383800643372</v>
      </c>
      <c r="R11" s="1"/>
      <c r="S11" s="1"/>
    </row>
    <row r="12" spans="1:20" x14ac:dyDescent="0.25">
      <c r="A12" s="1" t="s">
        <v>11</v>
      </c>
      <c r="B12" s="1">
        <v>2</v>
      </c>
      <c r="C12" s="1">
        <v>13848</v>
      </c>
      <c r="D12" s="1">
        <v>6411</v>
      </c>
      <c r="E12" s="1">
        <v>548100</v>
      </c>
      <c r="F12" s="1">
        <v>5173900</v>
      </c>
      <c r="G12" s="1">
        <f t="shared" si="3"/>
        <v>1.8196819061333271</v>
      </c>
      <c r="H12" s="1">
        <f t="shared" si="4"/>
        <v>4.3497974463865008</v>
      </c>
      <c r="I12" s="1">
        <f t="shared" si="5"/>
        <v>3.0150498359696525</v>
      </c>
      <c r="J12" s="1">
        <f t="shared" si="0"/>
        <v>1.0756603111777894</v>
      </c>
      <c r="K12" s="1"/>
      <c r="L12" s="1"/>
      <c r="M12" s="1"/>
      <c r="N12" s="1"/>
      <c r="O12" s="1" t="s">
        <v>28</v>
      </c>
      <c r="P12" s="1" t="s">
        <v>33</v>
      </c>
      <c r="Q12" s="1">
        <v>1.4368642330457535</v>
      </c>
      <c r="R12" s="1"/>
      <c r="S12" s="1"/>
    </row>
    <row r="13" spans="1:20" x14ac:dyDescent="0.25">
      <c r="A13" s="1" t="s">
        <v>11</v>
      </c>
      <c r="B13" s="1">
        <v>3</v>
      </c>
      <c r="C13" s="1">
        <v>12972</v>
      </c>
      <c r="D13" s="1">
        <v>5645</v>
      </c>
      <c r="E13" s="1">
        <v>363200</v>
      </c>
      <c r="F13" s="1">
        <v>5602800</v>
      </c>
      <c r="G13" s="1">
        <f t="shared" si="3"/>
        <v>2.0708041045900805</v>
      </c>
      <c r="H13" s="1">
        <f t="shared" si="4"/>
        <v>5.1476673294678736</v>
      </c>
      <c r="I13" s="1">
        <f t="shared" si="5"/>
        <v>3.5680910958811998</v>
      </c>
      <c r="J13" s="1">
        <f t="shared" si="0"/>
        <v>1.2241050372725986</v>
      </c>
      <c r="K13" s="1"/>
      <c r="L13" s="1"/>
      <c r="M13" s="1"/>
      <c r="N13" s="1"/>
      <c r="O13" s="1" t="s">
        <v>28</v>
      </c>
      <c r="P13" s="1" t="s">
        <v>33</v>
      </c>
      <c r="Q13" s="1">
        <v>1.3796440937257148</v>
      </c>
      <c r="R13" s="1"/>
      <c r="S13" s="1"/>
    </row>
    <row r="14" spans="1:20" x14ac:dyDescent="0.25">
      <c r="A14" s="1" t="s">
        <v>12</v>
      </c>
      <c r="B14" s="1">
        <v>1</v>
      </c>
      <c r="C14" s="1">
        <v>20413</v>
      </c>
      <c r="D14" s="1">
        <v>4829</v>
      </c>
      <c r="E14" s="1">
        <v>212500</v>
      </c>
      <c r="F14" s="1">
        <v>4149600</v>
      </c>
      <c r="G14" s="1">
        <f t="shared" si="3"/>
        <v>2.8838203125187603</v>
      </c>
      <c r="H14" s="1">
        <f t="shared" si="4"/>
        <v>6.3671293837010454</v>
      </c>
      <c r="I14" s="1">
        <f t="shared" si="5"/>
        <v>4.4133577805727615</v>
      </c>
      <c r="J14" s="1">
        <f t="shared" si="0"/>
        <v>1.7046996204607405</v>
      </c>
      <c r="K14" s="1">
        <f t="shared" si="2"/>
        <v>1.5570045688620748</v>
      </c>
      <c r="L14" s="1"/>
      <c r="M14" s="1"/>
      <c r="N14" s="1"/>
      <c r="O14" s="1" t="s">
        <v>28</v>
      </c>
      <c r="P14" s="1" t="s">
        <v>33</v>
      </c>
      <c r="Q14" s="1">
        <v>1.3979507243464304</v>
      </c>
      <c r="R14" s="1"/>
      <c r="S14" s="1"/>
    </row>
    <row r="15" spans="1:20" x14ac:dyDescent="0.25">
      <c r="A15" s="1" t="s">
        <v>12</v>
      </c>
      <c r="B15" s="1">
        <v>2</v>
      </c>
      <c r="C15" s="1">
        <v>16823</v>
      </c>
      <c r="D15" s="1">
        <v>4795</v>
      </c>
      <c r="E15" s="1">
        <v>165900</v>
      </c>
      <c r="F15" s="1">
        <v>4251200</v>
      </c>
      <c r="G15" s="1">
        <f t="shared" ref="G15:G49" si="6">(LN(F15/D15))/(LN(E15/C15))</f>
        <v>2.965686261932301</v>
      </c>
      <c r="H15" s="1">
        <f t="shared" ref="H15:H49" si="7">LOG((F15/E15)/(D15/C15),2)</f>
        <v>6.4903166216106518</v>
      </c>
      <c r="I15" s="1">
        <f t="shared" ref="I15:I49" si="8">(LN(F15/D15))-(LN(E15/C15))</f>
        <v>4.4987446672107723</v>
      </c>
      <c r="J15" s="1">
        <f t="shared" si="0"/>
        <v>1.7530926677973238</v>
      </c>
      <c r="K15" s="1"/>
      <c r="L15" s="1"/>
      <c r="M15" s="1"/>
      <c r="N15" s="1"/>
      <c r="O15" s="1" t="s">
        <v>28</v>
      </c>
      <c r="P15" s="1" t="s">
        <v>33</v>
      </c>
      <c r="Q15" s="1">
        <v>1.3467560534615706</v>
      </c>
      <c r="R15" s="1"/>
      <c r="S15" s="1"/>
    </row>
    <row r="16" spans="1:20" x14ac:dyDescent="0.25">
      <c r="A16" s="1" t="s">
        <v>12</v>
      </c>
      <c r="B16" s="1">
        <v>3</v>
      </c>
      <c r="C16" s="1">
        <v>10159</v>
      </c>
      <c r="D16" s="1">
        <v>4341</v>
      </c>
      <c r="E16" s="1">
        <v>293400</v>
      </c>
      <c r="F16" s="1">
        <v>4318500</v>
      </c>
      <c r="G16" s="1">
        <f t="shared" si="6"/>
        <v>2.0523924143374592</v>
      </c>
      <c r="H16" s="1">
        <f t="shared" si="7"/>
        <v>5.1062485833732891</v>
      </c>
      <c r="I16" s="1">
        <f t="shared" si="8"/>
        <v>3.5393818088034101</v>
      </c>
      <c r="J16" s="1">
        <f t="shared" si="0"/>
        <v>1.2132214183281607</v>
      </c>
      <c r="K16" s="1"/>
      <c r="L16" s="1"/>
      <c r="M16" s="1"/>
      <c r="N16" s="1"/>
      <c r="O16" s="1" t="s">
        <v>28</v>
      </c>
      <c r="P16" s="1" t="s">
        <v>33</v>
      </c>
      <c r="Q16" s="1">
        <v>1.5232292478035021</v>
      </c>
      <c r="R16" s="1"/>
      <c r="S16" s="1"/>
    </row>
    <row r="17" spans="1:19" x14ac:dyDescent="0.25">
      <c r="A17" s="1" t="s">
        <v>16</v>
      </c>
      <c r="B17" s="1">
        <v>1</v>
      </c>
      <c r="C17" s="1">
        <v>14323</v>
      </c>
      <c r="D17" s="1">
        <v>5527</v>
      </c>
      <c r="E17" s="1">
        <v>485100</v>
      </c>
      <c r="F17" s="1">
        <v>4281200</v>
      </c>
      <c r="G17" s="1">
        <f t="shared" si="6"/>
        <v>1.8885352228297239</v>
      </c>
      <c r="H17" s="1">
        <f t="shared" si="7"/>
        <v>4.5154263330873832</v>
      </c>
      <c r="I17" s="1">
        <f t="shared" si="8"/>
        <v>3.1298550318056519</v>
      </c>
      <c r="J17" s="1">
        <f t="shared" si="0"/>
        <v>1.1163612599610007</v>
      </c>
      <c r="K17" s="1">
        <f t="shared" si="2"/>
        <v>1.1842160392771668</v>
      </c>
      <c r="L17" s="1"/>
      <c r="M17" s="1"/>
      <c r="N17" s="1"/>
      <c r="O17" s="1" t="s">
        <v>29</v>
      </c>
      <c r="P17" s="1" t="s">
        <v>33</v>
      </c>
      <c r="Q17" s="1">
        <v>1.7324117239512224</v>
      </c>
      <c r="R17" s="1"/>
      <c r="S17" s="1"/>
    </row>
    <row r="18" spans="1:19" x14ac:dyDescent="0.25">
      <c r="A18" s="1" t="s">
        <v>16</v>
      </c>
      <c r="B18" s="1">
        <v>2</v>
      </c>
      <c r="C18" s="1">
        <v>9213</v>
      </c>
      <c r="D18" s="1">
        <v>7277</v>
      </c>
      <c r="E18" s="1">
        <v>215000</v>
      </c>
      <c r="F18" s="1">
        <v>4982600</v>
      </c>
      <c r="G18" s="1">
        <f t="shared" si="6"/>
        <v>2.0726799370195033</v>
      </c>
      <c r="H18" s="1">
        <f t="shared" si="7"/>
        <v>4.8748173974190552</v>
      </c>
      <c r="I18" s="1">
        <f t="shared" si="8"/>
        <v>3.3789659347655889</v>
      </c>
      <c r="J18" s="1">
        <f t="shared" si="0"/>
        <v>1.2252138895879121</v>
      </c>
      <c r="K18" s="1"/>
      <c r="L18" s="1"/>
      <c r="M18" s="1"/>
      <c r="N18" s="1"/>
      <c r="O18" s="1" t="s">
        <v>29</v>
      </c>
      <c r="P18" s="1" t="s">
        <v>33</v>
      </c>
      <c r="Q18" s="1">
        <v>1.5073957630075219</v>
      </c>
      <c r="R18" s="1"/>
      <c r="S18" s="1"/>
    </row>
    <row r="19" spans="1:19" x14ac:dyDescent="0.25">
      <c r="A19" s="1" t="s">
        <v>16</v>
      </c>
      <c r="B19" s="1">
        <v>3</v>
      </c>
      <c r="C19" s="1">
        <v>10899</v>
      </c>
      <c r="D19" s="1">
        <v>5991</v>
      </c>
      <c r="E19" s="1">
        <v>383600</v>
      </c>
      <c r="F19" s="1">
        <v>8828500</v>
      </c>
      <c r="G19" s="1">
        <f t="shared" si="6"/>
        <v>2.0487579066461983</v>
      </c>
      <c r="H19" s="1">
        <f t="shared" si="7"/>
        <v>5.3878207461250458</v>
      </c>
      <c r="I19" s="1">
        <f t="shared" si="8"/>
        <v>3.7345527595389569</v>
      </c>
      <c r="J19" s="1">
        <f t="shared" si="0"/>
        <v>1.211072968282588</v>
      </c>
      <c r="K19" s="1"/>
      <c r="L19" s="1"/>
      <c r="M19" s="1"/>
      <c r="N19" s="1"/>
      <c r="O19" s="1" t="s">
        <v>29</v>
      </c>
      <c r="P19" s="1" t="s">
        <v>33</v>
      </c>
      <c r="Q19" s="1">
        <v>1.491482138037397</v>
      </c>
      <c r="R19" s="1"/>
      <c r="S19" s="1"/>
    </row>
    <row r="20" spans="1:19" x14ac:dyDescent="0.25">
      <c r="A20" s="1" t="s">
        <v>17</v>
      </c>
      <c r="B20" s="1">
        <v>1</v>
      </c>
      <c r="C20" s="1">
        <v>13999</v>
      </c>
      <c r="D20" s="1">
        <v>5253</v>
      </c>
      <c r="E20" s="1">
        <v>419800</v>
      </c>
      <c r="F20" s="1">
        <v>6479300</v>
      </c>
      <c r="G20" s="1">
        <f t="shared" si="6"/>
        <v>2.0929146362896276</v>
      </c>
      <c r="H20" s="1">
        <f t="shared" si="7"/>
        <v>5.3621741705011079</v>
      </c>
      <c r="I20" s="1">
        <f t="shared" si="8"/>
        <v>3.7167759079542062</v>
      </c>
      <c r="J20" s="1">
        <f t="shared" si="0"/>
        <v>1.2371751355837803</v>
      </c>
      <c r="K20" s="1">
        <f t="shared" si="2"/>
        <v>1.0973797957367273</v>
      </c>
      <c r="L20" s="1"/>
      <c r="M20" s="1"/>
      <c r="N20" s="1"/>
      <c r="O20" s="1" t="s">
        <v>29</v>
      </c>
      <c r="P20" s="1" t="s">
        <v>33</v>
      </c>
      <c r="Q20" s="1">
        <v>1.5371371161898999</v>
      </c>
      <c r="R20" s="1"/>
      <c r="S20" s="1"/>
    </row>
    <row r="21" spans="1:19" x14ac:dyDescent="0.25">
      <c r="A21" s="1" t="s">
        <v>17</v>
      </c>
      <c r="B21" s="1">
        <v>2</v>
      </c>
      <c r="C21" s="1">
        <v>16065</v>
      </c>
      <c r="D21" s="1">
        <v>5683</v>
      </c>
      <c r="E21" s="1">
        <v>847700</v>
      </c>
      <c r="F21" s="1">
        <v>5991300</v>
      </c>
      <c r="G21" s="1">
        <f t="shared" si="6"/>
        <v>1.7551155737998183</v>
      </c>
      <c r="H21" s="1">
        <f t="shared" si="7"/>
        <v>4.3204397429159922</v>
      </c>
      <c r="I21" s="1">
        <f t="shared" si="8"/>
        <v>2.9947006265813547</v>
      </c>
      <c r="J21" s="1">
        <f t="shared" si="0"/>
        <v>1.0374935080154448</v>
      </c>
      <c r="K21" s="1"/>
      <c r="L21" s="1"/>
      <c r="M21" s="1"/>
      <c r="N21" s="1"/>
      <c r="O21" s="1" t="s">
        <v>29</v>
      </c>
      <c r="P21" s="1" t="s">
        <v>33</v>
      </c>
      <c r="Q21" s="1">
        <v>1.590974923593379</v>
      </c>
      <c r="R21" s="1"/>
      <c r="S21" s="1"/>
    </row>
    <row r="22" spans="1:19" x14ac:dyDescent="0.25">
      <c r="A22" s="1" t="s">
        <v>17</v>
      </c>
      <c r="B22" s="1">
        <v>3</v>
      </c>
      <c r="C22" s="1">
        <v>11214</v>
      </c>
      <c r="D22" s="1">
        <v>5403</v>
      </c>
      <c r="E22" s="1">
        <v>591500</v>
      </c>
      <c r="F22" s="1">
        <v>4976800</v>
      </c>
      <c r="G22" s="1">
        <f t="shared" si="6"/>
        <v>1.7212432985852364</v>
      </c>
      <c r="H22" s="1">
        <f t="shared" si="7"/>
        <v>4.1262367255269705</v>
      </c>
      <c r="I22" s="1">
        <f t="shared" si="8"/>
        <v>2.8600893526219204</v>
      </c>
      <c r="J22" s="1">
        <f t="shared" si="0"/>
        <v>1.0174707436109569</v>
      </c>
      <c r="K22" s="1"/>
      <c r="L22" s="1"/>
      <c r="M22" s="1"/>
      <c r="N22" s="1"/>
      <c r="Q22" s="1"/>
      <c r="R22" s="1"/>
      <c r="S22" s="1"/>
    </row>
    <row r="23" spans="1:19" x14ac:dyDescent="0.25">
      <c r="A23" s="1" t="s">
        <v>18</v>
      </c>
      <c r="B23" s="1">
        <v>1</v>
      </c>
      <c r="C23" s="1">
        <v>10277</v>
      </c>
      <c r="D23" s="1">
        <v>5229</v>
      </c>
      <c r="E23" s="1">
        <v>511000</v>
      </c>
      <c r="F23" s="1">
        <v>5150500</v>
      </c>
      <c r="G23" s="1">
        <f t="shared" si="6"/>
        <v>1.76441763158019</v>
      </c>
      <c r="H23" s="1">
        <f t="shared" si="7"/>
        <v>4.3081295045370736</v>
      </c>
      <c r="I23" s="1">
        <f t="shared" si="8"/>
        <v>2.9861678195569858</v>
      </c>
      <c r="J23" s="1">
        <f t="shared" si="0"/>
        <v>1.0429921912374427</v>
      </c>
      <c r="K23" s="1">
        <f t="shared" si="2"/>
        <v>1.0701632558581826</v>
      </c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 t="s">
        <v>18</v>
      </c>
      <c r="B24" s="1">
        <v>2</v>
      </c>
      <c r="C24" s="1">
        <v>14506</v>
      </c>
      <c r="D24" s="1">
        <v>4868</v>
      </c>
      <c r="E24" s="1">
        <v>820100</v>
      </c>
      <c r="F24" s="1">
        <v>4820500</v>
      </c>
      <c r="G24" s="1">
        <f t="shared" si="6"/>
        <v>1.7095867136057294</v>
      </c>
      <c r="H24" s="1">
        <f t="shared" si="7"/>
        <v>4.1305597341752476</v>
      </c>
      <c r="I24" s="1">
        <f t="shared" si="8"/>
        <v>2.8630858338780092</v>
      </c>
      <c r="J24" s="1">
        <f t="shared" si="0"/>
        <v>1.0105802394057632</v>
      </c>
      <c r="K24" s="1"/>
      <c r="L24" s="1"/>
      <c r="M24" s="1"/>
      <c r="N24" s="1"/>
      <c r="O24" s="1">
        <f>_xlfn.STDEV.S(M2:M6)</f>
        <v>5.3180101817993555E-2</v>
      </c>
      <c r="P24" s="1"/>
      <c r="Q24" s="1"/>
      <c r="R24" s="1"/>
      <c r="S24" s="1"/>
    </row>
    <row r="25" spans="1:19" x14ac:dyDescent="0.25">
      <c r="A25" s="1" t="s">
        <v>18</v>
      </c>
      <c r="B25" s="1">
        <v>3</v>
      </c>
      <c r="C25" s="1">
        <v>12160</v>
      </c>
      <c r="D25" s="1">
        <v>5027</v>
      </c>
      <c r="E25" s="1">
        <v>382600</v>
      </c>
      <c r="F25" s="1">
        <v>4292800</v>
      </c>
      <c r="G25" s="1">
        <f t="shared" si="6"/>
        <v>1.9571434615829733</v>
      </c>
      <c r="H25" s="1">
        <f t="shared" si="7"/>
        <v>4.76238381554999</v>
      </c>
      <c r="I25" s="1">
        <f t="shared" si="8"/>
        <v>3.3010329144927901</v>
      </c>
      <c r="J25" s="1">
        <f t="shared" si="0"/>
        <v>1.1569173369313419</v>
      </c>
      <c r="K25" s="1"/>
      <c r="L25" s="1"/>
      <c r="M25" s="1">
        <f>AVERAGE(G17:G31)</f>
        <v>1.9288740507699365</v>
      </c>
      <c r="N25" s="1">
        <f>AVERAGE(G3:G16)</f>
        <v>2.2227686741331341</v>
      </c>
      <c r="O25" s="1">
        <f>M25/$M49</f>
        <v>1.1402065683461999</v>
      </c>
      <c r="P25" s="1">
        <f>N25/$M49</f>
        <v>1.3139351639621712</v>
      </c>
      <c r="Q25" s="1"/>
      <c r="R25" s="1"/>
      <c r="S25" s="1"/>
    </row>
    <row r="26" spans="1:19" x14ac:dyDescent="0.25">
      <c r="A26" s="1" t="s">
        <v>19</v>
      </c>
      <c r="B26" s="1">
        <v>1</v>
      </c>
      <c r="C26" s="1">
        <v>26496</v>
      </c>
      <c r="D26" s="1">
        <v>6881</v>
      </c>
      <c r="E26" s="1">
        <v>616300</v>
      </c>
      <c r="F26" s="1">
        <v>5189500</v>
      </c>
      <c r="G26" s="1">
        <f t="shared" si="6"/>
        <v>2.1055531992585395</v>
      </c>
      <c r="H26" s="1">
        <f t="shared" si="7"/>
        <v>5.0189752768081677</v>
      </c>
      <c r="I26" s="1">
        <f t="shared" si="8"/>
        <v>3.4788885624196526</v>
      </c>
      <c r="J26" s="1">
        <f t="shared" si="0"/>
        <v>1.2446461119836434</v>
      </c>
      <c r="K26" s="1">
        <f t="shared" si="2"/>
        <v>1.1631353707945855</v>
      </c>
      <c r="L26" s="1"/>
      <c r="M26" s="1"/>
      <c r="N26" s="1">
        <f>_xlfn.T.TEST(J17:J31,J3:J16,2,2)</f>
        <v>9.6529920272470579E-3</v>
      </c>
      <c r="O26" s="1"/>
      <c r="P26" s="1"/>
      <c r="Q26" s="1"/>
      <c r="R26" s="1"/>
      <c r="S26" s="1"/>
    </row>
    <row r="27" spans="1:19" x14ac:dyDescent="0.25">
      <c r="A27" s="1" t="s">
        <v>19</v>
      </c>
      <c r="B27" s="1">
        <v>2</v>
      </c>
      <c r="C27" s="1">
        <v>24228</v>
      </c>
      <c r="D27" s="1">
        <v>5671</v>
      </c>
      <c r="E27" s="1">
        <v>1032400</v>
      </c>
      <c r="F27" s="1">
        <v>5483700</v>
      </c>
      <c r="G27" s="1">
        <f t="shared" si="6"/>
        <v>1.8320701373244894</v>
      </c>
      <c r="H27" s="1">
        <f t="shared" si="7"/>
        <v>4.5041478554539349</v>
      </c>
      <c r="I27" s="1">
        <f t="shared" si="8"/>
        <v>3.1220373868330187</v>
      </c>
      <c r="J27" s="1">
        <f t="shared" si="0"/>
        <v>1.0829833100893649</v>
      </c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 t="s">
        <v>19</v>
      </c>
      <c r="B28" s="1">
        <v>3</v>
      </c>
      <c r="C28" s="1">
        <v>24843</v>
      </c>
      <c r="D28" s="1">
        <v>5912</v>
      </c>
      <c r="E28" s="1">
        <v>867700</v>
      </c>
      <c r="F28" s="1">
        <v>6377000</v>
      </c>
      <c r="G28" s="1">
        <f t="shared" si="6"/>
        <v>1.9653639725827059</v>
      </c>
      <c r="H28" s="1">
        <f t="shared" si="7"/>
        <v>4.9487308738940277</v>
      </c>
      <c r="I28" s="1">
        <f t="shared" si="8"/>
        <v>3.4301988525895997</v>
      </c>
      <c r="J28" s="1">
        <f t="shared" si="0"/>
        <v>1.1617766903107478</v>
      </c>
      <c r="K28" s="1"/>
      <c r="L28" s="1"/>
      <c r="M28" s="1">
        <f>AVERAGE(G32:G46)</f>
        <v>1.8719412382950211</v>
      </c>
      <c r="N28" s="1"/>
      <c r="O28" s="1"/>
      <c r="P28" s="1"/>
      <c r="Q28" s="1"/>
      <c r="R28" s="1"/>
      <c r="S28" s="1"/>
    </row>
    <row r="29" spans="1:19" x14ac:dyDescent="0.25">
      <c r="A29" s="1" t="s">
        <v>20</v>
      </c>
      <c r="B29" s="1">
        <v>1</v>
      </c>
      <c r="C29" s="1">
        <v>27099</v>
      </c>
      <c r="D29" s="1">
        <v>6275</v>
      </c>
      <c r="E29" s="1">
        <v>490300</v>
      </c>
      <c r="F29" s="1">
        <v>5279500</v>
      </c>
      <c r="G29" s="1">
        <f t="shared" si="6"/>
        <v>2.3260111288698719</v>
      </c>
      <c r="H29" s="1">
        <f t="shared" si="7"/>
        <v>5.5392168879713131</v>
      </c>
      <c r="I29" s="1">
        <f t="shared" si="8"/>
        <v>3.83949256840735</v>
      </c>
      <c r="J29" s="1">
        <f t="shared" si="0"/>
        <v>1.3749644079275949</v>
      </c>
      <c r="K29" s="1">
        <f t="shared" si="2"/>
        <v>1.1861383800643372</v>
      </c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 t="s">
        <v>20</v>
      </c>
      <c r="B30" s="1">
        <v>2</v>
      </c>
      <c r="C30" s="1">
        <v>22344</v>
      </c>
      <c r="D30" s="1">
        <v>5899</v>
      </c>
      <c r="E30" s="1">
        <v>830900</v>
      </c>
      <c r="F30" s="1">
        <v>5252600</v>
      </c>
      <c r="G30" s="1">
        <f t="shared" si="6"/>
        <v>1.8782595388432859</v>
      </c>
      <c r="H30" s="1">
        <f t="shared" si="7"/>
        <v>4.5816301257642484</v>
      </c>
      <c r="I30" s="1">
        <f t="shared" si="8"/>
        <v>3.175744004041996</v>
      </c>
      <c r="J30" s="1">
        <f t="shared" si="0"/>
        <v>1.1102870414961354</v>
      </c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 t="s">
        <v>20</v>
      </c>
      <c r="B31" s="1">
        <v>3</v>
      </c>
      <c r="C31" s="1">
        <v>24601</v>
      </c>
      <c r="D31" s="1">
        <v>5836</v>
      </c>
      <c r="E31" s="1">
        <v>1038900</v>
      </c>
      <c r="F31" s="1">
        <v>5216300</v>
      </c>
      <c r="G31" s="1">
        <f t="shared" si="6"/>
        <v>1.8154584027311509</v>
      </c>
      <c r="H31" s="1">
        <f t="shared" si="7"/>
        <v>4.4036352230499798</v>
      </c>
      <c r="I31" s="1">
        <f t="shared" si="8"/>
        <v>3.0523673390715595</v>
      </c>
      <c r="J31" s="1">
        <f t="shared" si="0"/>
        <v>1.0731636907692814</v>
      </c>
      <c r="K31" s="1"/>
      <c r="L31" s="1"/>
      <c r="M31" s="1"/>
      <c r="N31" s="1">
        <f>AVERAGE(D2:D16)</f>
        <v>5189.0666666666666</v>
      </c>
      <c r="O31" s="1"/>
      <c r="P31" s="1"/>
      <c r="Q31" s="1"/>
      <c r="R31" s="1"/>
      <c r="S31" s="1"/>
    </row>
    <row r="32" spans="1:19" x14ac:dyDescent="0.25">
      <c r="A32" s="1" t="s">
        <v>21</v>
      </c>
      <c r="B32" s="1">
        <v>1</v>
      </c>
      <c r="C32" s="1">
        <v>22571</v>
      </c>
      <c r="D32" s="1">
        <v>4726</v>
      </c>
      <c r="E32" s="1">
        <v>1056600</v>
      </c>
      <c r="F32" s="1">
        <v>4271400</v>
      </c>
      <c r="G32" s="1">
        <f t="shared" si="6"/>
        <v>1.7697244127505942</v>
      </c>
      <c r="H32" s="1">
        <f t="shared" si="7"/>
        <v>4.2710584956877575</v>
      </c>
      <c r="I32" s="1">
        <f t="shared" si="8"/>
        <v>2.9604721542925705</v>
      </c>
      <c r="J32" s="1">
        <f t="shared" si="0"/>
        <v>1.0461291647193844</v>
      </c>
      <c r="K32" s="1">
        <f t="shared" si="2"/>
        <v>1.0850690331975683</v>
      </c>
      <c r="L32" s="1"/>
      <c r="M32" s="1"/>
      <c r="N32" s="1">
        <f>AVERAGE(D17:D31)</f>
        <v>5782.1333333333332</v>
      </c>
      <c r="O32" s="1"/>
      <c r="P32" s="1"/>
      <c r="Q32" s="1"/>
      <c r="R32" s="1"/>
      <c r="S32" s="1"/>
    </row>
    <row r="33" spans="1:19" x14ac:dyDescent="0.25">
      <c r="A33" s="1" t="s">
        <v>21</v>
      </c>
      <c r="B33" s="1">
        <v>2</v>
      </c>
      <c r="C33" s="1">
        <v>24283</v>
      </c>
      <c r="D33" s="1">
        <v>4335</v>
      </c>
      <c r="E33" s="1">
        <v>698300</v>
      </c>
      <c r="F33" s="1">
        <v>3593200</v>
      </c>
      <c r="G33" s="1">
        <f t="shared" si="6"/>
        <v>2.0006943561115476</v>
      </c>
      <c r="H33" s="1">
        <f t="shared" si="7"/>
        <v>4.8491931303799003</v>
      </c>
      <c r="I33" s="1">
        <f t="shared" si="8"/>
        <v>3.3612045463134828</v>
      </c>
      <c r="J33" s="1">
        <f t="shared" si="0"/>
        <v>1.1826613796691308</v>
      </c>
      <c r="K33" s="1"/>
      <c r="L33" s="1"/>
      <c r="M33" s="1"/>
      <c r="N33" s="1">
        <f>_xlfn.T.TEST(D2:D16,D17:D31,2,2)</f>
        <v>2.4707773039490941E-2</v>
      </c>
      <c r="O33" s="1"/>
      <c r="P33" s="1"/>
      <c r="Q33" s="1"/>
      <c r="R33" s="1"/>
      <c r="S33" s="1"/>
    </row>
    <row r="34" spans="1:19" x14ac:dyDescent="0.25">
      <c r="A34" s="1" t="s">
        <v>21</v>
      </c>
      <c r="B34" s="1">
        <v>3</v>
      </c>
      <c r="C34" s="1">
        <v>23582</v>
      </c>
      <c r="D34" s="1">
        <v>4869</v>
      </c>
      <c r="E34" s="1">
        <v>1072000</v>
      </c>
      <c r="F34" s="1">
        <v>3678600</v>
      </c>
      <c r="G34" s="1">
        <f t="shared" si="6"/>
        <v>1.7363768229169654</v>
      </c>
      <c r="H34" s="1">
        <f t="shared" si="7"/>
        <v>4.0548405780852761</v>
      </c>
      <c r="I34" s="1">
        <f t="shared" si="8"/>
        <v>2.8106013143198676</v>
      </c>
      <c r="J34" s="1">
        <f t="shared" si="0"/>
        <v>1.0264165552041902</v>
      </c>
      <c r="K34" s="1"/>
      <c r="L34" s="1"/>
      <c r="M34" s="1"/>
      <c r="N34" s="1"/>
      <c r="O34" s="1"/>
      <c r="P34" s="1"/>
      <c r="Q34" s="1"/>
      <c r="R34" s="1"/>
      <c r="S34" s="1"/>
    </row>
    <row r="35" spans="1:19" s="3" customFormat="1" x14ac:dyDescent="0.25">
      <c r="A35" s="1" t="s">
        <v>22</v>
      </c>
      <c r="B35" s="1">
        <v>1</v>
      </c>
      <c r="C35" s="1">
        <v>24094</v>
      </c>
      <c r="D35" s="1">
        <v>5855</v>
      </c>
      <c r="E35" s="1">
        <v>878400</v>
      </c>
      <c r="F35" s="1">
        <v>5799600</v>
      </c>
      <c r="G35" s="1">
        <f t="shared" si="6"/>
        <v>1.9182372544764521</v>
      </c>
      <c r="H35" s="1">
        <f t="shared" si="7"/>
        <v>4.7639362898529134</v>
      </c>
      <c r="I35" s="1">
        <f t="shared" si="8"/>
        <v>3.3021090076787529</v>
      </c>
      <c r="J35" s="1">
        <f t="shared" si="0"/>
        <v>1.1339188872012593</v>
      </c>
      <c r="K35" s="1">
        <f t="shared" si="2"/>
        <v>1.1633898241478129</v>
      </c>
      <c r="L35" s="1"/>
      <c r="M35" s="1"/>
      <c r="N35" s="1"/>
      <c r="O35" s="1"/>
      <c r="P35" s="1"/>
      <c r="Q35" s="1"/>
      <c r="R35" s="1"/>
      <c r="S35" s="1"/>
    </row>
    <row r="36" spans="1:19" s="3" customFormat="1" x14ac:dyDescent="0.25">
      <c r="A36" s="1" t="s">
        <v>22</v>
      </c>
      <c r="B36" s="1">
        <v>2</v>
      </c>
      <c r="C36" s="1">
        <v>24266</v>
      </c>
      <c r="D36" s="1">
        <v>6299</v>
      </c>
      <c r="E36" s="1">
        <v>876400</v>
      </c>
      <c r="F36" s="1">
        <v>4792400</v>
      </c>
      <c r="G36" s="1">
        <f t="shared" si="6"/>
        <v>1.8496974561849981</v>
      </c>
      <c r="H36" s="1">
        <f t="shared" si="7"/>
        <v>4.3968285372990161</v>
      </c>
      <c r="I36" s="1">
        <f t="shared" si="8"/>
        <v>3.047649304034322</v>
      </c>
      <c r="J36" s="1">
        <f t="shared" si="0"/>
        <v>1.0934032671306566</v>
      </c>
      <c r="K36" s="1"/>
      <c r="L36" s="1"/>
      <c r="M36" s="1"/>
      <c r="N36" s="1"/>
      <c r="O36" s="1"/>
      <c r="P36" s="1"/>
      <c r="Q36" s="1"/>
      <c r="R36" s="1"/>
      <c r="S36" s="1"/>
    </row>
    <row r="37" spans="1:19" s="3" customFormat="1" x14ac:dyDescent="0.25">
      <c r="A37" s="1" t="s">
        <v>22</v>
      </c>
      <c r="B37" s="1">
        <v>3</v>
      </c>
      <c r="C37" s="1">
        <v>24779</v>
      </c>
      <c r="D37" s="1">
        <v>5825</v>
      </c>
      <c r="E37" s="1">
        <v>598400</v>
      </c>
      <c r="F37" s="1">
        <v>5244000</v>
      </c>
      <c r="G37" s="1">
        <f t="shared" si="6"/>
        <v>2.1363439657454428</v>
      </c>
      <c r="H37" s="1">
        <f t="shared" si="7"/>
        <v>5.2202736165068098</v>
      </c>
      <c r="I37" s="1">
        <f t="shared" si="8"/>
        <v>3.6184179390331646</v>
      </c>
      <c r="J37" s="1">
        <f t="shared" si="0"/>
        <v>1.2628473181115227</v>
      </c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 t="s">
        <v>23</v>
      </c>
      <c r="B38" s="1">
        <v>1</v>
      </c>
      <c r="C38" s="1">
        <v>24312</v>
      </c>
      <c r="D38" s="1">
        <v>4399</v>
      </c>
      <c r="E38" s="1">
        <v>1320700</v>
      </c>
      <c r="F38" s="1">
        <v>4075800</v>
      </c>
      <c r="G38" s="1">
        <f t="shared" si="6"/>
        <v>1.7100214029602401</v>
      </c>
      <c r="H38" s="1">
        <f t="shared" si="7"/>
        <v>4.092201541283127</v>
      </c>
      <c r="I38" s="1">
        <f t="shared" si="8"/>
        <v>2.8364979606234617</v>
      </c>
      <c r="J38" s="1">
        <f t="shared" si="0"/>
        <v>1.0108371953521638</v>
      </c>
      <c r="K38" s="1">
        <f t="shared" si="2"/>
        <v>1.0343191355599839</v>
      </c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 t="s">
        <v>23</v>
      </c>
      <c r="B39" s="1">
        <v>2</v>
      </c>
      <c r="C39" s="1">
        <v>23322</v>
      </c>
      <c r="D39" s="1">
        <v>4140</v>
      </c>
      <c r="E39" s="1">
        <v>1064300</v>
      </c>
      <c r="F39" s="1">
        <v>4829300</v>
      </c>
      <c r="G39" s="1">
        <f t="shared" si="6"/>
        <v>1.8483017171710976</v>
      </c>
      <c r="H39" s="1">
        <f t="shared" si="7"/>
        <v>4.6758980599229281</v>
      </c>
      <c r="I39" s="1">
        <f t="shared" si="8"/>
        <v>3.2410855568212957</v>
      </c>
      <c r="J39" s="1">
        <f t="shared" si="0"/>
        <v>1.0925782102583785</v>
      </c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 t="s">
        <v>23</v>
      </c>
      <c r="B40" s="1">
        <v>3</v>
      </c>
      <c r="C40" s="1">
        <v>21182</v>
      </c>
      <c r="D40" s="1">
        <v>4555</v>
      </c>
      <c r="E40" s="1">
        <v>1160600</v>
      </c>
      <c r="F40" s="1">
        <v>3967400</v>
      </c>
      <c r="G40" s="1">
        <f t="shared" si="6"/>
        <v>1.6909134555450533</v>
      </c>
      <c r="H40" s="1">
        <f t="shared" si="7"/>
        <v>3.990638881359247</v>
      </c>
      <c r="I40" s="1">
        <f t="shared" si="8"/>
        <v>2.7661000892470566</v>
      </c>
      <c r="J40" s="1">
        <f t="shared" si="0"/>
        <v>0.99954200106940949</v>
      </c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 t="s">
        <v>24</v>
      </c>
      <c r="B41" s="1">
        <v>1</v>
      </c>
      <c r="C41" s="1">
        <v>21036</v>
      </c>
      <c r="D41" s="1">
        <v>4863</v>
      </c>
      <c r="E41" s="1">
        <v>940000</v>
      </c>
      <c r="F41" s="1">
        <v>4565300</v>
      </c>
      <c r="G41" s="1">
        <f t="shared" si="6"/>
        <v>1.8013747763856305</v>
      </c>
      <c r="H41" s="1">
        <f t="shared" si="7"/>
        <v>4.3929189106222637</v>
      </c>
      <c r="I41" s="1">
        <f t="shared" si="8"/>
        <v>3.0449393573262884</v>
      </c>
      <c r="J41" s="1">
        <f t="shared" si="0"/>
        <v>1.0648385006103458</v>
      </c>
      <c r="K41" s="1">
        <f t="shared" si="2"/>
        <v>1.0931330492448172</v>
      </c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 t="s">
        <v>24</v>
      </c>
      <c r="B42" s="1">
        <v>2</v>
      </c>
      <c r="C42" s="1">
        <v>21556</v>
      </c>
      <c r="D42" s="1">
        <v>5049</v>
      </c>
      <c r="E42" s="1">
        <v>823800</v>
      </c>
      <c r="F42" s="1">
        <v>5286300</v>
      </c>
      <c r="G42" s="1">
        <f t="shared" si="6"/>
        <v>1.9086361446622284</v>
      </c>
      <c r="H42" s="1">
        <f t="shared" si="7"/>
        <v>4.7759121789416161</v>
      </c>
      <c r="I42" s="1">
        <f t="shared" si="8"/>
        <v>3.3104100614352863</v>
      </c>
      <c r="J42" s="1">
        <f t="shared" si="0"/>
        <v>1.1282434267069772</v>
      </c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 t="s">
        <v>24</v>
      </c>
      <c r="B43" s="1">
        <v>3</v>
      </c>
      <c r="C43" s="1">
        <v>25308</v>
      </c>
      <c r="D43" s="1">
        <v>5884</v>
      </c>
      <c r="E43" s="1">
        <v>995700</v>
      </c>
      <c r="F43" s="1">
        <v>5018600</v>
      </c>
      <c r="G43" s="1">
        <f t="shared" si="6"/>
        <v>1.8377100742423635</v>
      </c>
      <c r="H43" s="1">
        <f t="shared" si="7"/>
        <v>4.4382262768411822</v>
      </c>
      <c r="I43" s="1">
        <f t="shared" si="8"/>
        <v>3.076344030479528</v>
      </c>
      <c r="J43" s="1">
        <f t="shared" si="0"/>
        <v>1.0863172204171292</v>
      </c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 t="s">
        <v>14</v>
      </c>
      <c r="B44" s="1">
        <v>1</v>
      </c>
      <c r="C44" s="1">
        <v>24641</v>
      </c>
      <c r="D44" s="1">
        <v>6234</v>
      </c>
      <c r="E44" s="1">
        <v>758000</v>
      </c>
      <c r="F44" s="1">
        <v>5810900</v>
      </c>
      <c r="G44" s="1">
        <f t="shared" si="6"/>
        <v>1.9956014098090371</v>
      </c>
      <c r="H44" s="1">
        <f t="shared" si="7"/>
        <v>4.9213226196767943</v>
      </c>
      <c r="I44" s="1">
        <f t="shared" si="8"/>
        <v>3.4112008984548541</v>
      </c>
      <c r="J44" s="1">
        <f t="shared" si="0"/>
        <v>1.1796508094227016</v>
      </c>
      <c r="K44" s="1">
        <f t="shared" si="2"/>
        <v>1.1568496236126427</v>
      </c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 t="s">
        <v>14</v>
      </c>
      <c r="B45" s="1">
        <v>2</v>
      </c>
      <c r="C45" s="1">
        <v>24160</v>
      </c>
      <c r="D45" s="1">
        <v>6136</v>
      </c>
      <c r="E45" s="1">
        <v>794900</v>
      </c>
      <c r="F45" s="1">
        <v>6434500</v>
      </c>
      <c r="G45" s="1">
        <f t="shared" si="6"/>
        <v>1.9909032835572609</v>
      </c>
      <c r="H45" s="1">
        <f t="shared" si="7"/>
        <v>4.994232830262419</v>
      </c>
      <c r="I45" s="1">
        <f t="shared" si="8"/>
        <v>3.4617384053563121</v>
      </c>
      <c r="J45" s="1">
        <f t="shared" si="0"/>
        <v>1.1768736273619773</v>
      </c>
      <c r="K45" s="1"/>
      <c r="L45" s="1"/>
      <c r="M45" s="1"/>
      <c r="N45" s="1"/>
      <c r="O45" s="1"/>
      <c r="P45" s="1"/>
      <c r="Q45" s="1"/>
      <c r="R45" s="1"/>
      <c r="S45" s="1"/>
    </row>
    <row r="46" spans="1:19" s="3" customFormat="1" x14ac:dyDescent="0.25">
      <c r="A46" s="1" t="s">
        <v>14</v>
      </c>
      <c r="B46" s="1">
        <v>3</v>
      </c>
      <c r="C46" s="1">
        <v>21976</v>
      </c>
      <c r="D46" s="1">
        <v>6509</v>
      </c>
      <c r="E46" s="1">
        <v>767200</v>
      </c>
      <c r="F46" s="1">
        <v>5264400</v>
      </c>
      <c r="G46" s="1">
        <f t="shared" si="6"/>
        <v>1.884582041906405</v>
      </c>
      <c r="H46" s="1">
        <f t="shared" si="7"/>
        <v>4.5340154829092176</v>
      </c>
      <c r="I46" s="1">
        <f t="shared" si="8"/>
        <v>3.1427400485936623</v>
      </c>
      <c r="J46" s="1">
        <f t="shared" si="0"/>
        <v>1.114024434053249</v>
      </c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 t="s">
        <v>13</v>
      </c>
      <c r="B47" s="1">
        <v>1</v>
      </c>
      <c r="C47" s="1">
        <v>24525</v>
      </c>
      <c r="D47" s="1">
        <v>4303</v>
      </c>
      <c r="E47" s="1">
        <v>1229800</v>
      </c>
      <c r="F47" s="1">
        <v>3384700</v>
      </c>
      <c r="G47" s="1">
        <f t="shared" si="6"/>
        <v>1.7031557766267613</v>
      </c>
      <c r="H47" s="1">
        <f t="shared" si="7"/>
        <v>3.9714426465360084</v>
      </c>
      <c r="I47" s="1">
        <f t="shared" si="8"/>
        <v>2.7527942732019612</v>
      </c>
      <c r="J47" s="1">
        <f t="shared" si="0"/>
        <v>1.006778748799825</v>
      </c>
      <c r="K47" s="1">
        <f t="shared" si="2"/>
        <v>1.0000000000000002</v>
      </c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 t="s">
        <v>13</v>
      </c>
      <c r="B48" s="1">
        <v>2</v>
      </c>
      <c r="C48" s="1">
        <v>22583</v>
      </c>
      <c r="D48" s="1">
        <v>3803</v>
      </c>
      <c r="E48" s="1">
        <v>1078700</v>
      </c>
      <c r="F48" s="1">
        <v>2862400</v>
      </c>
      <c r="G48" s="1">
        <f t="shared" si="6"/>
        <v>1.7131626299763838</v>
      </c>
      <c r="H48" s="1">
        <f t="shared" si="7"/>
        <v>3.9779589105948268</v>
      </c>
      <c r="I48" s="1">
        <f t="shared" si="8"/>
        <v>2.7573110032621155</v>
      </c>
      <c r="J48" s="1">
        <f t="shared" si="0"/>
        <v>1.0126940546297531</v>
      </c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 t="s">
        <v>13</v>
      </c>
      <c r="B49" s="1">
        <v>3</v>
      </c>
      <c r="C49" s="1">
        <v>23094</v>
      </c>
      <c r="D49" s="1">
        <v>4363</v>
      </c>
      <c r="E49" s="1">
        <v>1150300</v>
      </c>
      <c r="F49" s="1">
        <v>2852300</v>
      </c>
      <c r="G49" s="1">
        <f t="shared" si="6"/>
        <v>1.6587463342560063</v>
      </c>
      <c r="H49" s="1">
        <f t="shared" si="7"/>
        <v>3.7142412607802058</v>
      </c>
      <c r="I49" s="1">
        <f t="shared" si="8"/>
        <v>2.574515857829216</v>
      </c>
      <c r="J49" s="1">
        <f t="shared" si="0"/>
        <v>0.98052719657042209</v>
      </c>
      <c r="K49" s="1"/>
      <c r="L49" s="1"/>
      <c r="M49" s="1">
        <f>AVERAGE(G47:G49)</f>
        <v>1.6916882469530503</v>
      </c>
      <c r="N49" s="1"/>
      <c r="O49" s="1"/>
      <c r="P49" s="1"/>
      <c r="Q49" s="1"/>
      <c r="R49" s="1"/>
      <c r="S49" s="1"/>
    </row>
    <row r="50" spans="1:19" x14ac:dyDescent="0.25">
      <c r="B50" s="1"/>
      <c r="H50" s="1">
        <f>AVERAGE(H47:H49)</f>
        <v>3.8878809393036806</v>
      </c>
      <c r="I50" s="1">
        <f>AVERAGE(I47:I49)</f>
        <v>2.6948737114310979</v>
      </c>
    </row>
    <row r="51" spans="1:19" x14ac:dyDescent="0.25">
      <c r="B51" s="1"/>
    </row>
    <row r="52" spans="1:19" x14ac:dyDescent="0.25">
      <c r="B5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2019-12-14T05:55:33Z</dcterms:modified>
</cp:coreProperties>
</file>