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3F02920-00F1-4BC7-A5F6-90E1DC6FD100}" xr6:coauthVersionLast="43" xr6:coauthVersionMax="43" xr10:uidLastSave="{00000000-0000-0000-0000-000000000000}"/>
  <bookViews>
    <workbookView xWindow="810" yWindow="795" windowWidth="1842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V3" i="1"/>
  <c r="V4" i="1"/>
  <c r="V5" i="1"/>
  <c r="V6" i="1"/>
  <c r="V2" i="1"/>
  <c r="U6" i="1" l="1"/>
  <c r="D29" i="1" l="1"/>
  <c r="I29" i="1" s="1"/>
  <c r="D30" i="1"/>
  <c r="J30" i="1" s="1"/>
  <c r="K30" i="1" l="1"/>
  <c r="I30" i="1"/>
  <c r="K29" i="1"/>
  <c r="J29" i="1"/>
  <c r="D44" i="1"/>
  <c r="K44" i="1" s="1"/>
  <c r="D45" i="1"/>
  <c r="K45" i="1" s="1"/>
  <c r="D46" i="1"/>
  <c r="K46" i="1" s="1"/>
  <c r="D47" i="1"/>
  <c r="K47" i="1" s="1"/>
  <c r="I45" i="1" l="1"/>
  <c r="J44" i="1"/>
  <c r="I44" i="1"/>
  <c r="I47" i="1"/>
  <c r="J46" i="1"/>
  <c r="I46" i="1"/>
  <c r="J47" i="1"/>
  <c r="J45" i="1"/>
  <c r="D48" i="1"/>
  <c r="D49" i="1"/>
  <c r="K49" i="1" s="1"/>
  <c r="D3" i="1"/>
  <c r="K3" i="1" s="1"/>
  <c r="D4" i="1"/>
  <c r="K4" i="1" s="1"/>
  <c r="D5" i="1"/>
  <c r="D6" i="1"/>
  <c r="D7" i="1"/>
  <c r="I7" i="1" s="1"/>
  <c r="D8" i="1"/>
  <c r="D9" i="1"/>
  <c r="D10" i="1"/>
  <c r="D11" i="1"/>
  <c r="J11" i="1" s="1"/>
  <c r="D12" i="1"/>
  <c r="D13" i="1"/>
  <c r="D14" i="1"/>
  <c r="D15" i="1"/>
  <c r="J15" i="1" s="1"/>
  <c r="D16" i="1"/>
  <c r="D17" i="1"/>
  <c r="D18" i="1"/>
  <c r="D19" i="1"/>
  <c r="D20" i="1"/>
  <c r="D21" i="1"/>
  <c r="D22" i="1"/>
  <c r="D23" i="1"/>
  <c r="J23" i="1" s="1"/>
  <c r="D24" i="1"/>
  <c r="D25" i="1"/>
  <c r="D26" i="1"/>
  <c r="D27" i="1"/>
  <c r="D28" i="1"/>
  <c r="D31" i="1"/>
  <c r="D32" i="1"/>
  <c r="D33" i="1"/>
  <c r="J33" i="1" s="1"/>
  <c r="D34" i="1"/>
  <c r="D35" i="1"/>
  <c r="D36" i="1"/>
  <c r="D37" i="1"/>
  <c r="D38" i="1"/>
  <c r="D39" i="1"/>
  <c r="D40" i="1"/>
  <c r="D41" i="1"/>
  <c r="D42" i="1"/>
  <c r="D43" i="1"/>
  <c r="D2" i="1"/>
  <c r="K2" i="1" l="1"/>
  <c r="O35" i="1"/>
  <c r="O37" i="1"/>
  <c r="O36" i="1"/>
  <c r="J2" i="1"/>
  <c r="K42" i="1"/>
  <c r="I42" i="1"/>
  <c r="J42" i="1"/>
  <c r="J38" i="1"/>
  <c r="K38" i="1"/>
  <c r="J34" i="1"/>
  <c r="K34" i="1"/>
  <c r="J28" i="1"/>
  <c r="K28" i="1"/>
  <c r="J24" i="1"/>
  <c r="K24" i="1"/>
  <c r="J20" i="1"/>
  <c r="K20" i="1"/>
  <c r="J16" i="1"/>
  <c r="K16" i="1"/>
  <c r="J12" i="1"/>
  <c r="K12" i="1"/>
  <c r="I8" i="1"/>
  <c r="K8" i="1"/>
  <c r="K41" i="1"/>
  <c r="J41" i="1"/>
  <c r="I41" i="1"/>
  <c r="I37" i="1"/>
  <c r="K37" i="1"/>
  <c r="I33" i="1"/>
  <c r="K33" i="1"/>
  <c r="I27" i="1"/>
  <c r="K27" i="1"/>
  <c r="I23" i="1"/>
  <c r="K23" i="1"/>
  <c r="I19" i="1"/>
  <c r="K19" i="1"/>
  <c r="I15" i="1"/>
  <c r="K15" i="1"/>
  <c r="I38" i="1"/>
  <c r="I28" i="1"/>
  <c r="I20" i="1"/>
  <c r="I12" i="1"/>
  <c r="K40" i="1"/>
  <c r="I40" i="1"/>
  <c r="J40" i="1"/>
  <c r="J36" i="1"/>
  <c r="K36" i="1"/>
  <c r="J32" i="1"/>
  <c r="K32" i="1"/>
  <c r="J26" i="1"/>
  <c r="K26" i="1"/>
  <c r="J22" i="1"/>
  <c r="K22" i="1"/>
  <c r="J18" i="1"/>
  <c r="K18" i="1"/>
  <c r="J14" i="1"/>
  <c r="K14" i="1"/>
  <c r="I10" i="1"/>
  <c r="K10" i="1"/>
  <c r="J4" i="1"/>
  <c r="J37" i="1"/>
  <c r="J27" i="1"/>
  <c r="J19" i="1"/>
  <c r="K43" i="1"/>
  <c r="J43" i="1"/>
  <c r="I43" i="1"/>
  <c r="I39" i="1"/>
  <c r="K39" i="1"/>
  <c r="J35" i="1"/>
  <c r="K35" i="1"/>
  <c r="J31" i="1"/>
  <c r="K31" i="1"/>
  <c r="J25" i="1"/>
  <c r="K25" i="1"/>
  <c r="J21" i="1"/>
  <c r="K21" i="1"/>
  <c r="J17" i="1"/>
  <c r="K17" i="1"/>
  <c r="I13" i="1"/>
  <c r="K13" i="1"/>
  <c r="I9" i="1"/>
  <c r="K9" i="1"/>
  <c r="J3" i="1"/>
  <c r="I34" i="1"/>
  <c r="I24" i="1"/>
  <c r="I16" i="1"/>
  <c r="K48" i="1"/>
  <c r="I48" i="1"/>
  <c r="J48" i="1"/>
  <c r="I11" i="1"/>
  <c r="K11" i="1"/>
  <c r="J7" i="1"/>
  <c r="K7" i="1"/>
  <c r="I6" i="1"/>
  <c r="K6" i="1"/>
  <c r="J5" i="1"/>
  <c r="K5" i="1"/>
  <c r="J49" i="1"/>
  <c r="I49" i="1"/>
  <c r="I18" i="1"/>
  <c r="I14" i="1"/>
  <c r="I5" i="1"/>
  <c r="I36" i="1"/>
  <c r="I32" i="1"/>
  <c r="I22" i="1"/>
  <c r="J39" i="1"/>
  <c r="J13" i="1"/>
  <c r="J6" i="1"/>
  <c r="I35" i="1"/>
  <c r="I31" i="1"/>
  <c r="I25" i="1"/>
  <c r="I21" i="1"/>
  <c r="I17" i="1"/>
  <c r="I26" i="1"/>
  <c r="J10" i="1"/>
  <c r="J9" i="1"/>
  <c r="J8" i="1"/>
  <c r="I2" i="1"/>
  <c r="Q48" i="1" l="1"/>
  <c r="Q25" i="1"/>
  <c r="Q43" i="1"/>
  <c r="Q41" i="1"/>
  <c r="Q14" i="1"/>
  <c r="Q20" i="1"/>
  <c r="Q47" i="1"/>
  <c r="R47" i="1" s="1"/>
  <c r="Q18" i="1"/>
  <c r="Q8" i="1"/>
  <c r="Q40" i="1"/>
  <c r="Q11" i="1"/>
  <c r="Q30" i="1"/>
  <c r="Q5" i="1"/>
  <c r="Q32" i="1"/>
  <c r="Q38" i="1"/>
  <c r="Q19" i="1"/>
  <c r="R19" i="1" s="1"/>
  <c r="Q33" i="1"/>
  <c r="Q36" i="1"/>
  <c r="Q24" i="1"/>
  <c r="Q17" i="1"/>
  <c r="Q9" i="1"/>
  <c r="Q6" i="1"/>
  <c r="Q7" i="1"/>
  <c r="Q4" i="1"/>
  <c r="R4" i="1" s="1"/>
  <c r="Q22" i="1"/>
  <c r="Q12" i="1"/>
  <c r="Q28" i="1"/>
  <c r="Q15" i="1"/>
  <c r="Q31" i="1"/>
  <c r="Q42" i="1"/>
  <c r="Q27" i="1"/>
  <c r="R27" i="1" s="1"/>
  <c r="Q35" i="1"/>
  <c r="R35" i="1" s="1"/>
  <c r="Q13" i="1"/>
  <c r="Q3" i="1"/>
  <c r="Q21" i="1"/>
  <c r="Q29" i="1"/>
  <c r="Q46" i="1"/>
  <c r="Q44" i="1"/>
  <c r="Q37" i="1"/>
  <c r="R37" i="1" s="1"/>
  <c r="Q10" i="1"/>
  <c r="R10" i="1" s="1"/>
  <c r="Q39" i="1"/>
  <c r="Q49" i="1"/>
  <c r="R49" i="1" s="1"/>
  <c r="Q26" i="1"/>
  <c r="Q16" i="1"/>
  <c r="Q34" i="1"/>
  <c r="Q45" i="1"/>
  <c r="R45" i="1" s="1"/>
  <c r="Q23" i="1"/>
  <c r="R23" i="1" s="1"/>
  <c r="L21" i="1"/>
  <c r="N49" i="1"/>
  <c r="L35" i="1" s="1"/>
  <c r="L16" i="1"/>
  <c r="I3" i="1"/>
  <c r="I4" i="1"/>
  <c r="R40" i="1" l="1"/>
  <c r="R13" i="1"/>
  <c r="R22" i="1"/>
  <c r="R33" i="1"/>
  <c r="R18" i="1"/>
  <c r="R25" i="1"/>
  <c r="R32" i="1"/>
  <c r="R46" i="1"/>
  <c r="R9" i="1"/>
  <c r="R5" i="1"/>
  <c r="R20" i="1"/>
  <c r="R44" i="1"/>
  <c r="R7" i="1"/>
  <c r="R34" i="1"/>
  <c r="R6" i="1"/>
  <c r="R30" i="1"/>
  <c r="R14" i="1"/>
  <c r="R26" i="1"/>
  <c r="R15" i="1"/>
  <c r="R28" i="1"/>
  <c r="R24" i="1"/>
  <c r="R48" i="1"/>
  <c r="R41" i="1"/>
  <c r="R8" i="1"/>
  <c r="R38" i="1"/>
  <c r="R42" i="1"/>
  <c r="R16" i="1"/>
  <c r="R31" i="1"/>
  <c r="R29" i="1"/>
  <c r="R17" i="1"/>
  <c r="R21" i="1"/>
  <c r="R39" i="1"/>
  <c r="R2" i="1"/>
  <c r="R3" i="1"/>
  <c r="R12" i="1"/>
  <c r="R36" i="1"/>
  <c r="R11" i="1"/>
  <c r="R43" i="1"/>
  <c r="L36" i="1"/>
  <c r="L14" i="1"/>
  <c r="L15" i="1"/>
  <c r="L24" i="1"/>
  <c r="L25" i="1"/>
  <c r="L34" i="1"/>
  <c r="L26" i="1"/>
  <c r="L11" i="1"/>
  <c r="L17" i="1"/>
  <c r="L5" i="1"/>
  <c r="L4" i="1"/>
  <c r="L37" i="1"/>
  <c r="L3" i="1"/>
  <c r="U25" i="1"/>
  <c r="L28" i="1"/>
  <c r="L9" i="1"/>
  <c r="L12" i="1"/>
  <c r="L19" i="1"/>
  <c r="M19" i="1" s="1"/>
  <c r="L33" i="1"/>
  <c r="L31" i="1"/>
  <c r="M31" i="1" s="1"/>
  <c r="L27" i="1"/>
  <c r="L6" i="1"/>
  <c r="L38" i="1"/>
  <c r="L20" i="1"/>
  <c r="L18" i="1"/>
  <c r="L42" i="1"/>
  <c r="L48" i="1"/>
  <c r="L22" i="1"/>
  <c r="L10" i="1"/>
  <c r="L39" i="1"/>
  <c r="L29" i="1"/>
  <c r="L30" i="1"/>
  <c r="L47" i="1"/>
  <c r="L7" i="1"/>
  <c r="L44" i="1"/>
  <c r="L45" i="1"/>
  <c r="L46" i="1"/>
  <c r="L40" i="1"/>
  <c r="L23" i="1"/>
  <c r="L13" i="1"/>
  <c r="L41" i="1"/>
  <c r="L8" i="1"/>
  <c r="L32" i="1"/>
  <c r="T25" i="1"/>
  <c r="L43" i="1"/>
  <c r="M43" i="1" s="1"/>
  <c r="L49" i="1"/>
  <c r="M18" i="1" l="1"/>
  <c r="M27" i="1"/>
  <c r="M46" i="1"/>
  <c r="M22" i="1"/>
  <c r="M12" i="1"/>
  <c r="M10" i="1"/>
  <c r="M25" i="1"/>
  <c r="M37" i="1"/>
  <c r="M4" i="1"/>
  <c r="M14" i="1"/>
  <c r="M13" i="1"/>
  <c r="M3" i="1"/>
  <c r="N2" i="1"/>
  <c r="P6" i="1" s="1"/>
  <c r="M32" i="1"/>
  <c r="M33" i="1"/>
  <c r="M17" i="1"/>
  <c r="M38" i="1"/>
  <c r="M24" i="1"/>
  <c r="M15" i="1"/>
  <c r="M45" i="1"/>
  <c r="M7" i="1"/>
  <c r="M42" i="1"/>
  <c r="M5" i="1"/>
  <c r="M36" i="1"/>
  <c r="M44" i="1"/>
  <c r="M30" i="1"/>
  <c r="M9" i="1"/>
  <c r="M11" i="1"/>
  <c r="M21" i="1"/>
  <c r="M41" i="1"/>
  <c r="M2" i="1"/>
  <c r="M29" i="1"/>
  <c r="M28" i="1"/>
  <c r="M26" i="1"/>
  <c r="M35" i="1"/>
  <c r="M8" i="1"/>
  <c r="M47" i="1"/>
  <c r="M20" i="1"/>
  <c r="M23" i="1"/>
  <c r="M40" i="1"/>
  <c r="M39" i="1"/>
  <c r="M6" i="1"/>
  <c r="M34" i="1"/>
  <c r="M16" i="1"/>
</calcChain>
</file>

<file path=xl/sharedStrings.xml><?xml version="1.0" encoding="utf-8"?>
<sst xmlns="http://schemas.openxmlformats.org/spreadsheetml/2006/main" count="67" uniqueCount="34">
  <si>
    <t>T0_TFP1-GFP</t>
  </si>
  <si>
    <t>T24_TFP1-GFP</t>
  </si>
  <si>
    <t>Replicate</t>
  </si>
  <si>
    <t>T0_sir2D</t>
  </si>
  <si>
    <t>T24_sir2D</t>
  </si>
  <si>
    <t>W_W</t>
  </si>
  <si>
    <t>Delaney</t>
  </si>
  <si>
    <t>main</t>
  </si>
  <si>
    <t>subpop</t>
  </si>
  <si>
    <t>line</t>
  </si>
  <si>
    <t>5w1</t>
  </si>
  <si>
    <t>5w2</t>
  </si>
  <si>
    <t>5w3</t>
  </si>
  <si>
    <t>5w4</t>
  </si>
  <si>
    <t>5w5</t>
  </si>
  <si>
    <t>LY1</t>
  </si>
  <si>
    <t>rw5</t>
  </si>
  <si>
    <t>r_W</t>
  </si>
  <si>
    <t>2w1</t>
  </si>
  <si>
    <t>2w2</t>
  </si>
  <si>
    <t>2w3</t>
  </si>
  <si>
    <t>2w4</t>
  </si>
  <si>
    <t>2w5</t>
  </si>
  <si>
    <t>rw1</t>
  </si>
  <si>
    <t>rw2</t>
  </si>
  <si>
    <t>rw3</t>
  </si>
  <si>
    <t>rw4</t>
  </si>
  <si>
    <t>W div LY1</t>
  </si>
  <si>
    <t>5w</t>
  </si>
  <si>
    <t>2w</t>
  </si>
  <si>
    <t>r div LY1</t>
  </si>
  <si>
    <t>2W</t>
  </si>
  <si>
    <t>5w no LY</t>
  </si>
  <si>
    <t>2w no 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</si>
</sst>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2" borderId="0" xfId="0" applyFill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2"/>
  <sheetViews>
    <sheetView tabSelected="1" topLeftCell="M1" zoomScale="89" zoomScaleNormal="89" workbookViewId="0">
      <pane ySplit="1" topLeftCell="A2" activePane="bottomLeft" state="frozen"/>
      <selection pane="bottomLeft" activeCell="W2" sqref="W2:W6"/>
    </sheetView>
  </sheetViews>
  <sheetFormatPr defaultRowHeight="15" x14ac:dyDescent="0.25"/>
  <cols>
    <col min="1" max="1" width="4.85546875" customWidth="1"/>
    <col min="2" max="3" width="4" customWidth="1"/>
    <col min="8" max="8" width="10.140625" customWidth="1"/>
    <col min="11" max="11" width="12.28515625" customWidth="1"/>
    <col min="12" max="13" width="12.140625" customWidth="1"/>
    <col min="14" max="14" width="16" customWidth="1"/>
    <col min="15" max="15" width="14" customWidth="1"/>
    <col min="16" max="16" width="10.28515625" customWidth="1"/>
    <col min="17" max="17" width="9.28515625" customWidth="1"/>
  </cols>
  <sheetData>
    <row r="1" spans="1:23" x14ac:dyDescent="0.25">
      <c r="A1" t="s">
        <v>9</v>
      </c>
      <c r="B1" t="s">
        <v>2</v>
      </c>
      <c r="C1" t="s">
        <v>8</v>
      </c>
      <c r="D1" t="s">
        <v>3</v>
      </c>
      <c r="E1" t="s">
        <v>7</v>
      </c>
      <c r="F1" t="s">
        <v>0</v>
      </c>
      <c r="G1" t="s">
        <v>4</v>
      </c>
      <c r="H1" t="s">
        <v>1</v>
      </c>
      <c r="I1" t="s">
        <v>5</v>
      </c>
      <c r="J1" t="s">
        <v>6</v>
      </c>
      <c r="K1" t="s">
        <v>17</v>
      </c>
      <c r="L1" t="s">
        <v>27</v>
      </c>
      <c r="N1" t="s">
        <v>28</v>
      </c>
      <c r="O1" t="s">
        <v>29</v>
      </c>
      <c r="Q1" t="s">
        <v>30</v>
      </c>
      <c r="S1" t="s">
        <v>28</v>
      </c>
      <c r="T1" t="s">
        <v>31</v>
      </c>
      <c r="V1" t="s">
        <v>32</v>
      </c>
      <c r="W1" t="s">
        <v>33</v>
      </c>
    </row>
    <row r="2" spans="1:23" s="3" customFormat="1" x14ac:dyDescent="0.25">
      <c r="A2" s="3" t="s">
        <v>10</v>
      </c>
      <c r="B2" s="3">
        <v>1</v>
      </c>
      <c r="C2" s="3">
        <v>2431</v>
      </c>
      <c r="D2" s="3">
        <f t="shared" ref="D2:D28" si="0">E2+C2</f>
        <v>23766</v>
      </c>
      <c r="E2" s="3">
        <v>21335</v>
      </c>
      <c r="F2" s="3">
        <v>24222</v>
      </c>
      <c r="G2" s="3">
        <v>1198400</v>
      </c>
      <c r="H2" s="3">
        <v>104300</v>
      </c>
      <c r="I2" s="3">
        <f t="shared" ref="I2:I28" si="1">(LN(G2/D2))/(LN(H2/F2))</f>
        <v>2.6852463258436279</v>
      </c>
      <c r="J2" s="3">
        <f t="shared" ref="J2:J28" si="2">LOG((G2/H2)/(D2/F2),2)</f>
        <v>3.5497173515148757</v>
      </c>
      <c r="K2" s="3">
        <f t="shared" ref="K2:K28" si="3">(LN(G2/D2))-(LN(H2/F2))</f>
        <v>2.4604765739872523</v>
      </c>
      <c r="L2" s="4"/>
      <c r="M2" s="4">
        <f>AVERAGE(L2:L4)</f>
        <v>1.4675702080907911</v>
      </c>
      <c r="N2" s="4">
        <f>AVERAGE(L2:L4)</f>
        <v>1.4675702080907911</v>
      </c>
      <c r="O2" s="4">
        <v>1.7324117239512224</v>
      </c>
      <c r="P2" s="4"/>
      <c r="Q2" s="4"/>
      <c r="R2" s="5">
        <f>AVERAGE(Q2:Q4)</f>
        <v>2.4093318778952328</v>
      </c>
      <c r="S2" s="5">
        <v>2.4093318778952328</v>
      </c>
      <c r="T2" s="5">
        <v>2.6957065177353616</v>
      </c>
      <c r="U2" s="4"/>
      <c r="V2" s="3">
        <f>N2*$N$49</f>
        <v>1.8187801389956268</v>
      </c>
      <c r="W2" s="3">
        <f>O2*$N$49</f>
        <v>2.1470019074485935</v>
      </c>
    </row>
    <row r="3" spans="1:23" x14ac:dyDescent="0.25">
      <c r="A3" t="s">
        <v>10</v>
      </c>
      <c r="B3" s="1">
        <v>2</v>
      </c>
      <c r="C3" s="1">
        <v>1509</v>
      </c>
      <c r="D3" s="1">
        <f t="shared" si="0"/>
        <v>26782</v>
      </c>
      <c r="E3" s="1">
        <v>25273</v>
      </c>
      <c r="F3" s="1">
        <v>26715</v>
      </c>
      <c r="G3" s="1">
        <v>4311000</v>
      </c>
      <c r="H3" s="1">
        <v>466900</v>
      </c>
      <c r="I3" s="1">
        <f t="shared" si="1"/>
        <v>1.7760890276731012</v>
      </c>
      <c r="J3" s="1">
        <f t="shared" si="2"/>
        <v>3.2032233851300869</v>
      </c>
      <c r="K3" s="1">
        <f t="shared" si="3"/>
        <v>2.2203052581066034</v>
      </c>
      <c r="L3" s="1">
        <f t="shared" ref="L3:L49" si="4">I3/$N$49</f>
        <v>1.4331228321909069</v>
      </c>
      <c r="M3" s="1">
        <f t="shared" ref="M3:M47" si="5">AVERAGE(L3:L5)</f>
        <v>1.432801043476541</v>
      </c>
      <c r="N3" s="1">
        <v>1.3796440937257148</v>
      </c>
      <c r="O3" s="1">
        <v>1.5073957630075219</v>
      </c>
      <c r="P3" s="1"/>
      <c r="Q3" s="1">
        <f t="shared" ref="Q3:Q49" si="6">J3/(AVERAGE($J$47:$J$49))</f>
        <v>2.3137377825693766</v>
      </c>
      <c r="R3">
        <f t="shared" ref="R3:R49" si="7">AVERAGE(Q3:Q5)</f>
        <v>2.3222473802948049</v>
      </c>
      <c r="S3" s="5">
        <v>2.217000939286025</v>
      </c>
      <c r="T3" s="5">
        <v>2.5512016131453747</v>
      </c>
      <c r="U3" s="1"/>
      <c r="V3" s="3">
        <f t="shared" ref="V3:W6" si="8">N3*$N$49</f>
        <v>1.7098120844353606</v>
      </c>
      <c r="W3" s="3">
        <f t="shared" si="8"/>
        <v>1.8681365022603604</v>
      </c>
    </row>
    <row r="4" spans="1:23" x14ac:dyDescent="0.25">
      <c r="A4" t="s">
        <v>10</v>
      </c>
      <c r="B4" s="1">
        <v>3</v>
      </c>
      <c r="C4" s="1">
        <v>2041</v>
      </c>
      <c r="D4" s="1">
        <f t="shared" si="0"/>
        <v>26792</v>
      </c>
      <c r="E4" s="1">
        <v>24751</v>
      </c>
      <c r="F4" s="1">
        <v>25181</v>
      </c>
      <c r="G4" s="1">
        <v>4828000</v>
      </c>
      <c r="H4" s="1">
        <v>410100</v>
      </c>
      <c r="I4" s="1">
        <f t="shared" si="1"/>
        <v>1.8614712503181523</v>
      </c>
      <c r="J4" s="1">
        <f t="shared" si="2"/>
        <v>3.4679113233527978</v>
      </c>
      <c r="K4" s="1">
        <f t="shared" si="3"/>
        <v>2.4037729562139005</v>
      </c>
      <c r="L4" s="1">
        <f t="shared" si="4"/>
        <v>1.5020175839906751</v>
      </c>
      <c r="M4" s="1">
        <f t="shared" si="5"/>
        <v>1.4102214475699286</v>
      </c>
      <c r="N4" s="1">
        <v>1.3979507243464304</v>
      </c>
      <c r="O4" s="1">
        <v>1.491482138037397</v>
      </c>
      <c r="P4" s="1"/>
      <c r="Q4" s="1">
        <f t="shared" si="6"/>
        <v>2.5049259732210896</v>
      </c>
      <c r="R4">
        <f t="shared" si="7"/>
        <v>2.2883147714738095</v>
      </c>
      <c r="S4" s="5">
        <v>2.3515337661320532</v>
      </c>
      <c r="T4" s="5">
        <v>2.6612448461176048</v>
      </c>
      <c r="U4" s="1"/>
      <c r="V4" s="3">
        <f t="shared" si="8"/>
        <v>1.7324997459873093</v>
      </c>
      <c r="W4" s="3">
        <f t="shared" si="8"/>
        <v>1.8484145258427951</v>
      </c>
    </row>
    <row r="5" spans="1:23" s="5" customFormat="1" x14ac:dyDescent="0.25">
      <c r="A5" s="5" t="s">
        <v>11</v>
      </c>
      <c r="B5" s="4">
        <v>1</v>
      </c>
      <c r="C5" s="4">
        <v>0</v>
      </c>
      <c r="D5" s="4">
        <f t="shared" si="0"/>
        <v>30408</v>
      </c>
      <c r="E5" s="4">
        <v>30408</v>
      </c>
      <c r="F5" s="4">
        <v>28133</v>
      </c>
      <c r="G5" s="4">
        <v>4748600</v>
      </c>
      <c r="H5" s="4">
        <v>559200</v>
      </c>
      <c r="I5" s="4">
        <f t="shared" si="1"/>
        <v>1.6895104133608956</v>
      </c>
      <c r="J5" s="4">
        <f t="shared" si="2"/>
        <v>2.9738784438158752</v>
      </c>
      <c r="K5" s="4">
        <f t="shared" si="3"/>
        <v>2.0613354586589714</v>
      </c>
      <c r="L5" s="4">
        <f t="shared" si="4"/>
        <v>1.3632627142480411</v>
      </c>
      <c r="M5" s="4">
        <f t="shared" si="5"/>
        <v>1.3796440937257148</v>
      </c>
      <c r="N5" s="4">
        <v>1.3467560534615706</v>
      </c>
      <c r="O5" s="4">
        <v>1.5371371161898999</v>
      </c>
      <c r="P5" s="4"/>
      <c r="Q5" s="4">
        <f t="shared" si="6"/>
        <v>2.1480783850939495</v>
      </c>
      <c r="R5" s="5">
        <f t="shared" si="7"/>
        <v>2.217000939286025</v>
      </c>
      <c r="S5" s="5">
        <v>2.1354726122043508</v>
      </c>
      <c r="T5" s="5">
        <v>2.5230841562575312</v>
      </c>
      <c r="U5" s="4"/>
      <c r="V5" s="3">
        <f t="shared" si="8"/>
        <v>1.6690534794206602</v>
      </c>
      <c r="W5" s="3">
        <f t="shared" si="8"/>
        <v>1.9049953742766674</v>
      </c>
    </row>
    <row r="6" spans="1:23" x14ac:dyDescent="0.25">
      <c r="A6" t="s">
        <v>11</v>
      </c>
      <c r="B6" s="1">
        <v>2</v>
      </c>
      <c r="C6" s="1">
        <v>0</v>
      </c>
      <c r="D6" s="1">
        <f t="shared" si="0"/>
        <v>28191</v>
      </c>
      <c r="E6" s="1">
        <v>28191</v>
      </c>
      <c r="F6" s="1">
        <v>24674</v>
      </c>
      <c r="G6" s="1">
        <v>5056200</v>
      </c>
      <c r="H6" s="1">
        <v>529800</v>
      </c>
      <c r="I6" s="1">
        <f t="shared" si="1"/>
        <v>1.6921394073651517</v>
      </c>
      <c r="J6" s="1">
        <f t="shared" si="2"/>
        <v>3.0622907432645303</v>
      </c>
      <c r="K6" s="1">
        <f t="shared" si="3"/>
        <v>2.1226181947486285</v>
      </c>
      <c r="L6" s="1">
        <f t="shared" si="4"/>
        <v>1.3653840444710699</v>
      </c>
      <c r="M6" s="1">
        <f t="shared" si="5"/>
        <v>1.3711197345870347</v>
      </c>
      <c r="N6" s="1">
        <v>1.5232292478035021</v>
      </c>
      <c r="O6" s="1">
        <v>1.590974923593379</v>
      </c>
      <c r="P6" s="1">
        <f>_xlfn.T.TEST(N2:N6,O2:O6,2,2)</f>
        <v>2.480623751739101E-2</v>
      </c>
      <c r="Q6" s="1">
        <f t="shared" si="6"/>
        <v>2.2119399561063888</v>
      </c>
      <c r="R6">
        <f t="shared" si="7"/>
        <v>2.2877744402636999</v>
      </c>
      <c r="S6">
        <v>2.7660888741761647</v>
      </c>
      <c r="T6" s="5">
        <v>2.7749041877771781</v>
      </c>
      <c r="U6" s="1">
        <f>_xlfn.T.TEST(S2:S6,T2:T6,2,2)</f>
        <v>5.5313151459571122E-2</v>
      </c>
      <c r="V6" s="3">
        <f t="shared" si="8"/>
        <v>1.8877591598472039</v>
      </c>
      <c r="W6" s="3">
        <f t="shared" si="8"/>
        <v>1.9717173166360082</v>
      </c>
    </row>
    <row r="7" spans="1:23" x14ac:dyDescent="0.25">
      <c r="A7" t="s">
        <v>11</v>
      </c>
      <c r="B7" s="1">
        <v>3</v>
      </c>
      <c r="C7" s="1"/>
      <c r="D7" s="1">
        <f t="shared" si="0"/>
        <v>29753</v>
      </c>
      <c r="E7" s="1">
        <v>29753</v>
      </c>
      <c r="F7" s="1">
        <v>24689</v>
      </c>
      <c r="G7" s="1">
        <v>5071400</v>
      </c>
      <c r="H7" s="1">
        <v>467000</v>
      </c>
      <c r="I7" s="1">
        <f t="shared" si="1"/>
        <v>1.7477864325800336</v>
      </c>
      <c r="J7" s="1">
        <f t="shared" si="2"/>
        <v>3.1717228745129113</v>
      </c>
      <c r="K7" s="1">
        <f t="shared" si="3"/>
        <v>2.1984707679861097</v>
      </c>
      <c r="L7" s="1">
        <f t="shared" si="4"/>
        <v>1.4102855224580328</v>
      </c>
      <c r="M7" s="1">
        <f t="shared" si="5"/>
        <v>1.4011171558561262</v>
      </c>
      <c r="N7" s="1"/>
      <c r="O7" s="1"/>
      <c r="P7" s="1"/>
      <c r="Q7" s="1">
        <f t="shared" si="6"/>
        <v>2.2909844766577359</v>
      </c>
      <c r="R7">
        <f t="shared" si="7"/>
        <v>2.3306377194517345</v>
      </c>
      <c r="S7" s="1"/>
      <c r="T7" s="1"/>
      <c r="U7" s="1"/>
    </row>
    <row r="8" spans="1:23" s="5" customFormat="1" x14ac:dyDescent="0.25">
      <c r="A8" s="5" t="s">
        <v>12</v>
      </c>
      <c r="B8" s="4">
        <v>1</v>
      </c>
      <c r="C8" s="6">
        <v>0</v>
      </c>
      <c r="D8" s="4">
        <f t="shared" si="0"/>
        <v>37067</v>
      </c>
      <c r="E8" s="6">
        <v>37067</v>
      </c>
      <c r="F8" s="6">
        <v>22572</v>
      </c>
      <c r="G8" s="4">
        <v>11171700</v>
      </c>
      <c r="H8" s="6">
        <v>706300</v>
      </c>
      <c r="I8" s="4">
        <f t="shared" si="1"/>
        <v>1.6578173433865473</v>
      </c>
      <c r="J8" s="4">
        <f t="shared" si="2"/>
        <v>3.2678227296642022</v>
      </c>
      <c r="K8" s="4">
        <f t="shared" si="3"/>
        <v>2.2650821116364455</v>
      </c>
      <c r="L8" s="4">
        <f t="shared" si="4"/>
        <v>1.3376896368320017</v>
      </c>
      <c r="M8" s="4">
        <f t="shared" si="5"/>
        <v>1.3979507243464304</v>
      </c>
      <c r="N8" s="4"/>
      <c r="O8" s="4"/>
      <c r="P8" s="4"/>
      <c r="Q8" s="4">
        <f t="shared" si="6"/>
        <v>2.3603988880269746</v>
      </c>
      <c r="R8" s="5">
        <f t="shared" si="7"/>
        <v>2.3515337661320532</v>
      </c>
      <c r="S8" s="4"/>
      <c r="T8" s="4"/>
      <c r="U8" s="4"/>
    </row>
    <row r="9" spans="1:23" x14ac:dyDescent="0.25">
      <c r="A9" t="s">
        <v>12</v>
      </c>
      <c r="B9" s="1">
        <v>2</v>
      </c>
      <c r="C9" s="1">
        <v>0</v>
      </c>
      <c r="D9" s="1">
        <f t="shared" si="0"/>
        <v>29871</v>
      </c>
      <c r="E9" s="1">
        <v>29871</v>
      </c>
      <c r="F9" s="1">
        <v>21207</v>
      </c>
      <c r="G9" s="1">
        <v>4617500</v>
      </c>
      <c r="H9" s="1">
        <v>346900</v>
      </c>
      <c r="I9" s="1">
        <f t="shared" si="1"/>
        <v>1.8036680696216962</v>
      </c>
      <c r="J9" s="1">
        <f t="shared" si="2"/>
        <v>3.2403152272309055</v>
      </c>
      <c r="K9" s="1">
        <f t="shared" si="3"/>
        <v>2.2460153638805607</v>
      </c>
      <c r="L9" s="1">
        <f t="shared" si="4"/>
        <v>1.4553763082783437</v>
      </c>
      <c r="M9" s="1">
        <f t="shared" si="5"/>
        <v>1.4042118066303033</v>
      </c>
      <c r="N9" s="1"/>
      <c r="O9" s="1"/>
      <c r="P9" s="1"/>
      <c r="Q9" s="1">
        <f t="shared" si="6"/>
        <v>2.3405297936704934</v>
      </c>
      <c r="R9">
        <f t="shared" si="7"/>
        <v>2.2891045916639765</v>
      </c>
      <c r="S9" s="1"/>
      <c r="T9" s="1"/>
      <c r="U9" s="1"/>
    </row>
    <row r="10" spans="1:23" x14ac:dyDescent="0.25">
      <c r="A10" t="s">
        <v>12</v>
      </c>
      <c r="B10" s="1">
        <v>3</v>
      </c>
      <c r="C10" s="1">
        <v>0</v>
      </c>
      <c r="D10" s="1">
        <f t="shared" si="0"/>
        <v>38299</v>
      </c>
      <c r="E10" s="1">
        <v>38299</v>
      </c>
      <c r="F10" s="1">
        <v>27414</v>
      </c>
      <c r="G10" s="1">
        <v>7885500</v>
      </c>
      <c r="H10" s="1">
        <v>589800</v>
      </c>
      <c r="I10" s="1">
        <f t="shared" si="1"/>
        <v>1.7360138249536836</v>
      </c>
      <c r="J10" s="1">
        <f t="shared" si="2"/>
        <v>3.2585106331181719</v>
      </c>
      <c r="K10" s="1">
        <f t="shared" si="3"/>
        <v>2.2586274581704626</v>
      </c>
      <c r="L10" s="1">
        <f t="shared" si="4"/>
        <v>1.4007862279289456</v>
      </c>
      <c r="M10" s="1">
        <f t="shared" si="5"/>
        <v>1.3616815825541415</v>
      </c>
      <c r="N10" s="1"/>
      <c r="O10" s="1"/>
      <c r="P10" s="1"/>
      <c r="Q10" s="1">
        <f t="shared" si="6"/>
        <v>2.3536726166986925</v>
      </c>
      <c r="R10">
        <f t="shared" si="7"/>
        <v>2.2121906115591976</v>
      </c>
      <c r="S10" s="1"/>
      <c r="T10" s="1"/>
      <c r="U10" s="1"/>
    </row>
    <row r="11" spans="1:23" s="5" customFormat="1" x14ac:dyDescent="0.25">
      <c r="A11" s="5" t="s">
        <v>13</v>
      </c>
      <c r="B11" s="4">
        <v>1</v>
      </c>
      <c r="C11" s="4"/>
      <c r="D11" s="4">
        <f t="shared" si="0"/>
        <v>41018</v>
      </c>
      <c r="E11" s="4">
        <v>41018</v>
      </c>
      <c r="F11" s="4">
        <v>25972</v>
      </c>
      <c r="G11" s="4">
        <v>7052500</v>
      </c>
      <c r="H11" s="4">
        <v>554900</v>
      </c>
      <c r="I11" s="4">
        <f t="shared" si="1"/>
        <v>1.6810956820522112</v>
      </c>
      <c r="J11" s="4">
        <f t="shared" si="2"/>
        <v>3.0085350181391202</v>
      </c>
      <c r="K11" s="4">
        <f t="shared" si="3"/>
        <v>2.0853575654389953</v>
      </c>
      <c r="L11" s="4">
        <f t="shared" si="4"/>
        <v>1.3564728836836204</v>
      </c>
      <c r="M11" s="4">
        <f t="shared" si="5"/>
        <v>1.3467560534615706</v>
      </c>
      <c r="N11" s="4"/>
      <c r="O11" s="4"/>
      <c r="P11" s="4"/>
      <c r="Q11" s="4">
        <f t="shared" si="6"/>
        <v>2.1731113646227436</v>
      </c>
      <c r="R11" s="5">
        <f t="shared" si="7"/>
        <v>2.1354726122043508</v>
      </c>
      <c r="S11" s="4"/>
      <c r="T11" s="4"/>
      <c r="U11" s="4"/>
    </row>
    <row r="12" spans="1:23" x14ac:dyDescent="0.25">
      <c r="A12" t="s">
        <v>13</v>
      </c>
      <c r="B12" s="1">
        <v>2</v>
      </c>
      <c r="C12" s="1"/>
      <c r="D12" s="1">
        <f t="shared" si="0"/>
        <v>37322</v>
      </c>
      <c r="E12" s="1">
        <v>37322</v>
      </c>
      <c r="F12" s="1">
        <v>25033</v>
      </c>
      <c r="G12" s="1">
        <v>6505700</v>
      </c>
      <c r="H12" s="1">
        <v>576200</v>
      </c>
      <c r="I12" s="1">
        <f t="shared" si="1"/>
        <v>1.6455431776806404</v>
      </c>
      <c r="J12" s="1">
        <f t="shared" si="2"/>
        <v>2.9208676283226169</v>
      </c>
      <c r="K12" s="1">
        <f t="shared" si="3"/>
        <v>2.0245911613606355</v>
      </c>
      <c r="L12" s="1">
        <f t="shared" si="4"/>
        <v>1.3277856360498588</v>
      </c>
      <c r="M12" s="1">
        <f t="shared" si="5"/>
        <v>1.3767722661036901</v>
      </c>
      <c r="N12" s="1"/>
      <c r="O12" s="1"/>
      <c r="P12" s="1"/>
      <c r="Q12" s="1">
        <f t="shared" si="6"/>
        <v>2.1097878533561563</v>
      </c>
      <c r="R12">
        <f t="shared" si="7"/>
        <v>2.2743347597447321</v>
      </c>
      <c r="S12" s="1"/>
      <c r="T12" s="1"/>
      <c r="U12" s="1"/>
    </row>
    <row r="13" spans="1:23" x14ac:dyDescent="0.25">
      <c r="A13" t="s">
        <v>13</v>
      </c>
      <c r="B13" s="1">
        <v>3</v>
      </c>
      <c r="C13" s="1"/>
      <c r="D13" s="1">
        <f t="shared" si="0"/>
        <v>36384</v>
      </c>
      <c r="E13" s="1">
        <v>36384</v>
      </c>
      <c r="F13" s="1">
        <v>24402</v>
      </c>
      <c r="G13" s="1">
        <v>5576500</v>
      </c>
      <c r="H13" s="1">
        <v>487400</v>
      </c>
      <c r="I13" s="1">
        <f t="shared" si="1"/>
        <v>1.6805215785291296</v>
      </c>
      <c r="J13" s="1">
        <f t="shared" si="2"/>
        <v>2.9398770030087005</v>
      </c>
      <c r="K13" s="1">
        <f t="shared" si="3"/>
        <v>2.0377674558285026</v>
      </c>
      <c r="L13" s="1">
        <f t="shared" si="4"/>
        <v>1.356009640651233</v>
      </c>
      <c r="M13" s="1">
        <f t="shared" si="5"/>
        <v>1.4385760436746813</v>
      </c>
      <c r="N13" s="1"/>
      <c r="O13" s="1"/>
      <c r="P13" s="1"/>
      <c r="Q13" s="1">
        <f t="shared" si="6"/>
        <v>2.1235186186341526</v>
      </c>
      <c r="R13">
        <f t="shared" si="7"/>
        <v>2.4584348617796139</v>
      </c>
      <c r="S13" s="1"/>
      <c r="T13" s="1"/>
      <c r="U13" s="1"/>
    </row>
    <row r="14" spans="1:23" s="5" customFormat="1" x14ac:dyDescent="0.25">
      <c r="A14" s="5" t="s">
        <v>14</v>
      </c>
      <c r="B14" s="4">
        <v>1</v>
      </c>
      <c r="C14" s="4">
        <v>1619</v>
      </c>
      <c r="D14" s="4">
        <f t="shared" si="0"/>
        <v>18917</v>
      </c>
      <c r="E14" s="4">
        <v>17298</v>
      </c>
      <c r="F14" s="4">
        <v>21349</v>
      </c>
      <c r="G14" s="4">
        <v>5219800</v>
      </c>
      <c r="H14" s="4">
        <v>490800</v>
      </c>
      <c r="I14" s="4">
        <f t="shared" si="1"/>
        <v>1.7926942095374028</v>
      </c>
      <c r="J14" s="4">
        <f t="shared" si="2"/>
        <v>3.5852725572782109</v>
      </c>
      <c r="K14" s="4">
        <f t="shared" si="3"/>
        <v>2.4851215646163372</v>
      </c>
      <c r="L14" s="4">
        <f t="shared" si="4"/>
        <v>1.4465215216099785</v>
      </c>
      <c r="M14" s="4">
        <f t="shared" si="5"/>
        <v>1.5232292478035021</v>
      </c>
      <c r="N14" s="4"/>
      <c r="O14" s="4"/>
      <c r="P14" s="4"/>
      <c r="Q14" s="4">
        <f t="shared" si="6"/>
        <v>2.589697807243887</v>
      </c>
      <c r="R14" s="5">
        <f t="shared" si="7"/>
        <v>2.7103715812547855</v>
      </c>
      <c r="S14" s="4"/>
      <c r="T14" s="4"/>
      <c r="U14" s="4"/>
    </row>
    <row r="15" spans="1:23" x14ac:dyDescent="0.25">
      <c r="A15" t="s">
        <v>14</v>
      </c>
      <c r="B15" s="1">
        <v>2</v>
      </c>
      <c r="C15" s="1"/>
      <c r="D15" s="1">
        <f t="shared" si="0"/>
        <v>19583</v>
      </c>
      <c r="E15" s="1">
        <v>19583</v>
      </c>
      <c r="F15" s="1">
        <v>23125</v>
      </c>
      <c r="G15" s="1">
        <v>4664300</v>
      </c>
      <c r="H15" s="1">
        <v>428100</v>
      </c>
      <c r="I15" s="1">
        <f t="shared" si="1"/>
        <v>1.8753260171141075</v>
      </c>
      <c r="J15" s="1">
        <f t="shared" si="2"/>
        <v>3.6854924140078369</v>
      </c>
      <c r="K15" s="1">
        <f t="shared" si="3"/>
        <v>2.5545886757445988</v>
      </c>
      <c r="L15" s="1">
        <f t="shared" si="4"/>
        <v>1.5131969687628322</v>
      </c>
      <c r="M15" s="1">
        <f t="shared" si="5"/>
        <v>1.5937405945092518</v>
      </c>
      <c r="N15" s="1"/>
      <c r="O15" s="1"/>
      <c r="P15" s="1"/>
      <c r="Q15" s="1">
        <f t="shared" si="6"/>
        <v>2.6620881594608017</v>
      </c>
      <c r="R15">
        <f t="shared" si="7"/>
        <v>2.7660888741761647</v>
      </c>
      <c r="S15" s="1"/>
      <c r="T15" s="1"/>
      <c r="U15" s="1"/>
    </row>
    <row r="16" spans="1:23" x14ac:dyDescent="0.25">
      <c r="A16" t="s">
        <v>14</v>
      </c>
      <c r="B16" s="1">
        <v>3</v>
      </c>
      <c r="C16" s="1">
        <v>1257</v>
      </c>
      <c r="D16" s="1">
        <f t="shared" si="0"/>
        <v>18310</v>
      </c>
      <c r="E16" s="1">
        <v>17053</v>
      </c>
      <c r="F16" s="1">
        <v>22655</v>
      </c>
      <c r="G16" s="1">
        <v>4659800</v>
      </c>
      <c r="H16" s="1">
        <v>363800</v>
      </c>
      <c r="I16" s="1">
        <f t="shared" si="1"/>
        <v>1.9952572528901011</v>
      </c>
      <c r="J16" s="1">
        <f t="shared" si="2"/>
        <v>3.9862482869227165</v>
      </c>
      <c r="K16" s="1">
        <f t="shared" si="3"/>
        <v>2.7630567610923924</v>
      </c>
      <c r="L16" s="1">
        <f t="shared" si="4"/>
        <v>1.6099692530376957</v>
      </c>
      <c r="M16" s="1">
        <f t="shared" si="5"/>
        <v>1.7030213977647086</v>
      </c>
      <c r="N16" s="1"/>
      <c r="O16" s="1"/>
      <c r="P16" s="1"/>
      <c r="Q16" s="1">
        <f t="shared" si="6"/>
        <v>2.8793287770596678</v>
      </c>
      <c r="R16">
        <f t="shared" si="7"/>
        <v>2.7367482436558803</v>
      </c>
      <c r="S16" s="1"/>
      <c r="T16" s="1"/>
      <c r="U16" s="1"/>
    </row>
    <row r="17" spans="1:21" s="5" customFormat="1" x14ac:dyDescent="0.25">
      <c r="A17" s="5" t="s">
        <v>18</v>
      </c>
      <c r="B17" s="4">
        <v>1</v>
      </c>
      <c r="C17" s="4"/>
      <c r="D17" s="4">
        <f t="shared" si="0"/>
        <v>30656</v>
      </c>
      <c r="E17" s="4">
        <v>30656</v>
      </c>
      <c r="F17" s="4">
        <v>22370</v>
      </c>
      <c r="G17" s="4">
        <v>5304500</v>
      </c>
      <c r="H17" s="4">
        <v>274700</v>
      </c>
      <c r="I17" s="4">
        <f t="shared" si="1"/>
        <v>2.054851283022336</v>
      </c>
      <c r="J17" s="4">
        <f t="shared" si="2"/>
        <v>3.8166837443882442</v>
      </c>
      <c r="K17" s="4">
        <f t="shared" si="3"/>
        <v>2.6455235765116858</v>
      </c>
      <c r="L17" s="4">
        <f t="shared" si="4"/>
        <v>1.6580555617272272</v>
      </c>
      <c r="M17" s="4">
        <f t="shared" si="5"/>
        <v>1.7324117239512224</v>
      </c>
      <c r="N17" s="4"/>
      <c r="O17" s="4"/>
      <c r="P17" s="4"/>
      <c r="Q17" s="4">
        <f t="shared" si="6"/>
        <v>2.7568496860080249</v>
      </c>
      <c r="R17" s="5">
        <f t="shared" si="7"/>
        <v>2.6957065177353616</v>
      </c>
      <c r="S17" s="4"/>
      <c r="T17" s="4"/>
      <c r="U17" s="4"/>
    </row>
    <row r="18" spans="1:21" x14ac:dyDescent="0.25">
      <c r="A18" t="s">
        <v>18</v>
      </c>
      <c r="B18" s="1">
        <v>2</v>
      </c>
      <c r="C18" s="1"/>
      <c r="D18" s="1">
        <f t="shared" si="0"/>
        <v>38894</v>
      </c>
      <c r="E18" s="1">
        <v>38894</v>
      </c>
      <c r="F18" s="1">
        <v>27579</v>
      </c>
      <c r="G18" s="1">
        <v>3159900</v>
      </c>
      <c r="H18" s="1">
        <v>189500</v>
      </c>
      <c r="I18" s="1">
        <f t="shared" si="1"/>
        <v>2.2816256682764542</v>
      </c>
      <c r="J18" s="1">
        <f t="shared" si="2"/>
        <v>3.563631681311497</v>
      </c>
      <c r="K18" s="1">
        <f t="shared" si="3"/>
        <v>2.4701212524551615</v>
      </c>
      <c r="L18" s="1">
        <f t="shared" si="4"/>
        <v>1.8410393785292027</v>
      </c>
      <c r="M18" s="1">
        <f t="shared" si="5"/>
        <v>1.7098909138569838</v>
      </c>
      <c r="N18" s="1"/>
      <c r="O18" s="1"/>
      <c r="P18" s="1"/>
      <c r="Q18" s="1">
        <f t="shared" si="6"/>
        <v>2.5740662678999486</v>
      </c>
      <c r="R18">
        <f t="shared" si="7"/>
        <v>2.7209664199460164</v>
      </c>
      <c r="S18" s="1"/>
      <c r="T18" s="1"/>
      <c r="U18" s="1"/>
    </row>
    <row r="19" spans="1:21" x14ac:dyDescent="0.25">
      <c r="A19" t="s">
        <v>18</v>
      </c>
      <c r="B19" s="1">
        <v>3</v>
      </c>
      <c r="C19" s="1"/>
      <c r="D19" s="1">
        <f t="shared" si="0"/>
        <v>35111</v>
      </c>
      <c r="E19" s="1">
        <v>35111</v>
      </c>
      <c r="F19" s="1">
        <v>26852</v>
      </c>
      <c r="G19" s="1">
        <v>5420900</v>
      </c>
      <c r="H19" s="1">
        <v>294400</v>
      </c>
      <c r="I19" s="1">
        <f t="shared" si="1"/>
        <v>2.1045287710469913</v>
      </c>
      <c r="J19" s="1">
        <f t="shared" si="2"/>
        <v>3.8157892782678346</v>
      </c>
      <c r="K19" s="1">
        <f t="shared" si="3"/>
        <v>2.6449035798422185</v>
      </c>
      <c r="L19" s="1">
        <f t="shared" si="4"/>
        <v>1.6981402315972376</v>
      </c>
      <c r="M19" s="1">
        <f t="shared" si="5"/>
        <v>1.578936606246774</v>
      </c>
      <c r="N19" s="1"/>
      <c r="O19" s="1"/>
      <c r="P19" s="1"/>
      <c r="Q19" s="1">
        <f t="shared" si="6"/>
        <v>2.7562035992981104</v>
      </c>
      <c r="R19">
        <f t="shared" si="7"/>
        <v>2.6455369245431446</v>
      </c>
      <c r="S19" s="1"/>
      <c r="T19" s="1"/>
      <c r="U19" s="1"/>
    </row>
    <row r="20" spans="1:21" s="5" customFormat="1" x14ac:dyDescent="0.25">
      <c r="A20" s="5" t="s">
        <v>19</v>
      </c>
      <c r="B20" s="4">
        <v>1</v>
      </c>
      <c r="C20" s="4"/>
      <c r="D20" s="4">
        <f t="shared" si="0"/>
        <v>24702</v>
      </c>
      <c r="E20" s="4">
        <v>24702</v>
      </c>
      <c r="F20" s="4">
        <v>26988</v>
      </c>
      <c r="G20" s="4">
        <v>6150000</v>
      </c>
      <c r="H20" s="4">
        <v>443400</v>
      </c>
      <c r="I20" s="4">
        <f t="shared" si="1"/>
        <v>1.9711202249352811</v>
      </c>
      <c r="J20" s="4">
        <f t="shared" si="2"/>
        <v>3.9215959475905677</v>
      </c>
      <c r="K20" s="4">
        <f t="shared" si="3"/>
        <v>2.7182431743677089</v>
      </c>
      <c r="L20" s="4">
        <f t="shared" si="4"/>
        <v>1.5904931314445108</v>
      </c>
      <c r="M20" s="4">
        <f t="shared" si="5"/>
        <v>1.5073957630075219</v>
      </c>
      <c r="N20" s="4"/>
      <c r="O20" s="4"/>
      <c r="P20" s="4"/>
      <c r="Q20" s="4">
        <f t="shared" si="6"/>
        <v>2.832629392639991</v>
      </c>
      <c r="R20" s="5">
        <f t="shared" si="7"/>
        <v>2.5512016131453747</v>
      </c>
      <c r="S20" s="4"/>
      <c r="T20" s="4"/>
      <c r="U20" s="4"/>
    </row>
    <row r="21" spans="1:21" x14ac:dyDescent="0.25">
      <c r="A21" t="s">
        <v>19</v>
      </c>
      <c r="B21" s="1">
        <v>2</v>
      </c>
      <c r="C21" s="1"/>
      <c r="D21" s="1">
        <f t="shared" si="0"/>
        <v>33780</v>
      </c>
      <c r="E21" s="1">
        <v>33780</v>
      </c>
      <c r="F21" s="1">
        <v>21289</v>
      </c>
      <c r="G21" s="1">
        <v>5473500</v>
      </c>
      <c r="H21" s="1">
        <v>362500</v>
      </c>
      <c r="I21" s="1">
        <f t="shared" si="1"/>
        <v>1.7947451923354238</v>
      </c>
      <c r="J21" s="1">
        <f t="shared" si="2"/>
        <v>3.2503496074871312</v>
      </c>
      <c r="K21" s="1">
        <f t="shared" si="3"/>
        <v>2.2529706662638298</v>
      </c>
      <c r="L21" s="1">
        <f t="shared" si="4"/>
        <v>1.448176455698573</v>
      </c>
      <c r="M21" s="1">
        <f t="shared" si="5"/>
        <v>1.4723536803032673</v>
      </c>
      <c r="N21" s="1"/>
      <c r="O21" s="1"/>
      <c r="P21" s="1"/>
      <c r="Q21" s="1">
        <f t="shared" si="6"/>
        <v>2.3477777816913332</v>
      </c>
      <c r="R21">
        <f t="shared" si="7"/>
        <v>2.4834615025096434</v>
      </c>
      <c r="S21" s="1"/>
      <c r="T21" s="1"/>
      <c r="U21" s="1"/>
    </row>
    <row r="22" spans="1:21" x14ac:dyDescent="0.25">
      <c r="A22" t="s">
        <v>19</v>
      </c>
      <c r="B22" s="1">
        <v>3</v>
      </c>
      <c r="C22" s="1"/>
      <c r="D22" s="1">
        <f t="shared" si="0"/>
        <v>41150</v>
      </c>
      <c r="E22" s="1">
        <v>41150</v>
      </c>
      <c r="F22" s="1">
        <v>23787</v>
      </c>
      <c r="G22" s="1">
        <v>7486400</v>
      </c>
      <c r="H22" s="1">
        <v>403200</v>
      </c>
      <c r="I22" s="1">
        <f t="shared" si="1"/>
        <v>1.838544089510376</v>
      </c>
      <c r="J22" s="1">
        <f t="shared" si="2"/>
        <v>3.4239854907479259</v>
      </c>
      <c r="K22" s="1">
        <f t="shared" si="3"/>
        <v>2.3733258891900859</v>
      </c>
      <c r="L22" s="1">
        <f t="shared" si="4"/>
        <v>1.4835177018794816</v>
      </c>
      <c r="M22" s="1">
        <f t="shared" si="5"/>
        <v>1.4897308178529247</v>
      </c>
      <c r="N22" s="1"/>
      <c r="O22" s="1"/>
      <c r="P22" s="1"/>
      <c r="Q22" s="1">
        <f t="shared" si="6"/>
        <v>2.4731976651048004</v>
      </c>
      <c r="R22">
        <f t="shared" si="7"/>
        <v>2.5975254308681879</v>
      </c>
      <c r="S22" s="1"/>
      <c r="T22" s="1"/>
      <c r="U22" s="1"/>
    </row>
    <row r="23" spans="1:21" s="5" customFormat="1" x14ac:dyDescent="0.25">
      <c r="A23" s="5" t="s">
        <v>20</v>
      </c>
      <c r="B23" s="4">
        <v>1</v>
      </c>
      <c r="C23" s="4"/>
      <c r="D23" s="4">
        <f t="shared" si="0"/>
        <v>29960</v>
      </c>
      <c r="E23" s="4">
        <v>29960</v>
      </c>
      <c r="F23" s="4">
        <v>23544</v>
      </c>
      <c r="G23" s="4">
        <v>7509700</v>
      </c>
      <c r="H23" s="4">
        <v>473300</v>
      </c>
      <c r="I23" s="4">
        <f t="shared" si="1"/>
        <v>1.8408358057637026</v>
      </c>
      <c r="J23" s="4">
        <f t="shared" si="2"/>
        <v>3.6402502720334442</v>
      </c>
      <c r="K23" s="4">
        <f t="shared" si="3"/>
        <v>2.5232292125925562</v>
      </c>
      <c r="L23" s="4">
        <f t="shared" si="4"/>
        <v>1.485366883331747</v>
      </c>
      <c r="M23" s="4">
        <f t="shared" si="5"/>
        <v>1.491482138037397</v>
      </c>
      <c r="N23" s="4"/>
      <c r="O23" s="4"/>
      <c r="P23" s="4"/>
      <c r="Q23" s="4">
        <f t="shared" si="6"/>
        <v>2.6294090607327969</v>
      </c>
      <c r="R23" s="5">
        <f t="shared" si="7"/>
        <v>2.6612448461176048</v>
      </c>
      <c r="S23" s="4"/>
      <c r="T23" s="4"/>
      <c r="U23" s="4"/>
    </row>
    <row r="24" spans="1:21" x14ac:dyDescent="0.25">
      <c r="A24" t="s">
        <v>20</v>
      </c>
      <c r="B24" s="1">
        <v>2</v>
      </c>
      <c r="C24" s="1"/>
      <c r="D24" s="1">
        <f t="shared" si="0"/>
        <v>25004</v>
      </c>
      <c r="E24" s="1">
        <v>25004</v>
      </c>
      <c r="F24" s="1">
        <v>21783</v>
      </c>
      <c r="G24" s="1">
        <v>6662200</v>
      </c>
      <c r="H24" s="1">
        <v>439200</v>
      </c>
      <c r="I24" s="1">
        <f t="shared" si="1"/>
        <v>1.8593523759788455</v>
      </c>
      <c r="J24" s="1">
        <f t="shared" si="2"/>
        <v>3.7240924561415056</v>
      </c>
      <c r="K24" s="1">
        <f t="shared" si="3"/>
        <v>2.5813441861190465</v>
      </c>
      <c r="L24" s="1">
        <f t="shared" si="4"/>
        <v>1.5003078683475453</v>
      </c>
      <c r="M24" s="1">
        <f t="shared" si="5"/>
        <v>1.4743621926597543</v>
      </c>
      <c r="N24" s="1"/>
      <c r="O24" s="1"/>
      <c r="P24" s="1"/>
      <c r="Q24" s="1">
        <f t="shared" si="6"/>
        <v>2.689969566766965</v>
      </c>
      <c r="R24">
        <f t="shared" si="7"/>
        <v>2.5943927569933183</v>
      </c>
      <c r="S24" s="1"/>
      <c r="T24" s="1"/>
      <c r="U24" s="1"/>
    </row>
    <row r="25" spans="1:21" x14ac:dyDescent="0.25">
      <c r="A25" t="s">
        <v>20</v>
      </c>
      <c r="B25" s="1">
        <v>3</v>
      </c>
      <c r="C25" s="1"/>
      <c r="D25" s="1">
        <f t="shared" si="0"/>
        <v>24496</v>
      </c>
      <c r="E25" s="1">
        <v>24496</v>
      </c>
      <c r="F25" s="1">
        <v>20082</v>
      </c>
      <c r="G25" s="1">
        <v>6508300</v>
      </c>
      <c r="H25" s="1">
        <v>413800</v>
      </c>
      <c r="I25" s="1">
        <f t="shared" si="1"/>
        <v>1.8450553957858371</v>
      </c>
      <c r="J25" s="1">
        <f t="shared" si="2"/>
        <v>3.6886319721487992</v>
      </c>
      <c r="K25" s="1">
        <f t="shared" si="3"/>
        <v>2.5567648516182109</v>
      </c>
      <c r="L25" s="1">
        <f t="shared" si="4"/>
        <v>1.4887716624328986</v>
      </c>
      <c r="M25" s="1">
        <f t="shared" si="5"/>
        <v>1.5161435807955046</v>
      </c>
      <c r="N25" s="1"/>
      <c r="O25" s="1"/>
      <c r="P25" s="1"/>
      <c r="Q25" s="1">
        <f t="shared" si="6"/>
        <v>2.6643559108530521</v>
      </c>
      <c r="R25">
        <f t="shared" si="7"/>
        <v>2.5809172324658998</v>
      </c>
      <c r="S25" s="1"/>
      <c r="T25" s="1">
        <f>Q25/N49</f>
        <v>2.1498636776833333</v>
      </c>
      <c r="U25" s="1">
        <f>R25/N49</f>
        <v>2.0825371680200631</v>
      </c>
    </row>
    <row r="26" spans="1:21" s="5" customFormat="1" x14ac:dyDescent="0.25">
      <c r="A26" s="5" t="s">
        <v>21</v>
      </c>
      <c r="B26" s="4">
        <v>1</v>
      </c>
      <c r="C26" s="4"/>
      <c r="D26" s="4">
        <f t="shared" si="0"/>
        <v>37985</v>
      </c>
      <c r="E26" s="4">
        <v>37985</v>
      </c>
      <c r="F26" s="4">
        <v>25721</v>
      </c>
      <c r="G26" s="4">
        <v>7839700</v>
      </c>
      <c r="H26" s="4">
        <v>516100</v>
      </c>
      <c r="I26" s="4">
        <f t="shared" si="1"/>
        <v>1.777184847611478</v>
      </c>
      <c r="J26" s="4">
        <f t="shared" si="2"/>
        <v>3.3625928250561392</v>
      </c>
      <c r="K26" s="4">
        <f t="shared" si="3"/>
        <v>2.3307717360587641</v>
      </c>
      <c r="L26" s="4">
        <f t="shared" si="4"/>
        <v>1.4340070471988196</v>
      </c>
      <c r="M26" s="4">
        <f t="shared" si="5"/>
        <v>1.5371371161898999</v>
      </c>
      <c r="N26" s="4"/>
      <c r="O26" s="4"/>
      <c r="P26" s="4"/>
      <c r="Q26" s="4">
        <f t="shared" si="6"/>
        <v>2.4288527933599378</v>
      </c>
      <c r="R26" s="5">
        <f t="shared" si="7"/>
        <v>2.5230841562575312</v>
      </c>
      <c r="S26" s="4"/>
      <c r="T26" s="4"/>
      <c r="U26" s="4"/>
    </row>
    <row r="27" spans="1:21" x14ac:dyDescent="0.25">
      <c r="A27" t="s">
        <v>21</v>
      </c>
      <c r="B27" s="1">
        <v>2</v>
      </c>
      <c r="C27" s="1"/>
      <c r="D27" s="1">
        <f t="shared" si="0"/>
        <v>38307</v>
      </c>
      <c r="E27" s="1">
        <v>38307</v>
      </c>
      <c r="F27" s="1">
        <v>24044</v>
      </c>
      <c r="G27" s="1">
        <v>5966500</v>
      </c>
      <c r="H27" s="1">
        <v>294600</v>
      </c>
      <c r="I27" s="1">
        <f t="shared" si="1"/>
        <v>2.0146931395798511</v>
      </c>
      <c r="J27" s="1">
        <f t="shared" si="2"/>
        <v>3.6681244260324242</v>
      </c>
      <c r="K27" s="1">
        <f t="shared" si="3"/>
        <v>2.5425501038474425</v>
      </c>
      <c r="L27" s="1">
        <f t="shared" si="4"/>
        <v>1.6256520327547959</v>
      </c>
      <c r="M27" s="1">
        <f t="shared" si="5"/>
        <v>1.5757275217232618</v>
      </c>
      <c r="N27" s="1"/>
      <c r="O27" s="1"/>
      <c r="P27" s="1"/>
      <c r="Q27" s="1">
        <f t="shared" si="6"/>
        <v>2.6495429931847099</v>
      </c>
      <c r="R27">
        <f t="shared" si="7"/>
        <v>2.582944628121044</v>
      </c>
      <c r="S27" s="1"/>
      <c r="T27" s="1"/>
      <c r="U27" s="1"/>
    </row>
    <row r="28" spans="1:21" x14ac:dyDescent="0.25">
      <c r="A28" t="s">
        <v>21</v>
      </c>
      <c r="B28" s="1">
        <v>3</v>
      </c>
      <c r="C28" s="1"/>
      <c r="D28" s="1">
        <f t="shared" si="0"/>
        <v>40953</v>
      </c>
      <c r="E28" s="1">
        <v>40953</v>
      </c>
      <c r="F28" s="1">
        <v>23511</v>
      </c>
      <c r="G28" s="1">
        <v>5955500</v>
      </c>
      <c r="H28" s="1">
        <v>313200</v>
      </c>
      <c r="I28" s="1">
        <f t="shared" si="1"/>
        <v>1.9231081356386743</v>
      </c>
      <c r="J28" s="1">
        <f t="shared" si="2"/>
        <v>3.4484332812596312</v>
      </c>
      <c r="K28" s="1">
        <f t="shared" si="3"/>
        <v>2.3902718062541943</v>
      </c>
      <c r="L28" s="1">
        <f t="shared" si="4"/>
        <v>1.551752268616085</v>
      </c>
      <c r="M28" s="1">
        <f t="shared" si="5"/>
        <v>1.5934911447748703</v>
      </c>
      <c r="N28" s="1"/>
      <c r="O28" s="1"/>
      <c r="P28" s="1"/>
      <c r="Q28" s="1">
        <f t="shared" si="6"/>
        <v>2.4908566822279461</v>
      </c>
      <c r="R28">
        <f t="shared" si="7"/>
        <v>2.6656371870176532</v>
      </c>
      <c r="S28" s="1"/>
      <c r="T28" s="1"/>
      <c r="U28" s="1"/>
    </row>
    <row r="29" spans="1:21" s="5" customFormat="1" x14ac:dyDescent="0.25">
      <c r="A29" s="5" t="s">
        <v>22</v>
      </c>
      <c r="B29" s="4">
        <v>1</v>
      </c>
      <c r="C29" s="4"/>
      <c r="D29" s="4">
        <f t="shared" ref="D29:D30" si="9">E29+C29</f>
        <v>37247</v>
      </c>
      <c r="E29" s="4">
        <v>37247</v>
      </c>
      <c r="F29" s="4">
        <v>21514</v>
      </c>
      <c r="G29" s="4">
        <v>6901400</v>
      </c>
      <c r="H29" s="4">
        <v>326200</v>
      </c>
      <c r="I29" s="4">
        <f t="shared" ref="I29:I30" si="10">(LN(G29/D29))/(LN(H29/F29))</f>
        <v>1.9206617240557906</v>
      </c>
      <c r="J29" s="4">
        <f t="shared" ref="J29:J30" si="11">LOG((G29/H29)/(D29/F29),2)</f>
        <v>3.61121191849359</v>
      </c>
      <c r="K29" s="4">
        <f t="shared" ref="K29:K30" si="12">(LN(G29/D29))-(LN(H29/F29))</f>
        <v>2.5031013597083032</v>
      </c>
      <c r="L29" s="4">
        <f t="shared" si="4"/>
        <v>1.5497782637989053</v>
      </c>
      <c r="M29" s="4">
        <f t="shared" si="5"/>
        <v>1.590974923593379</v>
      </c>
      <c r="N29" s="4"/>
      <c r="O29" s="4"/>
      <c r="P29" s="4"/>
      <c r="Q29" s="4">
        <f t="shared" si="6"/>
        <v>2.608434208950476</v>
      </c>
      <c r="R29" s="5">
        <f t="shared" si="7"/>
        <v>2.7749041877771781</v>
      </c>
      <c r="S29" s="4"/>
      <c r="T29" s="4"/>
      <c r="U29" s="4"/>
    </row>
    <row r="30" spans="1:21" x14ac:dyDescent="0.25">
      <c r="A30" t="s">
        <v>22</v>
      </c>
      <c r="B30" s="1">
        <v>2</v>
      </c>
      <c r="C30" s="1"/>
      <c r="D30" s="1">
        <f t="shared" si="9"/>
        <v>36368</v>
      </c>
      <c r="E30" s="1">
        <v>36368</v>
      </c>
      <c r="F30" s="1">
        <v>22223</v>
      </c>
      <c r="G30" s="1">
        <v>7686200</v>
      </c>
      <c r="H30" s="1">
        <v>291200</v>
      </c>
      <c r="I30" s="1">
        <f t="shared" si="10"/>
        <v>2.0807372537723179</v>
      </c>
      <c r="J30" s="1">
        <f t="shared" si="11"/>
        <v>4.0115722537370626</v>
      </c>
      <c r="K30" s="1">
        <f t="shared" si="12"/>
        <v>2.78060999729035</v>
      </c>
      <c r="L30" s="1">
        <f t="shared" si="4"/>
        <v>1.6789429019096209</v>
      </c>
      <c r="M30" s="1">
        <f t="shared" si="5"/>
        <v>1.6358465807927836</v>
      </c>
      <c r="N30" s="1"/>
      <c r="O30" s="1"/>
      <c r="P30" s="1"/>
      <c r="Q30" s="1">
        <f t="shared" si="6"/>
        <v>2.8976206698745384</v>
      </c>
      <c r="R30">
        <f t="shared" si="7"/>
        <v>2.860038854638514</v>
      </c>
      <c r="S30" s="1"/>
      <c r="T30" s="1"/>
      <c r="U30" s="1"/>
    </row>
    <row r="31" spans="1:21" x14ac:dyDescent="0.25">
      <c r="A31" t="s">
        <v>22</v>
      </c>
      <c r="B31" s="1">
        <v>3</v>
      </c>
      <c r="C31" s="1"/>
      <c r="D31" s="1">
        <f t="shared" ref="D31:D49" si="13">E31+C31</f>
        <v>32620</v>
      </c>
      <c r="E31" s="1">
        <v>32620</v>
      </c>
      <c r="F31" s="1">
        <v>20419</v>
      </c>
      <c r="G31" s="1">
        <v>9413500</v>
      </c>
      <c r="H31" s="1">
        <v>394100</v>
      </c>
      <c r="I31" s="1">
        <f t="shared" ref="I31:I49" si="14">(LN(G31/D31))/(LN(H31/F31))</f>
        <v>1.9137529720799162</v>
      </c>
      <c r="J31" s="1">
        <f t="shared" ref="J31:J49" si="15">LOG((G31/H31)/(D31/F31),2)</f>
        <v>3.9022530027847622</v>
      </c>
      <c r="K31" s="1">
        <f t="shared" ref="K31:K49" si="16">(LN(G31/D31))-(LN(H31/F31))</f>
        <v>2.7048356667118383</v>
      </c>
      <c r="L31" s="1">
        <f t="shared" si="4"/>
        <v>1.5442036050716108</v>
      </c>
      <c r="M31" s="1">
        <f t="shared" si="5"/>
        <v>1.5914992710545963</v>
      </c>
      <c r="N31" s="1"/>
      <c r="O31" s="1"/>
      <c r="P31" s="1"/>
      <c r="Q31" s="1">
        <f t="shared" si="6"/>
        <v>2.8186576845065199</v>
      </c>
      <c r="R31">
        <f t="shared" si="7"/>
        <v>2.8084190390933581</v>
      </c>
      <c r="S31" s="1"/>
      <c r="T31" s="1"/>
      <c r="U31" s="1"/>
    </row>
    <row r="32" spans="1:21" x14ac:dyDescent="0.25">
      <c r="A32" t="s">
        <v>23</v>
      </c>
      <c r="B32" s="1">
        <v>1</v>
      </c>
      <c r="C32" s="1"/>
      <c r="D32" s="1">
        <f t="shared" si="13"/>
        <v>25603</v>
      </c>
      <c r="E32" s="1">
        <v>25603</v>
      </c>
      <c r="F32" s="1">
        <v>22729</v>
      </c>
      <c r="G32" s="1">
        <v>5004000</v>
      </c>
      <c r="H32" s="1">
        <v>284500</v>
      </c>
      <c r="I32" s="1">
        <f t="shared" si="14"/>
        <v>2.0874919277520103</v>
      </c>
      <c r="J32" s="1">
        <f t="shared" si="15"/>
        <v>3.9648025775085283</v>
      </c>
      <c r="K32" s="1">
        <f t="shared" si="16"/>
        <v>2.7481917280768404</v>
      </c>
      <c r="L32" s="1">
        <f t="shared" si="4"/>
        <v>1.6843932353971183</v>
      </c>
      <c r="M32" s="1">
        <f t="shared" si="5"/>
        <v>1.5464513933590485</v>
      </c>
      <c r="N32" s="1"/>
      <c r="O32" s="1"/>
      <c r="P32" s="1"/>
      <c r="Q32" s="1">
        <f t="shared" si="6"/>
        <v>2.8638382095344825</v>
      </c>
      <c r="R32">
        <f t="shared" si="7"/>
        <v>2.638599713338325</v>
      </c>
      <c r="S32" s="1"/>
      <c r="T32" s="1"/>
      <c r="U32" s="1"/>
    </row>
    <row r="33" spans="1:21" x14ac:dyDescent="0.25">
      <c r="A33" t="s">
        <v>23</v>
      </c>
      <c r="B33" s="1">
        <v>2</v>
      </c>
      <c r="C33" s="1"/>
      <c r="D33" s="1">
        <f t="shared" si="13"/>
        <v>24397</v>
      </c>
      <c r="E33" s="1">
        <v>24397</v>
      </c>
      <c r="F33" s="1">
        <v>18854</v>
      </c>
      <c r="G33" s="1">
        <v>6004600</v>
      </c>
      <c r="H33" s="1">
        <v>333800</v>
      </c>
      <c r="I33" s="1">
        <f t="shared" si="14"/>
        <v>1.9158565433469559</v>
      </c>
      <c r="J33" s="1">
        <f t="shared" si="15"/>
        <v>3.7971791601859972</v>
      </c>
      <c r="K33" s="1">
        <f t="shared" si="16"/>
        <v>2.6320040289639048</v>
      </c>
      <c r="L33" s="1">
        <f t="shared" si="4"/>
        <v>1.5459009726950599</v>
      </c>
      <c r="M33" s="1">
        <f t="shared" si="5"/>
        <v>1.2349558703163808</v>
      </c>
      <c r="N33" s="1"/>
      <c r="O33" s="1"/>
      <c r="P33" s="1"/>
      <c r="Q33" s="1">
        <f t="shared" si="6"/>
        <v>2.7427612232390719</v>
      </c>
      <c r="R33">
        <f t="shared" si="7"/>
        <v>1.5593987770743436</v>
      </c>
      <c r="S33" s="1"/>
      <c r="T33" s="1"/>
      <c r="U33" s="1"/>
    </row>
    <row r="34" spans="1:21" x14ac:dyDescent="0.25">
      <c r="A34" t="s">
        <v>23</v>
      </c>
      <c r="B34" s="1">
        <v>3</v>
      </c>
      <c r="C34" s="1"/>
      <c r="D34" s="1">
        <f t="shared" si="13"/>
        <v>27794</v>
      </c>
      <c r="E34" s="1">
        <v>27794</v>
      </c>
      <c r="F34" s="1">
        <v>23337</v>
      </c>
      <c r="G34" s="1">
        <v>4964900</v>
      </c>
      <c r="H34" s="1">
        <v>454600</v>
      </c>
      <c r="I34" s="1">
        <f t="shared" si="14"/>
        <v>1.7462675908595768</v>
      </c>
      <c r="J34" s="1">
        <f t="shared" si="15"/>
        <v>3.1969407073247185</v>
      </c>
      <c r="K34" s="1">
        <f t="shared" si="16"/>
        <v>2.2159504376994454</v>
      </c>
      <c r="L34" s="1">
        <f t="shared" si="4"/>
        <v>1.4090599719849677</v>
      </c>
      <c r="M34" s="1">
        <f t="shared" si="5"/>
        <v>0.95616656749957407</v>
      </c>
      <c r="N34" s="1"/>
      <c r="O34" s="1"/>
      <c r="P34" s="1"/>
      <c r="Q34" s="1">
        <f t="shared" si="6"/>
        <v>2.3091997072414205</v>
      </c>
      <c r="R34">
        <f t="shared" si="7"/>
        <v>0.42783243968993018</v>
      </c>
      <c r="S34" s="1"/>
      <c r="T34" s="1"/>
      <c r="U34" s="1"/>
    </row>
    <row r="35" spans="1:21" s="2" customFormat="1" x14ac:dyDescent="0.25">
      <c r="A35" s="2" t="s">
        <v>24</v>
      </c>
      <c r="B35" s="2">
        <v>1</v>
      </c>
      <c r="D35" s="2">
        <f t="shared" si="13"/>
        <v>37885</v>
      </c>
      <c r="E35" s="2">
        <v>37885</v>
      </c>
      <c r="F35" s="2">
        <v>22023</v>
      </c>
      <c r="G35" s="2">
        <v>4247300</v>
      </c>
      <c r="H35" s="2">
        <v>3534200</v>
      </c>
      <c r="I35" s="2">
        <f t="shared" si="14"/>
        <v>0.92936974544137751</v>
      </c>
      <c r="J35" s="2">
        <f t="shared" si="15"/>
        <v>-0.51745340975749698</v>
      </c>
      <c r="K35" s="2">
        <f t="shared" si="16"/>
        <v>-0.35867137204453936</v>
      </c>
      <c r="L35" s="1">
        <f t="shared" si="4"/>
        <v>0.74990666626911484</v>
      </c>
      <c r="M35" s="1">
        <f t="shared" si="5"/>
        <v>0.69850375454429603</v>
      </c>
      <c r="N35" s="1"/>
      <c r="O35" s="1">
        <f>AVERAGE(D2:D16)</f>
        <v>29497.533333333333</v>
      </c>
      <c r="P35" s="1"/>
      <c r="Q35" s="1">
        <f t="shared" si="6"/>
        <v>-0.37376459925746086</v>
      </c>
      <c r="R35">
        <f t="shared" si="7"/>
        <v>-0.7371225168854072</v>
      </c>
      <c r="S35" s="1"/>
      <c r="T35" s="1"/>
      <c r="U35" s="1"/>
    </row>
    <row r="36" spans="1:21" s="2" customFormat="1" x14ac:dyDescent="0.25">
      <c r="A36" s="2" t="s">
        <v>24</v>
      </c>
      <c r="B36" s="2">
        <v>2</v>
      </c>
      <c r="D36" s="2">
        <f t="shared" si="13"/>
        <v>37118</v>
      </c>
      <c r="E36" s="2">
        <v>37118</v>
      </c>
      <c r="F36" s="2">
        <v>22032</v>
      </c>
      <c r="G36" s="2">
        <v>3544500</v>
      </c>
      <c r="H36" s="2">
        <v>3933000</v>
      </c>
      <c r="I36" s="2">
        <f t="shared" si="14"/>
        <v>0.87933417978530082</v>
      </c>
      <c r="J36" s="2">
        <f t="shared" si="15"/>
        <v>-0.90256656861990436</v>
      </c>
      <c r="K36" s="2">
        <f t="shared" si="16"/>
        <v>-0.62561147230655134</v>
      </c>
      <c r="L36" s="1">
        <f t="shared" si="4"/>
        <v>0.7095330642446398</v>
      </c>
      <c r="M36" s="1">
        <f t="shared" si="5"/>
        <v>0.94928610034878069</v>
      </c>
      <c r="N36" s="1"/>
      <c r="O36" s="1">
        <f>AVERAGE(D17:D31)</f>
        <v>33815.533333333333</v>
      </c>
      <c r="P36" s="1"/>
      <c r="Q36" s="1">
        <f t="shared" si="6"/>
        <v>-0.65193778891416909</v>
      </c>
      <c r="R36">
        <f t="shared" si="7"/>
        <v>0.23709998943886723</v>
      </c>
      <c r="S36" s="1"/>
      <c r="T36" s="1"/>
      <c r="U36" s="1"/>
    </row>
    <row r="37" spans="1:21" s="2" customFormat="1" x14ac:dyDescent="0.25">
      <c r="A37" s="2" t="s">
        <v>24</v>
      </c>
      <c r="B37" s="2">
        <v>3</v>
      </c>
      <c r="D37" s="2">
        <f t="shared" si="13"/>
        <v>38259</v>
      </c>
      <c r="E37" s="2">
        <v>38259</v>
      </c>
      <c r="F37" s="2">
        <v>23629</v>
      </c>
      <c r="G37" s="2">
        <v>2646300</v>
      </c>
      <c r="H37" s="2">
        <v>5099000</v>
      </c>
      <c r="I37" s="2">
        <f t="shared" si="14"/>
        <v>0.78829228410311869</v>
      </c>
      <c r="J37" s="2">
        <f t="shared" si="15"/>
        <v>-1.6414783058031459</v>
      </c>
      <c r="K37" s="2">
        <f t="shared" si="16"/>
        <v>-1.137786059617766</v>
      </c>
      <c r="L37" s="1">
        <f t="shared" si="4"/>
        <v>0.63607153311913334</v>
      </c>
      <c r="M37" s="1">
        <f t="shared" si="5"/>
        <v>1.1547477644786044</v>
      </c>
      <c r="N37" s="1"/>
      <c r="O37" s="1">
        <f>_xlfn.T.TEST(D2:D16,D17:D31,2,2)</f>
        <v>8.4477980996556248E-2</v>
      </c>
      <c r="P37" s="1"/>
      <c r="Q37" s="1">
        <f t="shared" si="6"/>
        <v>-1.1856651624845918</v>
      </c>
      <c r="R37">
        <f t="shared" si="7"/>
        <v>1.1621247065608993</v>
      </c>
      <c r="S37" s="1"/>
      <c r="T37" s="1"/>
      <c r="U37" s="1"/>
    </row>
    <row r="38" spans="1:21" x14ac:dyDescent="0.25">
      <c r="A38" t="s">
        <v>25</v>
      </c>
      <c r="B38" s="1">
        <v>1</v>
      </c>
      <c r="C38" s="1"/>
      <c r="D38" s="1">
        <f t="shared" si="13"/>
        <v>23578</v>
      </c>
      <c r="E38" s="1">
        <v>23578</v>
      </c>
      <c r="F38" s="1">
        <v>23854</v>
      </c>
      <c r="G38" s="1">
        <v>4650000</v>
      </c>
      <c r="H38" s="1">
        <v>407600</v>
      </c>
      <c r="I38" s="1">
        <f t="shared" si="14"/>
        <v>1.8617638767313045</v>
      </c>
      <c r="J38" s="1">
        <f t="shared" si="15"/>
        <v>3.5287946198431364</v>
      </c>
      <c r="K38" s="1">
        <f t="shared" si="16"/>
        <v>2.4459740415193738</v>
      </c>
      <c r="L38" s="1">
        <f t="shared" si="4"/>
        <v>1.5022537036825692</v>
      </c>
      <c r="M38" s="1">
        <f t="shared" si="5"/>
        <v>1.5461971613477552</v>
      </c>
      <c r="N38" s="1"/>
      <c r="O38" s="1"/>
      <c r="P38" s="1"/>
      <c r="Q38" s="1">
        <f t="shared" si="6"/>
        <v>2.5489029197153625</v>
      </c>
      <c r="R38">
        <f t="shared" si="7"/>
        <v>2.5461236208615028</v>
      </c>
      <c r="S38" s="1"/>
      <c r="T38" s="1"/>
      <c r="U38" s="1"/>
    </row>
    <row r="39" spans="1:21" x14ac:dyDescent="0.25">
      <c r="A39" t="s">
        <v>25</v>
      </c>
      <c r="B39" s="1">
        <v>2</v>
      </c>
      <c r="C39" s="1"/>
      <c r="D39" s="1">
        <f t="shared" si="13"/>
        <v>20841</v>
      </c>
      <c r="E39" s="1">
        <v>20841</v>
      </c>
      <c r="F39" s="1">
        <v>22647</v>
      </c>
      <c r="G39" s="1">
        <v>3796300</v>
      </c>
      <c r="H39" s="1">
        <v>537800</v>
      </c>
      <c r="I39" s="1">
        <f t="shared" si="14"/>
        <v>1.6432286605756774</v>
      </c>
      <c r="J39" s="1">
        <f t="shared" si="15"/>
        <v>2.9393477935402643</v>
      </c>
      <c r="K39" s="1">
        <f t="shared" si="16"/>
        <v>2.0374006357775309</v>
      </c>
      <c r="L39" s="1">
        <f t="shared" si="4"/>
        <v>1.3259180566341104</v>
      </c>
      <c r="M39" s="1">
        <f t="shared" si="5"/>
        <v>1.5195869357090264</v>
      </c>
      <c r="N39" s="1"/>
      <c r="O39" s="1"/>
      <c r="P39" s="1"/>
      <c r="Q39" s="1">
        <f t="shared" si="6"/>
        <v>2.1231363624519273</v>
      </c>
      <c r="R39">
        <f t="shared" si="7"/>
        <v>2.5357787033021393</v>
      </c>
      <c r="S39" s="1"/>
      <c r="T39" s="1"/>
      <c r="U39" s="1"/>
    </row>
    <row r="40" spans="1:21" x14ac:dyDescent="0.25">
      <c r="A40" t="s">
        <v>25</v>
      </c>
      <c r="B40" s="1">
        <v>3</v>
      </c>
      <c r="C40" s="1"/>
      <c r="D40" s="1">
        <f t="shared" si="13"/>
        <v>22740</v>
      </c>
      <c r="E40" s="1">
        <v>22740</v>
      </c>
      <c r="F40" s="1">
        <v>25661</v>
      </c>
      <c r="G40" s="1">
        <v>3864100</v>
      </c>
      <c r="H40" s="1">
        <v>253100</v>
      </c>
      <c r="I40" s="1">
        <f t="shared" si="14"/>
        <v>2.243678304865234</v>
      </c>
      <c r="J40" s="1">
        <f t="shared" si="15"/>
        <v>4.106698156560622</v>
      </c>
      <c r="K40" s="1">
        <f t="shared" si="16"/>
        <v>2.84654624863072</v>
      </c>
      <c r="L40" s="1">
        <f t="shared" si="4"/>
        <v>1.8104197237265862</v>
      </c>
      <c r="M40" s="1">
        <f t="shared" si="5"/>
        <v>1.6252839760607427</v>
      </c>
      <c r="N40" s="1"/>
      <c r="O40" s="1"/>
      <c r="P40" s="1"/>
      <c r="Q40" s="1">
        <f t="shared" si="6"/>
        <v>2.9663315804172177</v>
      </c>
      <c r="R40">
        <f t="shared" si="7"/>
        <v>2.6856020010806994</v>
      </c>
      <c r="S40" s="1"/>
      <c r="T40" s="1"/>
      <c r="U40" s="1"/>
    </row>
    <row r="41" spans="1:21" x14ac:dyDescent="0.25">
      <c r="A41" t="s">
        <v>26</v>
      </c>
      <c r="B41" s="1">
        <v>1</v>
      </c>
      <c r="C41" s="1">
        <v>2670</v>
      </c>
      <c r="D41" s="1">
        <f t="shared" si="13"/>
        <v>27017</v>
      </c>
      <c r="E41" s="1">
        <v>24347</v>
      </c>
      <c r="F41" s="1">
        <v>22846</v>
      </c>
      <c r="G41" s="1">
        <v>7187300</v>
      </c>
      <c r="H41" s="1">
        <v>542500</v>
      </c>
      <c r="I41" s="1">
        <f t="shared" si="14"/>
        <v>1.762828610222573</v>
      </c>
      <c r="J41" s="1">
        <f t="shared" si="15"/>
        <v>3.4858289708058505</v>
      </c>
      <c r="K41" s="1">
        <f t="shared" si="16"/>
        <v>2.4161925230282515</v>
      </c>
      <c r="L41" s="1">
        <f t="shared" si="4"/>
        <v>1.4224230267663824</v>
      </c>
      <c r="M41" s="1">
        <f t="shared" si="5"/>
        <v>1.5095349039446078</v>
      </c>
      <c r="N41" s="1"/>
      <c r="O41" s="1"/>
      <c r="P41" s="1"/>
      <c r="Q41" s="1">
        <f t="shared" si="6"/>
        <v>2.5178681670372733</v>
      </c>
      <c r="R41">
        <f t="shared" si="7"/>
        <v>2.5033812068413082</v>
      </c>
      <c r="S41" s="1"/>
      <c r="T41" s="1"/>
      <c r="U41" s="1"/>
    </row>
    <row r="42" spans="1:21" x14ac:dyDescent="0.25">
      <c r="A42" t="s">
        <v>26</v>
      </c>
      <c r="B42" s="1">
        <v>2</v>
      </c>
      <c r="C42" s="1">
        <v>3502</v>
      </c>
      <c r="D42" s="1">
        <f t="shared" si="13"/>
        <v>34562</v>
      </c>
      <c r="E42" s="1">
        <v>31060</v>
      </c>
      <c r="F42" s="1">
        <v>24604</v>
      </c>
      <c r="G42" s="1">
        <v>4420200</v>
      </c>
      <c r="H42" s="1">
        <v>266500</v>
      </c>
      <c r="I42" s="1">
        <f t="shared" si="14"/>
        <v>2.0362040903353447</v>
      </c>
      <c r="J42" s="1">
        <f t="shared" si="15"/>
        <v>3.5616103870334412</v>
      </c>
      <c r="K42" s="1">
        <f t="shared" si="16"/>
        <v>2.4687201980252458</v>
      </c>
      <c r="L42" s="1">
        <f t="shared" si="4"/>
        <v>1.6430091776892592</v>
      </c>
      <c r="M42" s="1">
        <f t="shared" si="5"/>
        <v>1.6424923864628347</v>
      </c>
      <c r="N42" s="1"/>
      <c r="O42" s="1"/>
      <c r="P42" s="1"/>
      <c r="Q42" s="1">
        <f t="shared" si="6"/>
        <v>2.5726062557876062</v>
      </c>
      <c r="R42">
        <f t="shared" si="7"/>
        <v>2.6487273812160548</v>
      </c>
      <c r="S42" s="1"/>
      <c r="T42" s="1"/>
      <c r="U42" s="1"/>
    </row>
    <row r="43" spans="1:21" x14ac:dyDescent="0.25">
      <c r="A43" t="s">
        <v>26</v>
      </c>
      <c r="B43" s="1">
        <v>3</v>
      </c>
      <c r="C43" s="1"/>
      <c r="D43" s="1">
        <f t="shared" si="13"/>
        <v>25920</v>
      </c>
      <c r="E43" s="1">
        <v>25920</v>
      </c>
      <c r="F43" s="1">
        <v>22697</v>
      </c>
      <c r="G43" s="1">
        <v>4591000</v>
      </c>
      <c r="H43" s="1">
        <v>394300</v>
      </c>
      <c r="I43" s="1">
        <f t="shared" si="14"/>
        <v>1.813330007431736</v>
      </c>
      <c r="J43" s="1">
        <f t="shared" si="15"/>
        <v>3.3498787186426271</v>
      </c>
      <c r="K43" s="1">
        <f t="shared" si="16"/>
        <v>2.3219589890448993</v>
      </c>
      <c r="L43" s="1">
        <f t="shared" si="4"/>
        <v>1.4631725073781814</v>
      </c>
      <c r="M43" s="1">
        <f t="shared" si="5"/>
        <v>1.5999201102419256</v>
      </c>
      <c r="N43" s="1"/>
      <c r="O43" s="1"/>
      <c r="P43" s="1"/>
      <c r="Q43" s="1">
        <f t="shared" si="6"/>
        <v>2.4196691976990454</v>
      </c>
      <c r="R43">
        <f t="shared" si="7"/>
        <v>2.6002674507704184</v>
      </c>
      <c r="S43" s="1"/>
      <c r="T43" s="1"/>
      <c r="U43" s="1"/>
    </row>
    <row r="44" spans="1:21" x14ac:dyDescent="0.25">
      <c r="A44" t="s">
        <v>16</v>
      </c>
      <c r="B44" s="1">
        <v>1</v>
      </c>
      <c r="C44">
        <v>3701</v>
      </c>
      <c r="D44" s="1">
        <f t="shared" si="13"/>
        <v>31189</v>
      </c>
      <c r="E44">
        <v>27488</v>
      </c>
      <c r="F44">
        <v>22626</v>
      </c>
      <c r="G44">
        <v>5061800</v>
      </c>
      <c r="H44">
        <v>215700</v>
      </c>
      <c r="I44" s="1">
        <f t="shared" si="14"/>
        <v>2.2571567736082305</v>
      </c>
      <c r="J44" s="1">
        <f t="shared" si="15"/>
        <v>4.0894966831159714</v>
      </c>
      <c r="K44" s="1">
        <f t="shared" si="16"/>
        <v>2.8346230958110836</v>
      </c>
      <c r="L44" s="1">
        <f t="shared" si="4"/>
        <v>1.8212954743210632</v>
      </c>
      <c r="M44" s="1">
        <f t="shared" si="5"/>
        <v>1.2986429501747729</v>
      </c>
      <c r="N44" s="1"/>
      <c r="O44" s="1"/>
      <c r="P44" s="1"/>
      <c r="Q44" s="1">
        <f t="shared" si="6"/>
        <v>2.9539066901615119</v>
      </c>
      <c r="R44">
        <f t="shared" si="7"/>
        <v>0.97570559919569266</v>
      </c>
      <c r="S44" s="1"/>
      <c r="T44" s="1"/>
      <c r="U44" s="1"/>
    </row>
    <row r="45" spans="1:21" x14ac:dyDescent="0.25">
      <c r="A45" t="s">
        <v>16</v>
      </c>
      <c r="B45" s="1">
        <v>2</v>
      </c>
      <c r="C45">
        <v>4631</v>
      </c>
      <c r="D45" s="1">
        <f t="shared" si="13"/>
        <v>32995</v>
      </c>
      <c r="E45">
        <v>28364</v>
      </c>
      <c r="F45">
        <v>20820</v>
      </c>
      <c r="G45">
        <v>4811000</v>
      </c>
      <c r="H45">
        <v>295600</v>
      </c>
      <c r="I45" s="1">
        <f t="shared" si="14"/>
        <v>1.8779228509734014</v>
      </c>
      <c r="J45" s="1">
        <f t="shared" si="15"/>
        <v>3.3603412757089157</v>
      </c>
      <c r="K45" s="1">
        <f t="shared" si="16"/>
        <v>2.3292110809768451</v>
      </c>
      <c r="L45" s="1">
        <f t="shared" si="4"/>
        <v>1.5152923490265322</v>
      </c>
      <c r="M45" s="1">
        <f t="shared" si="5"/>
        <v>1.0092744706021415</v>
      </c>
      <c r="N45" s="1"/>
      <c r="O45" s="1"/>
      <c r="P45" s="1"/>
      <c r="Q45" s="1">
        <f t="shared" si="6"/>
        <v>2.427226464450698</v>
      </c>
      <c r="R45">
        <f t="shared" si="7"/>
        <v>0.25837768714391046</v>
      </c>
      <c r="S45" s="1"/>
      <c r="T45" s="1"/>
      <c r="U45" s="1"/>
    </row>
    <row r="46" spans="1:21" s="2" customFormat="1" x14ac:dyDescent="0.25">
      <c r="A46" s="2" t="s">
        <v>16</v>
      </c>
      <c r="B46" s="2">
        <v>3</v>
      </c>
      <c r="C46" s="2">
        <v>2582</v>
      </c>
      <c r="D46" s="2">
        <f t="shared" si="13"/>
        <v>19149</v>
      </c>
      <c r="E46" s="2">
        <v>16567</v>
      </c>
      <c r="F46" s="2">
        <v>1885</v>
      </c>
      <c r="G46" s="2">
        <v>3916900</v>
      </c>
      <c r="H46" s="2">
        <v>4062900</v>
      </c>
      <c r="I46" s="2">
        <f t="shared" si="14"/>
        <v>0.69319910253418104</v>
      </c>
      <c r="J46" s="2">
        <f t="shared" si="15"/>
        <v>-3.3974301848437496</v>
      </c>
      <c r="K46" s="2">
        <f t="shared" si="16"/>
        <v>-2.3549191537736993</v>
      </c>
      <c r="L46" s="1">
        <f t="shared" si="4"/>
        <v>0.5593410271767234</v>
      </c>
      <c r="M46" s="1">
        <f t="shared" si="5"/>
        <v>0.83478618212141942</v>
      </c>
      <c r="N46" s="1"/>
      <c r="O46" s="1"/>
      <c r="P46" s="1"/>
      <c r="Q46" s="1">
        <f t="shared" si="6"/>
        <v>-2.4540163570251314</v>
      </c>
      <c r="R46">
        <f t="shared" si="7"/>
        <v>-0.23339052396315549</v>
      </c>
      <c r="S46" s="1"/>
      <c r="T46" s="1"/>
      <c r="U46" s="1"/>
    </row>
    <row r="47" spans="1:21" x14ac:dyDescent="0.25">
      <c r="A47" t="s">
        <v>15</v>
      </c>
      <c r="B47" s="1">
        <v>1</v>
      </c>
      <c r="C47">
        <v>0</v>
      </c>
      <c r="D47" s="1">
        <f t="shared" si="13"/>
        <v>13473</v>
      </c>
      <c r="E47">
        <v>13473</v>
      </c>
      <c r="F47">
        <v>19305</v>
      </c>
      <c r="G47">
        <v>2027900</v>
      </c>
      <c r="H47">
        <v>1346000</v>
      </c>
      <c r="I47" s="1">
        <f t="shared" si="14"/>
        <v>1.1813016480478504</v>
      </c>
      <c r="J47" s="1">
        <f t="shared" si="15"/>
        <v>1.1102115281588194</v>
      </c>
      <c r="K47" s="1">
        <f t="shared" si="16"/>
        <v>0.76953999056843347</v>
      </c>
      <c r="L47" s="1">
        <f t="shared" si="4"/>
        <v>0.95319003560316906</v>
      </c>
      <c r="M47" s="1">
        <f t="shared" si="5"/>
        <v>1</v>
      </c>
      <c r="N47" s="1"/>
      <c r="O47" s="1"/>
      <c r="P47" s="1"/>
      <c r="Q47" s="1">
        <f t="shared" si="6"/>
        <v>0.80192295400616476</v>
      </c>
      <c r="R47">
        <f t="shared" si="7"/>
        <v>1</v>
      </c>
      <c r="S47" s="1"/>
      <c r="T47" s="1"/>
      <c r="U47" s="1"/>
    </row>
    <row r="48" spans="1:21" x14ac:dyDescent="0.25">
      <c r="A48" t="s">
        <v>15</v>
      </c>
      <c r="B48" s="1">
        <v>2</v>
      </c>
      <c r="C48">
        <v>0</v>
      </c>
      <c r="D48" s="1">
        <f t="shared" si="13"/>
        <v>14168</v>
      </c>
      <c r="E48">
        <v>14168</v>
      </c>
      <c r="F48">
        <v>21153</v>
      </c>
      <c r="G48">
        <v>1901200</v>
      </c>
      <c r="H48">
        <v>1138600</v>
      </c>
      <c r="I48" s="1">
        <f t="shared" si="14"/>
        <v>1.229185573888167</v>
      </c>
      <c r="J48" s="1">
        <f t="shared" si="15"/>
        <v>1.31787547113647</v>
      </c>
      <c r="K48" s="1">
        <f t="shared" si="16"/>
        <v>0.91348166714735424</v>
      </c>
      <c r="L48" s="1">
        <f t="shared" si="4"/>
        <v>0.99182748358436579</v>
      </c>
      <c r="M48" s="1"/>
      <c r="N48" s="1"/>
      <c r="O48" s="1"/>
      <c r="P48" s="1"/>
      <c r="Q48" s="1">
        <f t="shared" si="6"/>
        <v>0.95192183112950024</v>
      </c>
      <c r="R48">
        <f t="shared" si="7"/>
        <v>1.0990385229969177</v>
      </c>
      <c r="S48" s="1"/>
      <c r="T48" s="1"/>
      <c r="U48" s="1"/>
    </row>
    <row r="49" spans="1:21" x14ac:dyDescent="0.25">
      <c r="A49" t="s">
        <v>15</v>
      </c>
      <c r="B49" s="1">
        <v>3</v>
      </c>
      <c r="C49">
        <v>0</v>
      </c>
      <c r="D49" s="1">
        <f t="shared" si="13"/>
        <v>13880</v>
      </c>
      <c r="E49">
        <v>13880</v>
      </c>
      <c r="F49">
        <v>20399</v>
      </c>
      <c r="G49">
        <v>2243400</v>
      </c>
      <c r="H49">
        <v>997200</v>
      </c>
      <c r="I49" s="1">
        <f t="shared" si="14"/>
        <v>1.3074544389847291</v>
      </c>
      <c r="J49" s="1">
        <f t="shared" si="15"/>
        <v>1.7252229512898813</v>
      </c>
      <c r="K49" s="1">
        <f t="shared" si="16"/>
        <v>1.1958334245238897</v>
      </c>
      <c r="L49" s="1">
        <f t="shared" si="4"/>
        <v>1.0549824808124655</v>
      </c>
      <c r="M49" s="1"/>
      <c r="N49" s="1">
        <f>AVERAGE(I47:I49)</f>
        <v>1.239313886973582</v>
      </c>
      <c r="O49" s="1"/>
      <c r="P49" s="1"/>
      <c r="Q49" s="1">
        <f t="shared" si="6"/>
        <v>1.2461552148643351</v>
      </c>
      <c r="R49">
        <f t="shared" si="7"/>
        <v>1.2461552148643351</v>
      </c>
      <c r="S49" s="1"/>
      <c r="T49" s="1"/>
      <c r="U49" s="1"/>
    </row>
    <row r="50" spans="1:21" x14ac:dyDescent="0.25">
      <c r="B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B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B52" s="1"/>
      <c r="L52" s="1"/>
      <c r="M52" s="1"/>
      <c r="N52" s="1"/>
      <c r="O52" s="1"/>
      <c r="P52" s="1"/>
      <c r="Q52" s="1"/>
      <c r="R52" s="1"/>
      <c r="S52" s="1"/>
      <c r="T52" s="1"/>
      <c r="U5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2019-06-24T19:45:59Z</dcterms:modified>
</cp:coreProperties>
</file>