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2\"/>
    </mc:Choice>
  </mc:AlternateContent>
  <bookViews>
    <workbookView xWindow="-120" yWindow="-120" windowWidth="29040" windowHeight="15840" activeTab="2"/>
  </bookViews>
  <sheets>
    <sheet name="3-ОРС" sheetId="1" r:id="rId1"/>
    <sheet name="4-РЭпоП" sheetId="2" r:id="rId2"/>
    <sheet name="5-ОУ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3" l="1"/>
  <c r="J22" i="3"/>
  <c r="I31" i="3"/>
  <c r="I32" i="3"/>
  <c r="J32" i="3" s="1"/>
  <c r="I33" i="3"/>
  <c r="I30" i="3"/>
  <c r="I29" i="3"/>
  <c r="I28" i="3"/>
  <c r="I27" i="3"/>
  <c r="H30" i="3"/>
  <c r="H31" i="3"/>
  <c r="H32" i="3"/>
  <c r="H33" i="3"/>
  <c r="H29" i="3"/>
  <c r="H28" i="3"/>
  <c r="H27" i="3"/>
  <c r="G28" i="3"/>
  <c r="G27" i="3"/>
  <c r="G29" i="3"/>
  <c r="F33" i="3"/>
  <c r="F30" i="3"/>
  <c r="F31" i="3"/>
  <c r="F32" i="3"/>
  <c r="F29" i="3"/>
  <c r="F27" i="3"/>
  <c r="E30" i="3"/>
  <c r="E31" i="3"/>
  <c r="E32" i="3"/>
  <c r="E33" i="3"/>
  <c r="E29" i="3"/>
  <c r="E27" i="3"/>
  <c r="D27" i="3"/>
  <c r="C27" i="3"/>
  <c r="J33" i="3"/>
  <c r="D33" i="3"/>
  <c r="C33" i="3"/>
  <c r="D32" i="3"/>
  <c r="C32" i="3"/>
  <c r="J31" i="3"/>
  <c r="D31" i="3"/>
  <c r="C31" i="3"/>
  <c r="J30" i="3"/>
  <c r="D30" i="3"/>
  <c r="C30" i="3"/>
  <c r="J29" i="3"/>
  <c r="D29" i="3"/>
  <c r="C29" i="3"/>
  <c r="J27" i="3"/>
  <c r="J18" i="3"/>
  <c r="J19" i="3"/>
  <c r="J20" i="3"/>
  <c r="J21" i="3"/>
  <c r="J28" i="3" l="1"/>
  <c r="J17" i="3"/>
  <c r="J16" i="3"/>
  <c r="F15" i="3"/>
  <c r="J15" i="3"/>
  <c r="F18" i="3"/>
  <c r="F19" i="3"/>
  <c r="F20" i="3"/>
  <c r="F21" i="3"/>
  <c r="F17" i="3"/>
  <c r="E15" i="3"/>
  <c r="E17" i="3"/>
  <c r="E18" i="3"/>
  <c r="E19" i="3"/>
  <c r="E20" i="3"/>
  <c r="E21" i="3"/>
  <c r="C17" i="3"/>
  <c r="C18" i="3"/>
  <c r="C19" i="3"/>
  <c r="C20" i="3"/>
  <c r="C21" i="3"/>
  <c r="C15" i="3"/>
  <c r="E5" i="3"/>
  <c r="E6" i="3"/>
  <c r="E7" i="3"/>
  <c r="E8" i="3"/>
  <c r="E9" i="3"/>
  <c r="E4" i="3"/>
  <c r="D5" i="3"/>
  <c r="D17" i="3" s="1"/>
  <c r="D6" i="3"/>
  <c r="D18" i="3" s="1"/>
  <c r="D7" i="3"/>
  <c r="D19" i="3" s="1"/>
  <c r="D8" i="3"/>
  <c r="D20" i="3" s="1"/>
  <c r="D9" i="3"/>
  <c r="D21" i="3" s="1"/>
  <c r="D4" i="3"/>
  <c r="D15" i="3" s="1"/>
  <c r="K19" i="2" l="1"/>
  <c r="K18" i="2"/>
  <c r="K14" i="2"/>
  <c r="K15" i="2"/>
  <c r="K16" i="2"/>
  <c r="K17" i="2"/>
  <c r="K13" i="2"/>
  <c r="V13" i="2"/>
  <c r="V14" i="2"/>
  <c r="V15" i="2"/>
  <c r="V16" i="2"/>
  <c r="V17" i="2"/>
  <c r="V18" i="2"/>
  <c r="V12" i="2"/>
  <c r="T13" i="2"/>
  <c r="T14" i="2"/>
  <c r="T15" i="2"/>
  <c r="T16" i="2"/>
  <c r="T17" i="2"/>
  <c r="T12" i="2"/>
  <c r="H17" i="2"/>
  <c r="H18" i="2"/>
  <c r="H16" i="2"/>
  <c r="H15" i="2"/>
  <c r="H14" i="2"/>
  <c r="H13" i="2"/>
  <c r="G17" i="2"/>
  <c r="G18" i="2"/>
  <c r="G16" i="2"/>
  <c r="G15" i="2"/>
  <c r="G14" i="2"/>
  <c r="G13" i="2"/>
  <c r="F18" i="2"/>
  <c r="F17" i="2"/>
  <c r="F16" i="2"/>
  <c r="F15" i="2"/>
  <c r="F14" i="2"/>
  <c r="F13" i="2"/>
  <c r="F11" i="1" l="1"/>
  <c r="J11" i="1" s="1"/>
  <c r="H11" i="1"/>
  <c r="S6" i="1"/>
  <c r="T6" i="1" s="1"/>
  <c r="T7" i="1" s="1"/>
  <c r="P6" i="1"/>
  <c r="Q6" i="1" s="1"/>
  <c r="Q7" i="1" s="1"/>
  <c r="M6" i="1"/>
  <c r="N6" i="1" s="1"/>
  <c r="J6" i="1"/>
  <c r="K6" i="1" s="1"/>
  <c r="K7" i="1" s="1"/>
  <c r="G6" i="1"/>
  <c r="H6" i="1" s="1"/>
  <c r="H7" i="1" s="1"/>
  <c r="D6" i="1"/>
  <c r="E6" i="1" s="1"/>
  <c r="R6" i="1"/>
  <c r="O6" i="1"/>
  <c r="L6" i="1"/>
  <c r="I6" i="1"/>
  <c r="C6" i="1"/>
  <c r="F6" i="1"/>
  <c r="N7" i="1" l="1"/>
  <c r="C8" i="1" s="1"/>
  <c r="E7" i="1"/>
</calcChain>
</file>

<file path=xl/sharedStrings.xml><?xml version="1.0" encoding="utf-8"?>
<sst xmlns="http://schemas.openxmlformats.org/spreadsheetml/2006/main" count="111" uniqueCount="51">
  <si>
    <t>Кол. польз. (кол. РС)</t>
  </si>
  <si>
    <t>Режим работы</t>
  </si>
  <si>
    <t>Треб.. кол. РС</t>
  </si>
  <si>
    <t>П1</t>
  </si>
  <si>
    <t>П2</t>
  </si>
  <si>
    <t>П3</t>
  </si>
  <si>
    <t>П4</t>
  </si>
  <si>
    <t>П5</t>
  </si>
  <si>
    <t>ЭП1</t>
  </si>
  <si>
    <t>Пользователи</t>
  </si>
  <si>
    <t>Режимы работы</t>
  </si>
  <si>
    <t>2. Общее количество оптимизированных РС</t>
  </si>
  <si>
    <t>1. Количество оптими-зированных РС по группам пользовате-лей и ЭП</t>
  </si>
  <si>
    <t>Исходные данные 
для оптимизации количества 
РС АСОИ</t>
  </si>
  <si>
    <t>требуемое количество РС =</t>
  </si>
  <si>
    <t>-</t>
  </si>
  <si>
    <t>=</t>
  </si>
  <si>
    <t>Общая площадь</t>
  </si>
  <si>
    <t>Сервер</t>
  </si>
  <si>
    <t>Название
элемента или группы элементов</t>
  </si>
  <si>
    <t>Общее
колич.
элементов
в группе</t>
  </si>
  <si>
    <t>Режим
работы
польз. и ЭП</t>
  </si>
  <si>
    <t>Общее
колич. Станций</t>
  </si>
  <si>
    <t>Номер
станции</t>
  </si>
  <si>
    <t>Список
номеров
РМ по станциям</t>
  </si>
  <si>
    <t>Мин.
размер
поме-щения
в м2</t>
  </si>
  <si>
    <t>Элементы и группы  элементов АСОИ</t>
  </si>
  <si>
    <t>Помещения ОА для разме-щения элементов АСОИ</t>
  </si>
  <si>
    <t>Номер
поме-щения</t>
  </si>
  <si>
    <t>Свободная
площадь</t>
  </si>
  <si>
    <t>подразделения</t>
  </si>
  <si>
    <t>Кол-во устройств</t>
  </si>
  <si>
    <t>Площадь РС, м^2</t>
  </si>
  <si>
    <t>Площадь подраделения, м^2</t>
  </si>
  <si>
    <t>подразделение</t>
  </si>
  <si>
    <t>пользователей</t>
  </si>
  <si>
    <t>станций</t>
  </si>
  <si>
    <t>кол-во пк (pas1)</t>
  </si>
  <si>
    <t>кол-во принтеров (pas 1)</t>
  </si>
  <si>
    <t>Группа пользователей</t>
  </si>
  <si>
    <t>Общее количество пользователей</t>
  </si>
  <si>
    <t>Номер помещения</t>
  </si>
  <si>
    <t>Количество пользователей в помещении</t>
  </si>
  <si>
    <t>Требуемое количество устройств</t>
  </si>
  <si>
    <t>Оптимизированное количество</t>
  </si>
  <si>
    <t>Примечание</t>
  </si>
  <si>
    <t>Исходное количество ПЭВМ</t>
  </si>
  <si>
    <t>Исходное количество принтеров</t>
  </si>
  <si>
    <t>1 принтер на двоих</t>
  </si>
  <si>
    <t>общее количество оптимизированных устройств</t>
  </si>
  <si>
    <t>1 ПЭВМ для одного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</si>
</sst>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textRotation="90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textRotation="90" wrapText="1"/>
    </xf>
    <xf numFmtId="0" fontId="2" fillId="0" borderId="38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textRotation="90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3"/>
  <sheetViews>
    <sheetView topLeftCell="J7" workbookViewId="0">
      <selection activeCell="G11" sqref="G11"/>
    </sheetView>
  </sheetViews>
  <sheetFormatPr defaultRowHeight="14.4" x14ac:dyDescent="0.3"/>
  <cols>
    <col min="2" max="2" width="12.44140625" customWidth="1"/>
  </cols>
  <sheetData>
    <row r="3" spans="1:20" ht="15" thickBot="1" x14ac:dyDescent="0.35"/>
    <row r="4" spans="1:20" ht="15.6" thickTop="1" thickBot="1" x14ac:dyDescent="0.35">
      <c r="A4" s="61" t="s">
        <v>13</v>
      </c>
      <c r="B4" s="62"/>
      <c r="C4" s="67" t="s">
        <v>3</v>
      </c>
      <c r="D4" s="68"/>
      <c r="E4" s="69"/>
      <c r="F4" s="70" t="s">
        <v>4</v>
      </c>
      <c r="G4" s="71"/>
      <c r="H4" s="72"/>
      <c r="I4" s="70" t="s">
        <v>5</v>
      </c>
      <c r="J4" s="71"/>
      <c r="K4" s="72"/>
      <c r="L4" s="53" t="s">
        <v>6</v>
      </c>
      <c r="M4" s="54"/>
      <c r="N4" s="55"/>
      <c r="O4" s="53" t="s">
        <v>7</v>
      </c>
      <c r="P4" s="54"/>
      <c r="Q4" s="55"/>
      <c r="R4" s="53" t="s">
        <v>8</v>
      </c>
      <c r="S4" s="54"/>
      <c r="T4" s="55"/>
    </row>
    <row r="5" spans="1:20" ht="93.75" customHeight="1" x14ac:dyDescent="0.3">
      <c r="A5" s="63"/>
      <c r="B5" s="64"/>
      <c r="C5" s="7" t="s">
        <v>0</v>
      </c>
      <c r="D5" s="8" t="s">
        <v>1</v>
      </c>
      <c r="E5" s="9" t="s">
        <v>2</v>
      </c>
      <c r="F5" s="15" t="s">
        <v>0</v>
      </c>
      <c r="G5" s="8" t="s">
        <v>1</v>
      </c>
      <c r="H5" s="16" t="s">
        <v>2</v>
      </c>
      <c r="I5" s="19" t="s">
        <v>0</v>
      </c>
      <c r="J5" s="6" t="s">
        <v>1</v>
      </c>
      <c r="K5" s="21" t="s">
        <v>2</v>
      </c>
      <c r="L5" s="24" t="s">
        <v>0</v>
      </c>
      <c r="M5" s="27" t="s">
        <v>1</v>
      </c>
      <c r="N5" s="28" t="s">
        <v>2</v>
      </c>
      <c r="O5" s="24" t="s">
        <v>0</v>
      </c>
      <c r="P5" s="32" t="s">
        <v>1</v>
      </c>
      <c r="Q5" s="34" t="s">
        <v>2</v>
      </c>
      <c r="R5" s="14" t="s">
        <v>0</v>
      </c>
      <c r="S5" s="27" t="s">
        <v>1</v>
      </c>
      <c r="T5" s="34" t="s">
        <v>2</v>
      </c>
    </row>
    <row r="6" spans="1:20" ht="16.2" thickBot="1" x14ac:dyDescent="0.35">
      <c r="A6" s="65"/>
      <c r="B6" s="66"/>
      <c r="C6" s="13">
        <f>D19</f>
        <v>11</v>
      </c>
      <c r="D6" s="5">
        <f>C23</f>
        <v>1</v>
      </c>
      <c r="E6" s="12">
        <f>CEILING(C6/D6, 1)</f>
        <v>11</v>
      </c>
      <c r="F6" s="13">
        <f>F19</f>
        <v>7</v>
      </c>
      <c r="G6" s="5">
        <f>D23</f>
        <v>2</v>
      </c>
      <c r="H6" s="12">
        <f>CEILING(F6/G6, 1)</f>
        <v>4</v>
      </c>
      <c r="I6" s="13">
        <f>H19</f>
        <v>8</v>
      </c>
      <c r="J6" s="22">
        <f>E23</f>
        <v>3</v>
      </c>
      <c r="K6" s="23">
        <f>CEILING(I6/J6, 1)</f>
        <v>3</v>
      </c>
      <c r="L6" s="25">
        <f>J19</f>
        <v>8</v>
      </c>
      <c r="M6" s="5">
        <f>F23</f>
        <v>2</v>
      </c>
      <c r="N6" s="29">
        <f>CEILING(L6/M6, 1)</f>
        <v>4</v>
      </c>
      <c r="O6" s="31">
        <f>L19</f>
        <v>8</v>
      </c>
      <c r="P6" s="5">
        <f>G23</f>
        <v>3</v>
      </c>
      <c r="Q6" s="33">
        <f>CEILING(O6/P6, 1)</f>
        <v>3</v>
      </c>
      <c r="R6" s="35">
        <f>N19</f>
        <v>3</v>
      </c>
      <c r="S6" s="5">
        <f>H23</f>
        <v>3</v>
      </c>
      <c r="T6" s="38">
        <f>CEILING(R6/S6, 1)</f>
        <v>1</v>
      </c>
    </row>
    <row r="7" spans="1:20" ht="88.5" customHeight="1" thickTop="1" thickBot="1" x14ac:dyDescent="0.35">
      <c r="A7" s="56" t="s">
        <v>12</v>
      </c>
      <c r="B7" s="58"/>
      <c r="C7" s="4"/>
      <c r="D7" s="10"/>
      <c r="E7" s="11">
        <f>C6-E6</f>
        <v>0</v>
      </c>
      <c r="F7" s="4"/>
      <c r="G7" s="17"/>
      <c r="H7" s="18">
        <f>F6-H6</f>
        <v>3</v>
      </c>
      <c r="I7" s="20"/>
      <c r="J7" s="10"/>
      <c r="K7" s="18">
        <f>I6-K6</f>
        <v>5</v>
      </c>
      <c r="L7" s="26"/>
      <c r="M7" s="30"/>
      <c r="N7" s="18">
        <f>L6-N6</f>
        <v>4</v>
      </c>
      <c r="O7" s="26"/>
      <c r="P7" s="17"/>
      <c r="Q7" s="11">
        <f>O6-Q6</f>
        <v>5</v>
      </c>
      <c r="R7" s="36"/>
      <c r="S7" s="37"/>
      <c r="T7" s="18">
        <f>R6-T6</f>
        <v>2</v>
      </c>
    </row>
    <row r="8" spans="1:20" ht="49.5" customHeight="1" thickTop="1" thickBot="1" x14ac:dyDescent="0.35">
      <c r="A8" s="59" t="s">
        <v>11</v>
      </c>
      <c r="B8" s="60"/>
      <c r="C8" s="56">
        <f>E7+H7+K7+N7+Q7+T7</f>
        <v>19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</row>
    <row r="9" spans="1:20" ht="15" thickTop="1" x14ac:dyDescent="0.3"/>
    <row r="11" spans="1:20" x14ac:dyDescent="0.3">
      <c r="C11" t="s">
        <v>14</v>
      </c>
      <c r="F11" s="40">
        <f>D19+F19+H19+J19+L19+N19+1</f>
        <v>46</v>
      </c>
      <c r="G11" s="40" t="s">
        <v>15</v>
      </c>
      <c r="H11" s="40">
        <f>C8</f>
        <v>19</v>
      </c>
      <c r="I11" s="40" t="s">
        <v>16</v>
      </c>
      <c r="J11" s="40">
        <f>F11-H11</f>
        <v>27</v>
      </c>
    </row>
    <row r="13" spans="1:20" x14ac:dyDescent="0.3">
      <c r="I13" s="39"/>
    </row>
    <row r="18" spans="3:14" ht="15" thickBot="1" x14ac:dyDescent="0.35">
      <c r="C18" t="s">
        <v>9</v>
      </c>
    </row>
    <row r="19" spans="3:14" ht="15" thickBot="1" x14ac:dyDescent="0.35">
      <c r="C19" s="82" t="s">
        <v>3</v>
      </c>
      <c r="D19" s="83">
        <v>11</v>
      </c>
      <c r="E19" s="83" t="s">
        <v>4</v>
      </c>
      <c r="F19" s="83">
        <v>7</v>
      </c>
      <c r="G19" s="83" t="s">
        <v>5</v>
      </c>
      <c r="H19" s="83">
        <v>8</v>
      </c>
      <c r="I19" s="83" t="s">
        <v>6</v>
      </c>
      <c r="J19" s="83">
        <v>8</v>
      </c>
      <c r="K19" s="83" t="s">
        <v>7</v>
      </c>
      <c r="L19" s="83">
        <v>8</v>
      </c>
      <c r="M19" s="83" t="s">
        <v>8</v>
      </c>
      <c r="N19" s="83">
        <v>3</v>
      </c>
    </row>
    <row r="22" spans="3:14" ht="15" thickBot="1" x14ac:dyDescent="0.35">
      <c r="C22" t="s">
        <v>10</v>
      </c>
    </row>
    <row r="23" spans="3:14" ht="15" thickBot="1" x14ac:dyDescent="0.35">
      <c r="C23" s="82">
        <v>1</v>
      </c>
      <c r="D23" s="83">
        <v>2</v>
      </c>
      <c r="E23" s="83">
        <v>3</v>
      </c>
      <c r="F23" s="83">
        <v>2</v>
      </c>
      <c r="G23" s="83">
        <v>3</v>
      </c>
      <c r="H23" s="83">
        <v>3</v>
      </c>
    </row>
  </sheetData>
  <mergeCells count="10">
    <mergeCell ref="O4:Q4"/>
    <mergeCell ref="R4:T4"/>
    <mergeCell ref="C8:T8"/>
    <mergeCell ref="A8:B8"/>
    <mergeCell ref="A7:B7"/>
    <mergeCell ref="A4:B6"/>
    <mergeCell ref="C4:E4"/>
    <mergeCell ref="F4:H4"/>
    <mergeCell ref="I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V22"/>
  <sheetViews>
    <sheetView workbookViewId="0">
      <selection activeCell="T17" sqref="T17"/>
    </sheetView>
  </sheetViews>
  <sheetFormatPr defaultRowHeight="14.4" x14ac:dyDescent="0.3"/>
  <cols>
    <col min="5" max="5" width="14.109375" customWidth="1"/>
    <col min="6" max="6" width="13.6640625" customWidth="1"/>
    <col min="7" max="7" width="13.88671875" customWidth="1"/>
    <col min="8" max="8" width="13.5546875" customWidth="1"/>
    <col min="9" max="9" width="13.6640625" customWidth="1"/>
    <col min="10" max="10" width="13.88671875" customWidth="1"/>
    <col min="11" max="11" width="14" customWidth="1"/>
    <col min="12" max="12" width="14.33203125" customWidth="1"/>
    <col min="13" max="13" width="13.6640625" customWidth="1"/>
    <col min="14" max="14" width="14.33203125" customWidth="1"/>
    <col min="19" max="19" width="13.88671875" customWidth="1"/>
    <col min="20" max="20" width="13.44140625" customWidth="1"/>
    <col min="21" max="21" width="14.5546875" customWidth="1"/>
    <col min="22" max="22" width="13" customWidth="1"/>
  </cols>
  <sheetData>
    <row r="9" spans="5:22" ht="15" thickBot="1" x14ac:dyDescent="0.35"/>
    <row r="10" spans="5:22" ht="33" customHeight="1" thickBot="1" x14ac:dyDescent="0.35">
      <c r="E10" s="73" t="s">
        <v>26</v>
      </c>
      <c r="F10" s="74"/>
      <c r="G10" s="74"/>
      <c r="H10" s="74"/>
      <c r="I10" s="74"/>
      <c r="J10" s="74"/>
      <c r="K10" s="75"/>
      <c r="L10" s="76" t="s">
        <v>27</v>
      </c>
      <c r="M10" s="77"/>
      <c r="N10" s="78"/>
    </row>
    <row r="11" spans="5:22" ht="63" customHeight="1" thickBot="1" x14ac:dyDescent="0.35">
      <c r="E11" s="3" t="s">
        <v>19</v>
      </c>
      <c r="F11" s="41" t="s">
        <v>20</v>
      </c>
      <c r="G11" s="1" t="s">
        <v>21</v>
      </c>
      <c r="H11" s="1" t="s">
        <v>22</v>
      </c>
      <c r="I11" s="2" t="s">
        <v>23</v>
      </c>
      <c r="J11" s="1" t="s">
        <v>24</v>
      </c>
      <c r="K11" s="2" t="s">
        <v>25</v>
      </c>
      <c r="L11" s="1" t="s">
        <v>28</v>
      </c>
      <c r="M11" s="2" t="s">
        <v>17</v>
      </c>
      <c r="N11" s="1" t="s">
        <v>29</v>
      </c>
      <c r="S11" s="46" t="s">
        <v>30</v>
      </c>
      <c r="T11" s="47" t="s">
        <v>31</v>
      </c>
      <c r="U11" s="47" t="s">
        <v>32</v>
      </c>
      <c r="V11" s="47" t="s">
        <v>33</v>
      </c>
    </row>
    <row r="12" spans="5:22" ht="18.600000000000001" thickBot="1" x14ac:dyDescent="0.35">
      <c r="E12" s="44">
        <v>1</v>
      </c>
      <c r="F12" s="45">
        <v>2</v>
      </c>
      <c r="G12" s="45">
        <v>3</v>
      </c>
      <c r="H12" s="45">
        <v>4</v>
      </c>
      <c r="I12" s="45">
        <v>5</v>
      </c>
      <c r="J12" s="45">
        <v>6</v>
      </c>
      <c r="K12" s="45">
        <v>7</v>
      </c>
      <c r="L12" s="45">
        <v>8</v>
      </c>
      <c r="M12" s="45">
        <v>9</v>
      </c>
      <c r="N12" s="45">
        <v>10</v>
      </c>
      <c r="S12" s="48" t="s">
        <v>3</v>
      </c>
      <c r="T12" s="49">
        <f>H13</f>
        <v>11</v>
      </c>
      <c r="U12" s="79">
        <v>6</v>
      </c>
      <c r="V12" s="49">
        <f t="shared" ref="V12:V17" si="0">$U$12*T12</f>
        <v>66</v>
      </c>
    </row>
    <row r="13" spans="5:22" ht="18.600000000000001" thickBot="1" x14ac:dyDescent="0.35">
      <c r="E13" s="42" t="s">
        <v>3</v>
      </c>
      <c r="F13" s="43">
        <f>'3-ОРС'!D19</f>
        <v>11</v>
      </c>
      <c r="G13" s="43">
        <f>'3-ОРС'!C23</f>
        <v>1</v>
      </c>
      <c r="H13" s="43">
        <f>'3-ОРС'!E6</f>
        <v>11</v>
      </c>
      <c r="I13" s="43"/>
      <c r="J13" s="43"/>
      <c r="K13" s="43">
        <f>V12</f>
        <v>66</v>
      </c>
      <c r="L13" s="43"/>
      <c r="M13" s="43"/>
      <c r="N13" s="43"/>
      <c r="S13" s="48" t="s">
        <v>4</v>
      </c>
      <c r="T13" s="49">
        <f t="shared" ref="T13:T17" si="1">H14</f>
        <v>4</v>
      </c>
      <c r="U13" s="80"/>
      <c r="V13" s="49">
        <f t="shared" si="0"/>
        <v>24</v>
      </c>
    </row>
    <row r="14" spans="5:22" ht="18.600000000000001" thickBot="1" x14ac:dyDescent="0.35">
      <c r="E14" s="42" t="s">
        <v>4</v>
      </c>
      <c r="F14" s="43">
        <f>'3-ОРС'!F19</f>
        <v>7</v>
      </c>
      <c r="G14" s="43">
        <f>'3-ОРС'!D23</f>
        <v>2</v>
      </c>
      <c r="H14" s="43">
        <f>'3-ОРС'!H6</f>
        <v>4</v>
      </c>
      <c r="I14" s="43"/>
      <c r="J14" s="43"/>
      <c r="K14" s="43">
        <f t="shared" ref="K14:K17" si="2">V13</f>
        <v>24</v>
      </c>
      <c r="L14" s="43"/>
      <c r="M14" s="43"/>
      <c r="N14" s="43"/>
      <c r="S14" s="48" t="s">
        <v>5</v>
      </c>
      <c r="T14" s="49">
        <f t="shared" si="1"/>
        <v>3</v>
      </c>
      <c r="U14" s="80"/>
      <c r="V14" s="49">
        <f t="shared" si="0"/>
        <v>18</v>
      </c>
    </row>
    <row r="15" spans="5:22" ht="18.600000000000001" thickBot="1" x14ac:dyDescent="0.35">
      <c r="E15" s="42" t="s">
        <v>5</v>
      </c>
      <c r="F15" s="43">
        <f>'3-ОРС'!H19</f>
        <v>8</v>
      </c>
      <c r="G15" s="43">
        <f>'3-ОРС'!E23</f>
        <v>3</v>
      </c>
      <c r="H15" s="43">
        <f>'3-ОРС'!K6</f>
        <v>3</v>
      </c>
      <c r="I15" s="43"/>
      <c r="J15" s="43"/>
      <c r="K15" s="43">
        <f t="shared" si="2"/>
        <v>18</v>
      </c>
      <c r="L15" s="43"/>
      <c r="M15" s="43"/>
      <c r="N15" s="43"/>
      <c r="S15" s="48" t="s">
        <v>6</v>
      </c>
      <c r="T15" s="49">
        <f t="shared" si="1"/>
        <v>4</v>
      </c>
      <c r="U15" s="80"/>
      <c r="V15" s="49">
        <f t="shared" si="0"/>
        <v>24</v>
      </c>
    </row>
    <row r="16" spans="5:22" ht="19.5" customHeight="1" thickBot="1" x14ac:dyDescent="0.35">
      <c r="E16" s="42" t="s">
        <v>6</v>
      </c>
      <c r="F16" s="43">
        <f>'3-ОРС'!J19</f>
        <v>8</v>
      </c>
      <c r="G16" s="43">
        <f>'3-ОРС'!F23</f>
        <v>2</v>
      </c>
      <c r="H16" s="43">
        <f>'3-ОРС'!N6</f>
        <v>4</v>
      </c>
      <c r="I16" s="43"/>
      <c r="J16" s="43"/>
      <c r="K16" s="43">
        <f t="shared" si="2"/>
        <v>24</v>
      </c>
      <c r="L16" s="43"/>
      <c r="M16" s="43"/>
      <c r="N16" s="43"/>
      <c r="S16" s="48" t="s">
        <v>7</v>
      </c>
      <c r="T16" s="49">
        <f t="shared" si="1"/>
        <v>3</v>
      </c>
      <c r="U16" s="80"/>
      <c r="V16" s="49">
        <f t="shared" si="0"/>
        <v>18</v>
      </c>
    </row>
    <row r="17" spans="5:22" ht="18.600000000000001" thickBot="1" x14ac:dyDescent="0.35">
      <c r="E17" s="42" t="s">
        <v>7</v>
      </c>
      <c r="F17" s="43">
        <f>'3-ОРС'!L19</f>
        <v>8</v>
      </c>
      <c r="G17" s="43">
        <f>'3-ОРС'!G23</f>
        <v>3</v>
      </c>
      <c r="H17" s="43">
        <f>'3-ОРС'!Q6</f>
        <v>3</v>
      </c>
      <c r="I17" s="43"/>
      <c r="J17" s="43"/>
      <c r="K17" s="43">
        <f t="shared" si="2"/>
        <v>18</v>
      </c>
      <c r="L17" s="43"/>
      <c r="M17" s="43"/>
      <c r="N17" s="43"/>
      <c r="S17" s="48" t="s">
        <v>8</v>
      </c>
      <c r="T17" s="49">
        <f t="shared" si="1"/>
        <v>1</v>
      </c>
      <c r="U17" s="81"/>
      <c r="V17" s="49">
        <f t="shared" si="0"/>
        <v>6</v>
      </c>
    </row>
    <row r="18" spans="5:22" ht="18.600000000000001" thickBot="1" x14ac:dyDescent="0.35">
      <c r="E18" s="42" t="s">
        <v>8</v>
      </c>
      <c r="F18" s="43">
        <f>'3-ОРС'!N19</f>
        <v>3</v>
      </c>
      <c r="G18" s="43">
        <f>'3-ОРС'!H23</f>
        <v>3</v>
      </c>
      <c r="H18" s="43">
        <f>'3-ОРС'!T6</f>
        <v>1</v>
      </c>
      <c r="I18" s="43"/>
      <c r="J18" s="43"/>
      <c r="K18" s="43">
        <f>V17</f>
        <v>6</v>
      </c>
      <c r="L18" s="43"/>
      <c r="M18" s="43"/>
      <c r="N18" s="43"/>
      <c r="S18" s="48" t="s">
        <v>18</v>
      </c>
      <c r="T18" s="49">
        <v>1</v>
      </c>
      <c r="U18" s="49">
        <v>8</v>
      </c>
      <c r="V18" s="49">
        <f>T18*U18</f>
        <v>8</v>
      </c>
    </row>
    <row r="19" spans="5:22" ht="15" thickBot="1" x14ac:dyDescent="0.35">
      <c r="E19" s="42" t="s">
        <v>18</v>
      </c>
      <c r="F19" s="43">
        <v>1</v>
      </c>
      <c r="G19" s="43"/>
      <c r="H19" s="43"/>
      <c r="I19" s="43"/>
      <c r="J19" s="43"/>
      <c r="K19" s="43">
        <f>V18</f>
        <v>8</v>
      </c>
      <c r="L19" s="43"/>
      <c r="M19" s="43"/>
      <c r="N19" s="43"/>
    </row>
    <row r="22" spans="5:22" x14ac:dyDescent="0.3">
      <c r="O22" s="52"/>
    </row>
  </sheetData>
  <mergeCells count="3">
    <mergeCell ref="E10:K10"/>
    <mergeCell ref="L10:N10"/>
    <mergeCell ref="U12:U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4"/>
  <sheetViews>
    <sheetView tabSelected="1" topLeftCell="G19" zoomScale="115" zoomScaleNormal="115" workbookViewId="0">
      <selection activeCell="K27" sqref="K27:K33"/>
    </sheetView>
  </sheetViews>
  <sheetFormatPr defaultRowHeight="14.4" x14ac:dyDescent="0.3"/>
  <cols>
    <col min="3" max="3" width="17.6640625" customWidth="1"/>
    <col min="4" max="4" width="16" customWidth="1"/>
    <col min="6" max="6" width="15.44140625" customWidth="1"/>
    <col min="7" max="7" width="22.33203125" customWidth="1"/>
    <col min="8" max="8" width="17.44140625" customWidth="1"/>
    <col min="9" max="9" width="11.5546875" customWidth="1"/>
    <col min="11" max="11" width="20.5546875" customWidth="1"/>
  </cols>
  <sheetData>
    <row r="2" spans="3:11" ht="15" thickBot="1" x14ac:dyDescent="0.35"/>
    <row r="3" spans="3:11" ht="15" thickBot="1" x14ac:dyDescent="0.35">
      <c r="C3" s="98" t="s">
        <v>34</v>
      </c>
      <c r="D3" s="99" t="s">
        <v>35</v>
      </c>
      <c r="E3" s="98" t="s">
        <v>36</v>
      </c>
      <c r="F3" s="50" t="s">
        <v>37</v>
      </c>
      <c r="G3" s="98" t="s">
        <v>38</v>
      </c>
    </row>
    <row r="4" spans="3:11" x14ac:dyDescent="0.3">
      <c r="C4" s="87" t="s">
        <v>3</v>
      </c>
      <c r="D4" s="90">
        <f>'4-РЭпоП'!F13</f>
        <v>11</v>
      </c>
      <c r="E4" s="87">
        <f>'4-РЭпоП'!H13</f>
        <v>11</v>
      </c>
      <c r="F4" s="92">
        <v>11</v>
      </c>
      <c r="G4" s="96">
        <v>6</v>
      </c>
    </row>
    <row r="5" spans="3:11" x14ac:dyDescent="0.3">
      <c r="C5" s="87" t="s">
        <v>4</v>
      </c>
      <c r="D5" s="90">
        <f>'4-РЭпоП'!F14</f>
        <v>7</v>
      </c>
      <c r="E5" s="87">
        <f>'4-РЭпоП'!H14</f>
        <v>4</v>
      </c>
      <c r="F5" s="92">
        <v>7</v>
      </c>
      <c r="G5" s="96">
        <v>4</v>
      </c>
    </row>
    <row r="6" spans="3:11" x14ac:dyDescent="0.3">
      <c r="C6" s="87" t="s">
        <v>5</v>
      </c>
      <c r="D6" s="90">
        <f>'4-РЭпоП'!F15</f>
        <v>8</v>
      </c>
      <c r="E6" s="87">
        <f>'4-РЭпоП'!H15</f>
        <v>3</v>
      </c>
      <c r="F6" s="92">
        <v>8</v>
      </c>
      <c r="G6" s="96">
        <v>4</v>
      </c>
    </row>
    <row r="7" spans="3:11" x14ac:dyDescent="0.3">
      <c r="C7" s="87" t="s">
        <v>6</v>
      </c>
      <c r="D7" s="90">
        <f>'4-РЭпоП'!F16</f>
        <v>8</v>
      </c>
      <c r="E7" s="87">
        <f>'4-РЭпоП'!H16</f>
        <v>4</v>
      </c>
      <c r="F7" s="92">
        <v>8</v>
      </c>
      <c r="G7" s="96">
        <v>4</v>
      </c>
    </row>
    <row r="8" spans="3:11" x14ac:dyDescent="0.3">
      <c r="C8" s="87" t="s">
        <v>7</v>
      </c>
      <c r="D8" s="90">
        <f>'4-РЭпоП'!F17</f>
        <v>8</v>
      </c>
      <c r="E8" s="87">
        <f>'4-РЭпоП'!H17</f>
        <v>3</v>
      </c>
      <c r="F8" s="92">
        <v>8</v>
      </c>
      <c r="G8" s="96">
        <v>4</v>
      </c>
    </row>
    <row r="9" spans="3:11" ht="15" thickBot="1" x14ac:dyDescent="0.35">
      <c r="C9" s="88" t="s">
        <v>8</v>
      </c>
      <c r="D9" s="93">
        <f>'4-РЭпоП'!F18</f>
        <v>3</v>
      </c>
      <c r="E9" s="88">
        <f>'4-РЭпоП'!H18</f>
        <v>1</v>
      </c>
      <c r="F9" s="95">
        <v>3</v>
      </c>
      <c r="G9" s="97">
        <v>2</v>
      </c>
    </row>
    <row r="10" spans="3:11" x14ac:dyDescent="0.3">
      <c r="E10" s="40"/>
      <c r="G10" s="52"/>
    </row>
    <row r="12" spans="3:11" ht="15" thickBot="1" x14ac:dyDescent="0.35"/>
    <row r="13" spans="3:11" ht="54" customHeight="1" x14ac:dyDescent="0.3">
      <c r="C13" s="84" t="s">
        <v>39</v>
      </c>
      <c r="D13" s="84" t="s">
        <v>40</v>
      </c>
      <c r="E13" s="84" t="s">
        <v>1</v>
      </c>
      <c r="F13" s="84" t="s">
        <v>47</v>
      </c>
      <c r="G13" s="84" t="s">
        <v>41</v>
      </c>
      <c r="H13" s="84" t="s">
        <v>42</v>
      </c>
      <c r="I13" s="84" t="s">
        <v>43</v>
      </c>
      <c r="J13" s="84" t="s">
        <v>44</v>
      </c>
      <c r="K13" s="84" t="s">
        <v>45</v>
      </c>
    </row>
    <row r="14" spans="3:11" ht="15" thickBot="1" x14ac:dyDescent="0.35">
      <c r="C14" s="85"/>
      <c r="D14" s="85"/>
      <c r="E14" s="85"/>
      <c r="F14" s="85"/>
      <c r="G14" s="85"/>
      <c r="H14" s="85"/>
      <c r="I14" s="85"/>
      <c r="J14" s="85"/>
      <c r="K14" s="85"/>
    </row>
    <row r="15" spans="3:11" x14ac:dyDescent="0.3">
      <c r="C15" s="100" t="str">
        <f>C4</f>
        <v>П1</v>
      </c>
      <c r="D15" s="86">
        <f>D4</f>
        <v>11</v>
      </c>
      <c r="E15" s="86">
        <f>'4-РЭпоП'!G13</f>
        <v>1</v>
      </c>
      <c r="F15" s="86">
        <f>G4</f>
        <v>6</v>
      </c>
      <c r="G15" s="103">
        <v>9</v>
      </c>
      <c r="H15" s="106">
        <v>5</v>
      </c>
      <c r="I15" s="106">
        <v>3</v>
      </c>
      <c r="J15" s="89">
        <f>F15-I15-I16</f>
        <v>0</v>
      </c>
      <c r="K15" s="107" t="s">
        <v>48</v>
      </c>
    </row>
    <row r="16" spans="3:11" ht="15" thickBot="1" x14ac:dyDescent="0.35">
      <c r="C16" s="101"/>
      <c r="D16" s="102"/>
      <c r="E16" s="102"/>
      <c r="F16" s="102"/>
      <c r="G16" s="104">
        <v>11</v>
      </c>
      <c r="H16" s="92">
        <v>6</v>
      </c>
      <c r="I16" s="92">
        <v>3</v>
      </c>
      <c r="J16" s="91">
        <f>F15-I16-I15</f>
        <v>0</v>
      </c>
      <c r="K16" s="108"/>
    </row>
    <row r="17" spans="3:11" ht="15" thickBot="1" x14ac:dyDescent="0.35">
      <c r="C17" s="99" t="str">
        <f t="shared" ref="C17:C21" si="0">C5</f>
        <v>П2</v>
      </c>
      <c r="D17" s="50">
        <f t="shared" ref="D17:D20" si="1">D5</f>
        <v>7</v>
      </c>
      <c r="E17" s="50">
        <f>'4-РЭпоП'!G14</f>
        <v>2</v>
      </c>
      <c r="F17" s="50">
        <f>G5</f>
        <v>4</v>
      </c>
      <c r="G17" s="105">
        <v>13</v>
      </c>
      <c r="H17" s="105">
        <v>4</v>
      </c>
      <c r="I17" s="105">
        <v>2</v>
      </c>
      <c r="J17" s="50">
        <f>F17-I17</f>
        <v>2</v>
      </c>
      <c r="K17" s="51" t="s">
        <v>48</v>
      </c>
    </row>
    <row r="18" spans="3:11" ht="15" thickBot="1" x14ac:dyDescent="0.35">
      <c r="C18" s="90" t="str">
        <f t="shared" si="0"/>
        <v>П3</v>
      </c>
      <c r="D18" s="91">
        <f t="shared" si="1"/>
        <v>8</v>
      </c>
      <c r="E18" s="91">
        <f>'4-РЭпоП'!G15</f>
        <v>3</v>
      </c>
      <c r="F18" s="50">
        <f t="shared" ref="F18:F21" si="2">G6</f>
        <v>4</v>
      </c>
      <c r="G18" s="92">
        <v>7</v>
      </c>
      <c r="H18" s="92">
        <v>3</v>
      </c>
      <c r="I18" s="92">
        <v>2</v>
      </c>
      <c r="J18" s="50">
        <f t="shared" ref="J18:J21" si="3">F18-I18</f>
        <v>2</v>
      </c>
      <c r="K18" s="51" t="s">
        <v>48</v>
      </c>
    </row>
    <row r="19" spans="3:11" ht="15" thickBot="1" x14ac:dyDescent="0.35">
      <c r="C19" s="99" t="str">
        <f t="shared" si="0"/>
        <v>П4</v>
      </c>
      <c r="D19" s="50">
        <f t="shared" si="1"/>
        <v>8</v>
      </c>
      <c r="E19" s="50">
        <f>'4-РЭпоП'!G16</f>
        <v>2</v>
      </c>
      <c r="F19" s="50">
        <f t="shared" si="2"/>
        <v>4</v>
      </c>
      <c r="G19" s="105">
        <v>12</v>
      </c>
      <c r="H19" s="105">
        <v>4</v>
      </c>
      <c r="I19" s="105">
        <v>2</v>
      </c>
      <c r="J19" s="50">
        <f t="shared" si="3"/>
        <v>2</v>
      </c>
      <c r="K19" s="51" t="s">
        <v>48</v>
      </c>
    </row>
    <row r="20" spans="3:11" ht="15" thickBot="1" x14ac:dyDescent="0.35">
      <c r="C20" s="93" t="str">
        <f t="shared" si="0"/>
        <v>П5</v>
      </c>
      <c r="D20" s="94">
        <f t="shared" si="1"/>
        <v>8</v>
      </c>
      <c r="E20" s="94">
        <f>'4-РЭпоП'!G17</f>
        <v>3</v>
      </c>
      <c r="F20" s="50">
        <f t="shared" si="2"/>
        <v>4</v>
      </c>
      <c r="G20" s="95">
        <v>6</v>
      </c>
      <c r="H20" s="95">
        <v>3</v>
      </c>
      <c r="I20" s="95">
        <v>2</v>
      </c>
      <c r="J20" s="50">
        <f t="shared" si="3"/>
        <v>2</v>
      </c>
      <c r="K20" s="51" t="s">
        <v>48</v>
      </c>
    </row>
    <row r="21" spans="3:11" ht="15" thickBot="1" x14ac:dyDescent="0.35">
      <c r="C21" s="93" t="str">
        <f t="shared" si="0"/>
        <v>ЭП1</v>
      </c>
      <c r="D21" s="94">
        <f>D9</f>
        <v>3</v>
      </c>
      <c r="E21" s="94">
        <f>'4-РЭпоП'!G18</f>
        <v>3</v>
      </c>
      <c r="F21" s="50">
        <f t="shared" si="2"/>
        <v>2</v>
      </c>
      <c r="G21" s="95">
        <v>2</v>
      </c>
      <c r="H21" s="95">
        <v>1</v>
      </c>
      <c r="I21" s="95">
        <v>1</v>
      </c>
      <c r="J21" s="50">
        <f t="shared" si="3"/>
        <v>1</v>
      </c>
      <c r="K21" s="51" t="s">
        <v>48</v>
      </c>
    </row>
    <row r="22" spans="3:11" x14ac:dyDescent="0.3">
      <c r="C22" s="109" t="s">
        <v>49</v>
      </c>
      <c r="D22" s="109"/>
      <c r="E22" s="109"/>
      <c r="F22" s="109"/>
      <c r="G22" s="109"/>
      <c r="H22" s="109"/>
      <c r="I22" s="109"/>
      <c r="J22" s="109">
        <f>SUM(J15:J21)</f>
        <v>9</v>
      </c>
      <c r="K22" s="109"/>
    </row>
    <row r="24" spans="3:11" ht="15" thickBot="1" x14ac:dyDescent="0.35"/>
    <row r="25" spans="3:11" ht="26.4" customHeight="1" x14ac:dyDescent="0.3">
      <c r="C25" s="84" t="s">
        <v>39</v>
      </c>
      <c r="D25" s="84" t="s">
        <v>40</v>
      </c>
      <c r="E25" s="84" t="s">
        <v>1</v>
      </c>
      <c r="F25" s="84" t="s">
        <v>46</v>
      </c>
      <c r="G25" s="84" t="s">
        <v>41</v>
      </c>
      <c r="H25" s="84" t="s">
        <v>42</v>
      </c>
      <c r="I25" s="84" t="s">
        <v>43</v>
      </c>
      <c r="J25" s="84" t="s">
        <v>44</v>
      </c>
      <c r="K25" s="84" t="s">
        <v>45</v>
      </c>
    </row>
    <row r="26" spans="3:11" ht="15" thickBot="1" x14ac:dyDescent="0.35">
      <c r="C26" s="85"/>
      <c r="D26" s="85"/>
      <c r="E26" s="85"/>
      <c r="F26" s="85"/>
      <c r="G26" s="85"/>
      <c r="H26" s="85"/>
      <c r="I26" s="85"/>
      <c r="J26" s="85"/>
      <c r="K26" s="85"/>
    </row>
    <row r="27" spans="3:11" x14ac:dyDescent="0.3">
      <c r="C27" s="100" t="str">
        <f>C15</f>
        <v>П1</v>
      </c>
      <c r="D27" s="86">
        <f>D15</f>
        <v>11</v>
      </c>
      <c r="E27" s="86">
        <f>E15</f>
        <v>1</v>
      </c>
      <c r="F27" s="86">
        <f>F4</f>
        <v>11</v>
      </c>
      <c r="G27" s="103">
        <f>G15</f>
        <v>9</v>
      </c>
      <c r="H27" s="106">
        <f>H15</f>
        <v>5</v>
      </c>
      <c r="I27" s="106">
        <f>H27</f>
        <v>5</v>
      </c>
      <c r="J27" s="89">
        <f>F27-I27-I28</f>
        <v>0</v>
      </c>
      <c r="K27" s="107" t="s">
        <v>50</v>
      </c>
    </row>
    <row r="28" spans="3:11" ht="15" thickBot="1" x14ac:dyDescent="0.35">
      <c r="C28" s="101"/>
      <c r="D28" s="102"/>
      <c r="E28" s="102"/>
      <c r="F28" s="102"/>
      <c r="G28" s="104">
        <f>G16</f>
        <v>11</v>
      </c>
      <c r="H28" s="92">
        <f>H16</f>
        <v>6</v>
      </c>
      <c r="I28" s="92">
        <f>H28</f>
        <v>6</v>
      </c>
      <c r="J28" s="91">
        <f>F27-I28-I27</f>
        <v>0</v>
      </c>
      <c r="K28" s="108"/>
    </row>
    <row r="29" spans="3:11" ht="15" thickBot="1" x14ac:dyDescent="0.35">
      <c r="C29" s="99" t="str">
        <f t="shared" ref="C29:E33" si="4">C17</f>
        <v>П2</v>
      </c>
      <c r="D29" s="50">
        <f t="shared" si="4"/>
        <v>7</v>
      </c>
      <c r="E29" s="50">
        <f>E17</f>
        <v>2</v>
      </c>
      <c r="F29" s="50">
        <f>F5</f>
        <v>7</v>
      </c>
      <c r="G29" s="105">
        <f>G17</f>
        <v>13</v>
      </c>
      <c r="H29" s="105">
        <f>H17</f>
        <v>4</v>
      </c>
      <c r="I29" s="105">
        <f>H29</f>
        <v>4</v>
      </c>
      <c r="J29" s="50">
        <f>F29-I29</f>
        <v>3</v>
      </c>
      <c r="K29" s="51" t="s">
        <v>50</v>
      </c>
    </row>
    <row r="30" spans="3:11" ht="15" thickBot="1" x14ac:dyDescent="0.35">
      <c r="C30" s="90" t="str">
        <f t="shared" si="4"/>
        <v>П3</v>
      </c>
      <c r="D30" s="91">
        <f t="shared" si="4"/>
        <v>8</v>
      </c>
      <c r="E30" s="50">
        <f t="shared" si="4"/>
        <v>3</v>
      </c>
      <c r="F30" s="50">
        <f t="shared" ref="F30:F32" si="5">F6</f>
        <v>8</v>
      </c>
      <c r="G30" s="92">
        <v>7</v>
      </c>
      <c r="H30" s="105">
        <f t="shared" ref="H30:H33" si="6">H18</f>
        <v>3</v>
      </c>
      <c r="I30" s="92">
        <f>H30</f>
        <v>3</v>
      </c>
      <c r="J30" s="50">
        <f t="shared" ref="J30:J33" si="7">F30-I30</f>
        <v>5</v>
      </c>
      <c r="K30" s="51" t="s">
        <v>50</v>
      </c>
    </row>
    <row r="31" spans="3:11" ht="15" thickBot="1" x14ac:dyDescent="0.35">
      <c r="C31" s="99" t="str">
        <f t="shared" si="4"/>
        <v>П4</v>
      </c>
      <c r="D31" s="50">
        <f t="shared" si="4"/>
        <v>8</v>
      </c>
      <c r="E31" s="50">
        <f t="shared" si="4"/>
        <v>2</v>
      </c>
      <c r="F31" s="50">
        <f t="shared" si="5"/>
        <v>8</v>
      </c>
      <c r="G31" s="105">
        <v>12</v>
      </c>
      <c r="H31" s="105">
        <f t="shared" si="6"/>
        <v>4</v>
      </c>
      <c r="I31" s="92">
        <f t="shared" ref="I31:I33" si="8">H31</f>
        <v>4</v>
      </c>
      <c r="J31" s="50">
        <f t="shared" si="7"/>
        <v>4</v>
      </c>
      <c r="K31" s="51" t="s">
        <v>50</v>
      </c>
    </row>
    <row r="32" spans="3:11" ht="15" thickBot="1" x14ac:dyDescent="0.35">
      <c r="C32" s="93" t="str">
        <f t="shared" si="4"/>
        <v>П5</v>
      </c>
      <c r="D32" s="94">
        <f t="shared" si="4"/>
        <v>8</v>
      </c>
      <c r="E32" s="50">
        <f t="shared" si="4"/>
        <v>3</v>
      </c>
      <c r="F32" s="50">
        <f t="shared" si="5"/>
        <v>8</v>
      </c>
      <c r="G32" s="95">
        <v>6</v>
      </c>
      <c r="H32" s="105">
        <f t="shared" si="6"/>
        <v>3</v>
      </c>
      <c r="I32" s="92">
        <f t="shared" si="8"/>
        <v>3</v>
      </c>
      <c r="J32" s="50">
        <f t="shared" si="7"/>
        <v>5</v>
      </c>
      <c r="K32" s="51" t="s">
        <v>50</v>
      </c>
    </row>
    <row r="33" spans="3:11" ht="15" thickBot="1" x14ac:dyDescent="0.35">
      <c r="C33" s="93" t="str">
        <f t="shared" si="4"/>
        <v>ЭП1</v>
      </c>
      <c r="D33" s="94">
        <f>D21</f>
        <v>3</v>
      </c>
      <c r="E33" s="50">
        <f t="shared" ref="E33" si="9">E21</f>
        <v>3</v>
      </c>
      <c r="F33" s="50">
        <f>F9</f>
        <v>3</v>
      </c>
      <c r="G33" s="95">
        <v>2</v>
      </c>
      <c r="H33" s="105">
        <f t="shared" si="6"/>
        <v>1</v>
      </c>
      <c r="I33" s="92">
        <f t="shared" si="8"/>
        <v>1</v>
      </c>
      <c r="J33" s="50">
        <f t="shared" si="7"/>
        <v>2</v>
      </c>
      <c r="K33" s="51" t="s">
        <v>50</v>
      </c>
    </row>
    <row r="34" spans="3:11" x14ac:dyDescent="0.3">
      <c r="C34" s="109" t="s">
        <v>49</v>
      </c>
      <c r="D34" s="109"/>
      <c r="E34" s="109"/>
      <c r="F34" s="109"/>
      <c r="G34" s="109"/>
      <c r="H34" s="109"/>
      <c r="I34" s="109"/>
      <c r="J34" s="109">
        <f>SUM(J27:J33)</f>
        <v>19</v>
      </c>
      <c r="K34" s="109"/>
    </row>
  </sheetData>
  <mergeCells count="32">
    <mergeCell ref="K27:K28"/>
    <mergeCell ref="C34:I34"/>
    <mergeCell ref="J34:K34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C27:C28"/>
    <mergeCell ref="D27:D28"/>
    <mergeCell ref="E27:E28"/>
    <mergeCell ref="F27:F28"/>
    <mergeCell ref="K15:K16"/>
    <mergeCell ref="C22:I22"/>
    <mergeCell ref="J22:K22"/>
    <mergeCell ref="I13:I14"/>
    <mergeCell ref="K13:K14"/>
    <mergeCell ref="J13:J14"/>
    <mergeCell ref="C15:C16"/>
    <mergeCell ref="D15:D16"/>
    <mergeCell ref="E15:E16"/>
    <mergeCell ref="F15:F16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3-ОРС</vt:lpstr>
      <vt:lpstr>4-РЭпоП</vt:lpstr>
      <vt:lpstr>5-ОУ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2023-10-24T07:25:29Z</dcterms:created>
  <dcterms:modified xsi:type="dcterms:W3CDTF">2023-10-25T13:00:57Z</dcterms:modified>
</cp:coreProperties>
</file>