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\Mathematics in Science and Engineering\Case Study - Discrete Optimization\Gui-Designer\"/>
    </mc:Choice>
  </mc:AlternateContent>
  <xr:revisionPtr revIDLastSave="0" documentId="13_ncr:1_{A1586D29-8F41-43A7-B6A6-6AB0F1216F9B}" xr6:coauthVersionLast="44" xr6:coauthVersionMax="44" xr10:uidLastSave="{00000000-0000-0000-0000-000000000000}"/>
  <bookViews>
    <workbookView xWindow="8700" yWindow="2115" windowWidth="19815" windowHeight="11895" xr2:uid="{19BAF774-7CCA-4CA5-9E81-7F285EF3585C}"/>
  </bookViews>
  <sheets>
    <sheet name="Warehouses" sheetId="1" r:id="rId1"/>
    <sheet name="Scho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E4" i="1"/>
  <c r="F4" i="1"/>
  <c r="F3" i="1"/>
  <c r="E2" i="2"/>
  <c r="E3" i="2"/>
  <c r="E4" i="2"/>
  <c r="E5" i="2"/>
  <c r="E6" i="2"/>
  <c r="E7" i="2"/>
  <c r="E8" i="2"/>
  <c r="E9" i="2"/>
  <c r="F2" i="2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</calcChain>
</file>

<file path=xl/sharedStrings.xml><?xml version="1.0" encoding="utf-8"?>
<sst xmlns="http://schemas.openxmlformats.org/spreadsheetml/2006/main" count="27" uniqueCount="21">
  <si>
    <t>name</t>
  </si>
  <si>
    <t>initial</t>
  </si>
  <si>
    <t>consumption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</si>
  <si>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</si>
  <si>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</si>
  <si>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</si>
  <si>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</si>
  <si>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</si>
  <si>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</si>
  <si>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</si>
  <si>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</si>
  <si>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latitude</t>
  </si>
  <si>
    <t>longitude</t>
  </si>
  <si>
    <t>Warehouse1</t>
  </si>
  <si>
    <t>Warehouse2</t>
  </si>
  <si>
    <t>Warehouse3</t>
  </si>
  <si>
    <t>capacity</t>
  </si>
  <si>
    <t>lower</t>
  </si>
  <si>
    <t>storage_cost</t>
  </si>
  <si>
    <t>fixed_cost</t>
  </si>
  <si>
    <t>dist_central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</si>
</sst>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/>
    <xf numFmtId="49" fontId="0" fillId="0" borderId="0" xfId="0" applyNumberFormat="1"/>
  </cellXfs>
  <cellStyles count="2">
    <cellStyle name="Standard" xfId="0" builtinId="0"/>
    <cellStyle name="Tupel" xfId="1" xr:uid="{CF279EF5-48E9-448A-B4B6-3702B908129B}"/>
  </cellStyles>
  <dxfs count="1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numFmt numFmtId="30" formatCode="@"/>
    </dxf>
    <dxf>
      <alignment horizontal="left" vertical="center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0"/>
    </dxf>
    <dxf>
      <numFmt numFmtId="164" formatCode="0.0000"/>
    </dxf>
    <dxf>
      <numFmt numFmtId="30" formatCode="@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6F29CE-421F-48AF-B572-F32E8177B343}" name="Table_warehouses" displayName="Table_warehouses" ref="A1:H4" totalsRowShown="0" headerRowDxfId="17">
  <autoFilter ref="A1:H4" xr:uid="{8E7FA2D4-CC0A-4297-A16C-2FD724E5FE0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A67064-CFCD-4FFB-B02E-A7CED971786A}" name="name" dataDxfId="16"/>
    <tableColumn id="8" xr3:uid="{468CF79E-96CB-4679-9195-BC1FAFF46508}" name="latitude" dataDxfId="15"/>
    <tableColumn id="2" xr3:uid="{DFBB2066-097E-4743-9CD9-3333FCDB2CE3}" name="longitude" dataDxfId="14"/>
    <tableColumn id="4" xr3:uid="{E6658560-2E00-45F0-B0D7-B00FA8104A01}" name="lower" dataDxfId="13">
      <calculatedColumnFormula>#REF!</calculatedColumnFormula>
    </tableColumn>
    <tableColumn id="5" xr3:uid="{45C8F503-9F29-4159-BC79-214688E2D2E4}" name="capacity" dataDxfId="12">
      <calculatedColumnFormula>2*Table_warehouses[[#This Row],[lower]]</calculatedColumnFormula>
    </tableColumn>
    <tableColumn id="6" xr3:uid="{C1FF500B-DD53-402D-9187-132D4041E141}" name="initial" dataDxfId="11">
      <calculatedColumnFormula>Table_warehouses[[#This Row],[capacity]]</calculatedColumnFormula>
    </tableColumn>
    <tableColumn id="3" xr3:uid="{FDD1BB4E-4D33-4001-8CE7-239D39397497}" name="dist_central" dataDxfId="0"/>
    <tableColumn id="7" xr3:uid="{687DEC79-6075-4721-9E02-F2EABB245C1E}" name="fixed_cost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D8C50-244C-4D1E-953D-21831A1FB3F5}" name="Table_schools" displayName="Table_schools" ref="A1:H9" totalsRowShown="0" headerRowDxfId="9">
  <autoFilter ref="A1:H9" xr:uid="{39A06BBF-8250-4A6C-8D04-E73D161BB19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D4E8E43-16FA-42F9-BCD4-628CF0999BFB}" name="name" dataDxfId="8"/>
    <tableColumn id="8" xr3:uid="{8347B613-504F-4F9E-8C4F-AECD389B73A6}" name="latitude" dataDxfId="7"/>
    <tableColumn id="2" xr3:uid="{4E149C18-FD42-4872-B757-D8FEEE51268B}" name="longitude" dataDxfId="6"/>
    <tableColumn id="3" xr3:uid="{9E2C2FFF-CA1D-4B39-8B61-5469A681749F}" name="consumption" dataDxfId="5"/>
    <tableColumn id="4" xr3:uid="{A2BC0392-F081-4C4E-BE71-D93A47A6F4D5}" name="lower" dataDxfId="4">
      <calculatedColumnFormula>Table_schools[[#This Row],[consumption]]</calculatedColumnFormula>
    </tableColumn>
    <tableColumn id="5" xr3:uid="{7D8513EA-D80E-4ED2-AB7B-73C797AECE78}" name="capacity" dataDxfId="3">
      <calculatedColumnFormula>Table_schools[[#This Row],[consumption]]+2*Table_schools[[#This Row],[lower]]</calculatedColumnFormula>
    </tableColumn>
    <tableColumn id="6" xr3:uid="{B8B21FBC-D7E8-414C-84CF-23BAFB0420EE}" name="initial" dataDxfId="2">
      <calculatedColumnFormula>Table_schools[[#This Row],[capacity]]</calculatedColumnFormula>
    </tableColumn>
    <tableColumn id="7" xr3:uid="{A1CD791A-52A2-42BE-B3B0-13710D29B045}" name="storage_cost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7E7F-6D87-48CC-99F8-FA5AFD4F7868}">
  <dimension ref="A1:H4"/>
  <sheetViews>
    <sheetView tabSelected="1" workbookViewId="0">
      <selection activeCell="G5" sqref="G5"/>
    </sheetView>
  </sheetViews>
  <sheetFormatPr baseColWidth="10" defaultRowHeight="14.25" x14ac:dyDescent="0.45"/>
  <cols>
    <col min="8" max="8" width="11.6640625" customWidth="1"/>
  </cols>
  <sheetData>
    <row r="1" spans="1:8" ht="22.9" customHeight="1" x14ac:dyDescent="0.45">
      <c r="A1" s="2" t="s">
        <v>0</v>
      </c>
      <c r="B1" s="2" t="s">
        <v>11</v>
      </c>
      <c r="C1" s="2" t="s">
        <v>12</v>
      </c>
      <c r="D1" s="2" t="s">
        <v>17</v>
      </c>
      <c r="E1" s="2" t="s">
        <v>16</v>
      </c>
      <c r="F1" s="2" t="s">
        <v>1</v>
      </c>
      <c r="G1" s="2" t="s">
        <v>20</v>
      </c>
      <c r="H1" s="2" t="s">
        <v>19</v>
      </c>
    </row>
    <row r="2" spans="1:8" x14ac:dyDescent="0.45">
      <c r="A2" s="4" t="s">
        <v>13</v>
      </c>
      <c r="B2" s="1">
        <v>80.5</v>
      </c>
      <c r="C2" s="1">
        <v>-50.6</v>
      </c>
      <c r="D2" s="3">
        <v>100</v>
      </c>
      <c r="E2" s="3">
        <f>2*Table_warehouses[[#This Row],[lower]]</f>
        <v>200</v>
      </c>
      <c r="F2" s="3">
        <f>Table_warehouses[[#This Row],[capacity]]</f>
        <v>200</v>
      </c>
      <c r="G2" s="3">
        <v>10</v>
      </c>
      <c r="H2" s="3">
        <v>10</v>
      </c>
    </row>
    <row r="3" spans="1:8" x14ac:dyDescent="0.45">
      <c r="A3" s="4" t="s">
        <v>14</v>
      </c>
      <c r="B3" s="1">
        <v>83.2</v>
      </c>
      <c r="C3" s="1">
        <v>-50</v>
      </c>
      <c r="D3" s="3">
        <v>150</v>
      </c>
      <c r="E3" s="3">
        <f>2*Table_warehouses[[#This Row],[lower]]</f>
        <v>300</v>
      </c>
      <c r="F3" s="3">
        <f>Table_warehouses[[#This Row],[capacity]]</f>
        <v>300</v>
      </c>
      <c r="G3" s="3">
        <v>4</v>
      </c>
      <c r="H3" s="3">
        <v>14</v>
      </c>
    </row>
    <row r="4" spans="1:8" x14ac:dyDescent="0.45">
      <c r="A4" s="4" t="s">
        <v>15</v>
      </c>
      <c r="B4" s="1">
        <v>79.099999999999994</v>
      </c>
      <c r="C4" s="1">
        <v>-49.3</v>
      </c>
      <c r="D4" s="3">
        <v>130</v>
      </c>
      <c r="E4" s="3">
        <f>2*Table_warehouses[[#This Row],[lower]]</f>
        <v>260</v>
      </c>
      <c r="F4" s="3">
        <f>Table_warehouses[[#This Row],[capacity]]</f>
        <v>260</v>
      </c>
      <c r="G4" s="3">
        <v>8</v>
      </c>
      <c r="H4" s="3"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F254-B400-4761-9852-807D095DC3F0}">
  <dimension ref="A1:H9"/>
  <sheetViews>
    <sheetView workbookViewId="0">
      <selection activeCell="H1" sqref="H1"/>
    </sheetView>
  </sheetViews>
  <sheetFormatPr baseColWidth="10" defaultRowHeight="14.25" x14ac:dyDescent="0.45"/>
  <cols>
    <col min="4" max="4" width="13.86328125" customWidth="1"/>
    <col min="6" max="6" width="11.46484375" customWidth="1"/>
    <col min="8" max="8" width="13.33203125" customWidth="1"/>
  </cols>
  <sheetData>
    <row r="1" spans="1:8" ht="21" customHeight="1" x14ac:dyDescent="0.45">
      <c r="A1" s="2" t="s">
        <v>0</v>
      </c>
      <c r="B1" s="2" t="s">
        <v>11</v>
      </c>
      <c r="C1" s="2" t="s">
        <v>12</v>
      </c>
      <c r="D1" s="2" t="s">
        <v>2</v>
      </c>
      <c r="E1" s="2" t="s">
        <v>17</v>
      </c>
      <c r="F1" s="2" t="s">
        <v>16</v>
      </c>
      <c r="G1" s="2" t="s">
        <v>1</v>
      </c>
      <c r="H1" s="2" t="s">
        <v>18</v>
      </c>
    </row>
    <row r="2" spans="1:8" x14ac:dyDescent="0.45">
      <c r="A2" s="4" t="s">
        <v>3</v>
      </c>
      <c r="B2" s="1">
        <v>80</v>
      </c>
      <c r="C2" s="1">
        <v>-50</v>
      </c>
      <c r="D2" s="3">
        <v>2</v>
      </c>
      <c r="E2" s="3">
        <f>Table_schools[[#This Row],[consumption]]</f>
        <v>2</v>
      </c>
      <c r="F2" s="3">
        <f>Table_schools[[#This Row],[consumption]]+2*Table_schools[[#This Row],[lower]]</f>
        <v>6</v>
      </c>
      <c r="G2" s="3">
        <f>Table_schools[[#This Row],[capacity]]</f>
        <v>6</v>
      </c>
      <c r="H2" s="3">
        <v>0</v>
      </c>
    </row>
    <row r="3" spans="1:8" x14ac:dyDescent="0.45">
      <c r="A3" s="4" t="s">
        <v>4</v>
      </c>
      <c r="B3" s="1">
        <v>81</v>
      </c>
      <c r="C3" s="1">
        <v>-50</v>
      </c>
      <c r="D3" s="3">
        <v>4</v>
      </c>
      <c r="E3" s="3">
        <f>Table_schools[[#This Row],[consumption]]</f>
        <v>4</v>
      </c>
      <c r="F3" s="3">
        <f>Table_schools[[#This Row],[consumption]]+2*Table_schools[[#This Row],[lower]]</f>
        <v>12</v>
      </c>
      <c r="G3" s="3">
        <f>Table_schools[[#This Row],[capacity]]</f>
        <v>12</v>
      </c>
      <c r="H3" s="3">
        <v>0</v>
      </c>
    </row>
    <row r="4" spans="1:8" x14ac:dyDescent="0.45">
      <c r="A4" s="4" t="s">
        <v>5</v>
      </c>
      <c r="B4" s="1">
        <v>79</v>
      </c>
      <c r="C4" s="1">
        <v>-49</v>
      </c>
      <c r="D4" s="3">
        <v>7</v>
      </c>
      <c r="E4" s="3">
        <f>Table_schools[[#This Row],[consumption]]</f>
        <v>7</v>
      </c>
      <c r="F4" s="3">
        <f>Table_schools[[#This Row],[consumption]]+2*Table_schools[[#This Row],[lower]]</f>
        <v>21</v>
      </c>
      <c r="G4" s="3">
        <f>Table_schools[[#This Row],[capacity]]</f>
        <v>21</v>
      </c>
      <c r="H4" s="3">
        <v>0</v>
      </c>
    </row>
    <row r="5" spans="1:8" x14ac:dyDescent="0.45">
      <c r="A5" s="4" t="s">
        <v>6</v>
      </c>
      <c r="B5" s="1">
        <v>79</v>
      </c>
      <c r="C5" s="1">
        <v>-47</v>
      </c>
      <c r="D5" s="3">
        <v>6</v>
      </c>
      <c r="E5" s="3">
        <f>Table_schools[[#This Row],[consumption]]</f>
        <v>6</v>
      </c>
      <c r="F5" s="3">
        <f>Table_schools[[#This Row],[consumption]]+2*Table_schools[[#This Row],[lower]]</f>
        <v>18</v>
      </c>
      <c r="G5" s="3">
        <f>Table_schools[[#This Row],[capacity]]</f>
        <v>18</v>
      </c>
      <c r="H5" s="3">
        <v>0</v>
      </c>
    </row>
    <row r="6" spans="1:8" x14ac:dyDescent="0.45">
      <c r="A6" s="4" t="s">
        <v>7</v>
      </c>
      <c r="B6" s="1">
        <v>80</v>
      </c>
      <c r="C6" s="1">
        <v>-51</v>
      </c>
      <c r="D6" s="3">
        <v>9</v>
      </c>
      <c r="E6" s="3">
        <f>Table_schools[[#This Row],[consumption]]</f>
        <v>9</v>
      </c>
      <c r="F6" s="3">
        <f>Table_schools[[#This Row],[consumption]]+2*Table_schools[[#This Row],[lower]]</f>
        <v>27</v>
      </c>
      <c r="G6" s="3">
        <f>Table_schools[[#This Row],[capacity]]</f>
        <v>27</v>
      </c>
      <c r="H6" s="3">
        <v>0</v>
      </c>
    </row>
    <row r="7" spans="1:8" x14ac:dyDescent="0.45">
      <c r="A7" s="4" t="s">
        <v>8</v>
      </c>
      <c r="B7" s="1">
        <v>80</v>
      </c>
      <c r="C7" s="1">
        <v>-49</v>
      </c>
      <c r="D7" s="3">
        <v>10</v>
      </c>
      <c r="E7" s="3">
        <f>Table_schools[[#This Row],[consumption]]</f>
        <v>10</v>
      </c>
      <c r="F7" s="3">
        <f>Table_schools[[#This Row],[consumption]]+2*Table_schools[[#This Row],[lower]]</f>
        <v>30</v>
      </c>
      <c r="G7" s="3">
        <f>Table_schools[[#This Row],[capacity]]</f>
        <v>30</v>
      </c>
      <c r="H7" s="3">
        <v>0</v>
      </c>
    </row>
    <row r="8" spans="1:8" x14ac:dyDescent="0.45">
      <c r="A8" s="4" t="s">
        <v>9</v>
      </c>
      <c r="B8" s="1">
        <v>81</v>
      </c>
      <c r="C8" s="1">
        <v>-51</v>
      </c>
      <c r="D8" s="3">
        <v>2</v>
      </c>
      <c r="E8" s="3">
        <f>Table_schools[[#This Row],[consumption]]</f>
        <v>2</v>
      </c>
      <c r="F8" s="3">
        <f>Table_schools[[#This Row],[consumption]]+2*Table_schools[[#This Row],[lower]]</f>
        <v>6</v>
      </c>
      <c r="G8" s="3">
        <f>Table_schools[[#This Row],[capacity]]</f>
        <v>6</v>
      </c>
      <c r="H8" s="3">
        <v>0</v>
      </c>
    </row>
    <row r="9" spans="1:8" x14ac:dyDescent="0.45">
      <c r="A9" s="4" t="s">
        <v>10</v>
      </c>
      <c r="B9" s="1">
        <v>81</v>
      </c>
      <c r="C9" s="1">
        <v>-48</v>
      </c>
      <c r="D9" s="3">
        <v>5</v>
      </c>
      <c r="E9" s="3">
        <f>Table_schools[[#This Row],[consumption]]</f>
        <v>5</v>
      </c>
      <c r="F9" s="3">
        <f>Table_schools[[#This Row],[consumption]]+2*Table_schools[[#This Row],[lower]]</f>
        <v>15</v>
      </c>
      <c r="G9" s="3">
        <f>Table_schools[[#This Row],[capacity]]</f>
        <v>15</v>
      </c>
      <c r="H9" s="3"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Warehouses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2020-06-22T15:52:52Z</dcterms:created>
  <dcterms:modified xsi:type="dcterms:W3CDTF">2020-06-22T18:39:48Z</dcterms:modified>
</cp:coreProperties>
</file>