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o\Documents\GitHub\open-souce-SWLI\"/>
    </mc:Choice>
  </mc:AlternateContent>
  <xr:revisionPtr revIDLastSave="0" documentId="13_ncr:1_{4F94DC54-BE77-4145-A89B-AFD75F1EE583}" xr6:coauthVersionLast="47" xr6:coauthVersionMax="47" xr10:uidLastSave="{00000000-0000-0000-0000-000000000000}"/>
  <bookViews>
    <workbookView xWindow="1290" yWindow="-110" windowWidth="24420" windowHeight="14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K3" i="1"/>
  <c r="K4" i="1"/>
  <c r="K5" i="1"/>
  <c r="K6" i="1"/>
  <c r="K7" i="1"/>
  <c r="K2" i="1"/>
  <c r="G5" i="1"/>
  <c r="H5" i="1" s="1"/>
  <c r="G3" i="1"/>
  <c r="H3" i="1" s="1"/>
  <c r="G4" i="1"/>
  <c r="I4" i="1" s="1"/>
  <c r="H4" i="1"/>
  <c r="G6" i="1"/>
  <c r="H6" i="1" s="1"/>
  <c r="G7" i="1"/>
  <c r="H7" i="1" s="1"/>
  <c r="G2" i="1"/>
  <c r="H2" i="1" s="1"/>
  <c r="I2" i="1" l="1"/>
  <c r="I7" i="1"/>
  <c r="I5" i="1"/>
  <c r="I3" i="1"/>
  <c r="I6" i="1"/>
</calcChain>
</file>

<file path=xl/sharedStrings.xml><?xml version="1.0" encoding="utf-8"?>
<sst xmlns="http://schemas.openxmlformats.org/spreadsheetml/2006/main" count="23" uniqueCount="22">
  <si>
    <t xml:space="preserve">name </t>
  </si>
  <si>
    <t xml:space="preserve">cost </t>
  </si>
  <si>
    <t>fl</t>
  </si>
  <si>
    <t>NA</t>
  </si>
  <si>
    <t>f-number</t>
  </si>
  <si>
    <t>Link</t>
  </si>
  <si>
    <t>Diameter</t>
  </si>
  <si>
    <t>DOF</t>
  </si>
  <si>
    <t>Magn</t>
  </si>
  <si>
    <t>10x</t>
  </si>
  <si>
    <t>circle of confusion</t>
  </si>
  <si>
    <t>1x</t>
  </si>
  <si>
    <t>2x</t>
  </si>
  <si>
    <t>4x</t>
  </si>
  <si>
    <t>5x</t>
  </si>
  <si>
    <t>FOV</t>
  </si>
  <si>
    <t>https://www.aliexpress.com/item/1005008055318034.html?spm=a2g0o.detail.0.0.39f2uai5uai5Oz&amp;mp=1&amp;pdp_npi=5%40dis%21EUR%21EUR%2030.97%21EUR%2012.39%21%21%21%21%21%402103890917431014895497748ed428%2112000043464882593%21ct%21DE%211831541277%21%213%210</t>
  </si>
  <si>
    <t>Abbe</t>
  </si>
  <si>
    <t>Wavelength</t>
  </si>
  <si>
    <t>nm</t>
  </si>
  <si>
    <t>µm</t>
  </si>
  <si>
    <t>Rayleight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</si>
</sst>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115" zoomScaleNormal="115" workbookViewId="0">
      <selection activeCell="I16" sqref="I16"/>
    </sheetView>
  </sheetViews>
  <sheetFormatPr baseColWidth="10" defaultColWidth="8.90625" defaultRowHeight="14.5" x14ac:dyDescent="0.35"/>
  <cols>
    <col min="9" max="9" width="7.1796875" bestFit="1" customWidth="1"/>
    <col min="12" max="12" width="11.81640625" bestFit="1" customWidth="1"/>
  </cols>
  <sheetData>
    <row r="1" spans="1:14" x14ac:dyDescent="0.35">
      <c r="A1" t="s">
        <v>0</v>
      </c>
      <c r="B1" t="s">
        <v>1</v>
      </c>
      <c r="C1" t="s">
        <v>5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15</v>
      </c>
      <c r="K1" t="s">
        <v>17</v>
      </c>
      <c r="L1" t="s">
        <v>21</v>
      </c>
      <c r="M1" t="s">
        <v>10</v>
      </c>
    </row>
    <row r="2" spans="1:14" x14ac:dyDescent="0.35">
      <c r="B2">
        <v>200</v>
      </c>
      <c r="D2" t="s">
        <v>9</v>
      </c>
      <c r="E2">
        <v>33.4</v>
      </c>
      <c r="F2">
        <v>0.28000000000000003</v>
      </c>
      <c r="G2">
        <f>1/(2*F2)</f>
        <v>1.7857142857142856</v>
      </c>
      <c r="H2">
        <f>E2/G2</f>
        <v>18.704000000000001</v>
      </c>
      <c r="I2" s="1">
        <f>2*G2*$M$2</f>
        <v>107.14285714285714</v>
      </c>
      <c r="K2" s="1">
        <f>M$4/(2*F2)</f>
        <v>982.142857142857</v>
      </c>
      <c r="L2">
        <f>1.22*(M$4*10^-9)/(H2*10^-3)</f>
        <v>3.5874679213002562E-5</v>
      </c>
      <c r="M2">
        <v>30</v>
      </c>
      <c r="N2" t="s">
        <v>20</v>
      </c>
    </row>
    <row r="3" spans="1:14" x14ac:dyDescent="0.35">
      <c r="B3">
        <v>15</v>
      </c>
      <c r="D3" t="s">
        <v>11</v>
      </c>
      <c r="E3">
        <v>28</v>
      </c>
      <c r="F3">
        <v>0.03</v>
      </c>
      <c r="G3">
        <f t="shared" ref="G3:G7" si="0">1/(2*F3)</f>
        <v>16.666666666666668</v>
      </c>
      <c r="H3">
        <f t="shared" ref="H3:H7" si="1">E3/G3</f>
        <v>1.68</v>
      </c>
      <c r="I3" s="1">
        <f t="shared" ref="I3:I7" si="2">2*G3*$M$2</f>
        <v>1000.0000000000001</v>
      </c>
      <c r="K3" s="1">
        <f t="shared" ref="K3:K7" si="3">M$4/(2*F3)</f>
        <v>9166.6666666666679</v>
      </c>
      <c r="L3">
        <f t="shared" ref="L3:L7" si="4">1.22*(M$4*10^-9)/(H3*10^-3)</f>
        <v>3.994047619047619E-4</v>
      </c>
      <c r="M3" t="s">
        <v>18</v>
      </c>
    </row>
    <row r="4" spans="1:14" x14ac:dyDescent="0.35">
      <c r="D4" t="s">
        <v>12</v>
      </c>
      <c r="E4">
        <v>27.5</v>
      </c>
      <c r="F4">
        <v>0.05</v>
      </c>
      <c r="G4">
        <f t="shared" si="0"/>
        <v>10</v>
      </c>
      <c r="H4">
        <f t="shared" si="1"/>
        <v>2.75</v>
      </c>
      <c r="I4" s="1">
        <f t="shared" si="2"/>
        <v>600</v>
      </c>
      <c r="K4" s="1">
        <f t="shared" si="3"/>
        <v>5500</v>
      </c>
      <c r="L4">
        <f t="shared" si="4"/>
        <v>2.4400000000000002E-4</v>
      </c>
      <c r="M4">
        <v>550</v>
      </c>
      <c r="N4" t="s">
        <v>19</v>
      </c>
    </row>
    <row r="5" spans="1:14" x14ac:dyDescent="0.35">
      <c r="B5">
        <v>12.39</v>
      </c>
      <c r="C5" t="s">
        <v>16</v>
      </c>
      <c r="D5" t="s">
        <v>13</v>
      </c>
      <c r="E5">
        <v>17.350000000000001</v>
      </c>
      <c r="F5">
        <v>0.1</v>
      </c>
      <c r="G5">
        <f>1/(2*F5)</f>
        <v>5</v>
      </c>
      <c r="H5">
        <f>E5/G5</f>
        <v>3.47</v>
      </c>
      <c r="I5" s="1">
        <f t="shared" si="2"/>
        <v>300</v>
      </c>
      <c r="K5" s="1">
        <f t="shared" si="3"/>
        <v>2750</v>
      </c>
      <c r="L5">
        <f t="shared" si="4"/>
        <v>1.9337175792507203E-4</v>
      </c>
    </row>
    <row r="6" spans="1:14" x14ac:dyDescent="0.35">
      <c r="D6" t="s">
        <v>14</v>
      </c>
      <c r="E6">
        <v>5</v>
      </c>
      <c r="F6">
        <v>0.15</v>
      </c>
      <c r="G6">
        <f t="shared" si="0"/>
        <v>3.3333333333333335</v>
      </c>
      <c r="H6">
        <f t="shared" si="1"/>
        <v>1.5</v>
      </c>
      <c r="I6" s="1">
        <f t="shared" si="2"/>
        <v>200</v>
      </c>
      <c r="K6" s="1">
        <f t="shared" si="3"/>
        <v>1833.3333333333335</v>
      </c>
      <c r="L6">
        <f t="shared" si="4"/>
        <v>4.4733333333333333E-4</v>
      </c>
    </row>
    <row r="7" spans="1:14" x14ac:dyDescent="0.35">
      <c r="D7" t="s">
        <v>9</v>
      </c>
      <c r="G7" t="e">
        <f t="shared" si="0"/>
        <v>#DIV/0!</v>
      </c>
      <c r="H7" t="e">
        <f t="shared" si="1"/>
        <v>#DIV/0!</v>
      </c>
      <c r="I7" s="1" t="e">
        <f t="shared" si="2"/>
        <v>#DIV/0!</v>
      </c>
      <c r="K7" s="1" t="e">
        <f t="shared" si="3"/>
        <v>#DIV/0!</v>
      </c>
      <c r="L7" t="e">
        <f t="shared" si="4"/>
        <v>#DIV/0!</v>
      </c>
    </row>
    <row r="8" spans="1:14" x14ac:dyDescent="0.35">
      <c r="I8" s="1"/>
    </row>
    <row r="9" spans="1:14" x14ac:dyDescent="0.35">
      <c r="I9" s="1"/>
    </row>
    <row r="10" spans="1:14" x14ac:dyDescent="0.35">
      <c r="I10" s="1"/>
    </row>
    <row r="11" spans="1:14" x14ac:dyDescent="0.35">
      <c r="I11" s="1"/>
    </row>
    <row r="12" spans="1:14" x14ac:dyDescent="0.35">
      <c r="I12" s="1"/>
    </row>
    <row r="13" spans="1:14" x14ac:dyDescent="0.35">
      <c r="I13" s="1"/>
    </row>
    <row r="14" spans="1:14" x14ac:dyDescent="0.35">
      <c r="I14" s="1"/>
    </row>
    <row r="15" spans="1:14" x14ac:dyDescent="0.35">
      <c r="I15" s="1"/>
    </row>
    <row r="16" spans="1:14" x14ac:dyDescent="0.35">
      <c r="I16" s="1"/>
    </row>
    <row r="17" spans="9:9" x14ac:dyDescent="0.35">
      <c r="I17" s="1"/>
    </row>
    <row r="18" spans="9:9" x14ac:dyDescent="0.35">
      <c r="I18" s="1"/>
    </row>
    <row r="19" spans="9:9" x14ac:dyDescent="0.35">
      <c r="I19" s="1"/>
    </row>
    <row r="20" spans="9:9" x14ac:dyDescent="0.35">
      <c r="I20" s="1"/>
    </row>
    <row r="21" spans="9:9" x14ac:dyDescent="0.35">
      <c r="I21" s="1"/>
    </row>
    <row r="22" spans="9:9" x14ac:dyDescent="0.35">
      <c r="I22" s="1"/>
    </row>
    <row r="23" spans="9:9" x14ac:dyDescent="0.35">
      <c r="I23" s="1"/>
    </row>
    <row r="24" spans="9:9" x14ac:dyDescent="0.35">
      <c r="I24" s="1"/>
    </row>
    <row r="25" spans="9:9" x14ac:dyDescent="0.35">
      <c r="I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Leonhard Wolf</cp:lastModifiedBy>
  <dcterms:created xsi:type="dcterms:W3CDTF">2015-06-05T18:19:34Z</dcterms:created>
  <dcterms:modified xsi:type="dcterms:W3CDTF">2025-03-27T20:30:46Z</dcterms:modified>
</cp:coreProperties>
</file>