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A9A5417B-153C-42BD-A8C6-8531222EF3B5}" xr6:coauthVersionLast="47" xr6:coauthVersionMax="47" xr10:uidLastSave="{00000000-0000-0000-0000-000000000000}"/>
  <bookViews>
    <workbookView xWindow="-110" yWindow="-110" windowWidth="19420" windowHeight="10420" tabRatio="822" activeTab="5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29" i="15" l="1"/>
  <c r="D229" i="15"/>
  <c r="C229" i="15"/>
  <c r="BV25" i="16"/>
  <c r="BV26" i="16" s="1"/>
  <c r="BV24" i="16"/>
  <c r="BV18" i="16"/>
  <c r="BV19" i="16" s="1"/>
  <c r="BV17" i="16"/>
  <c r="BV14" i="16"/>
  <c r="D184" i="15" l="1"/>
  <c r="D190" i="15"/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X209" i="7" l="1"/>
  <c r="GX210" i="7"/>
  <c r="GX149" i="7"/>
  <c r="GX208" i="7"/>
  <c r="GX150" i="7"/>
  <c r="GX148" i="7"/>
  <c r="GX147" i="7"/>
  <c r="GX25" i="7"/>
  <c r="GX74" i="7"/>
  <c r="GX54" i="7"/>
  <c r="GX103" i="7"/>
  <c r="GX73" i="7"/>
  <c r="GX53" i="7"/>
  <c r="GX105" i="7"/>
  <c r="GX106" i="7"/>
  <c r="GX75" i="7"/>
  <c r="GX55" i="7"/>
  <c r="GX24" i="7"/>
  <c r="GX104" i="7"/>
  <c r="GX76" i="7"/>
  <c r="GX56" i="7"/>
  <c r="GX64" i="7" l="1"/>
  <c r="GX113" i="7"/>
  <c r="GX207" i="7"/>
  <c r="GX26" i="7"/>
  <c r="GX65" i="7"/>
  <c r="GX66" i="7"/>
  <c r="GX63" i="7"/>
  <c r="GX114" i="7" l="1"/>
  <c r="GX23" i="7"/>
  <c r="GX115" i="7" l="1"/>
  <c r="GX34" i="7"/>
  <c r="GX112" i="7" l="1"/>
  <c r="GX117" i="7"/>
  <c r="GX35" i="7"/>
  <c r="GX29" i="7"/>
  <c r="GX118" i="7" l="1"/>
  <c r="GX36" i="7"/>
  <c r="GX30" i="7"/>
  <c r="GX119" i="7" l="1"/>
  <c r="GX33" i="7"/>
  <c r="GX31" i="7"/>
  <c r="GX116" i="7" l="1"/>
  <c r="GX121" i="7"/>
  <c r="GX39" i="7"/>
  <c r="GX28" i="7"/>
  <c r="GX21" i="4" l="1"/>
  <c r="GX9" i="7"/>
  <c r="GX10" i="4"/>
  <c r="GX13" i="4"/>
  <c r="GX14" i="4"/>
  <c r="GX12" i="4"/>
  <c r="GX39" i="4"/>
  <c r="GX11" i="4"/>
  <c r="GX19" i="4"/>
  <c r="GX20" i="4"/>
  <c r="GX122" i="7"/>
  <c r="GX22" i="4"/>
  <c r="GX40" i="7"/>
  <c r="GX12" i="1" l="1"/>
  <c r="GX11" i="1"/>
  <c r="GX25" i="1"/>
  <c r="GX27" i="1"/>
  <c r="GX45" i="1"/>
  <c r="GX47" i="1"/>
  <c r="GX14" i="1"/>
  <c r="GX20" i="1"/>
  <c r="GX49" i="1"/>
  <c r="GX21" i="1"/>
  <c r="GX9" i="1"/>
  <c r="GX13" i="1"/>
  <c r="GX25" i="5"/>
  <c r="GX15" i="1"/>
  <c r="GX22" i="1"/>
  <c r="GX10" i="1"/>
  <c r="GX26" i="1"/>
  <c r="GX44" i="1"/>
  <c r="GX29" i="1"/>
  <c r="GX16" i="1"/>
  <c r="GX19" i="1"/>
  <c r="GX46" i="1"/>
  <c r="GX24" i="1"/>
  <c r="GX23" i="1"/>
  <c r="GX28" i="1"/>
  <c r="GX123" i="7"/>
  <c r="GX10" i="7"/>
  <c r="GX23" i="4"/>
  <c r="GX41" i="7"/>
  <c r="GX64" i="3"/>
  <c r="GX53" i="3"/>
  <c r="GX52" i="3"/>
  <c r="GX54" i="3"/>
  <c r="GX62" i="3"/>
  <c r="GX55" i="3"/>
  <c r="GX63" i="3"/>
  <c r="GX56" i="3"/>
  <c r="GX153" i="7"/>
  <c r="GX36" i="1" l="1"/>
  <c r="GX41" i="1"/>
  <c r="GX38" i="1"/>
  <c r="GX37" i="1"/>
  <c r="GX40" i="1"/>
  <c r="GX35" i="1"/>
  <c r="GX34" i="1"/>
  <c r="GX33" i="1"/>
  <c r="GX32" i="1"/>
  <c r="GX39" i="1"/>
  <c r="GX125" i="7"/>
  <c r="GX120" i="7"/>
  <c r="GX24" i="4"/>
  <c r="GX11" i="7"/>
  <c r="GX38" i="7"/>
  <c r="GX154" i="7"/>
  <c r="GX126" i="7" l="1"/>
  <c r="GX9" i="5"/>
  <c r="GX49" i="7"/>
  <c r="GX8" i="7"/>
  <c r="GX155" i="7"/>
  <c r="GX18" i="4"/>
  <c r="GX19" i="7" l="1"/>
  <c r="GX127" i="7"/>
  <c r="GX10" i="5"/>
  <c r="GX50" i="7"/>
  <c r="GX152" i="7"/>
  <c r="GX44" i="7"/>
  <c r="GX14" i="7" l="1"/>
  <c r="GX61" i="3"/>
  <c r="GX124" i="7"/>
  <c r="GX129" i="7"/>
  <c r="GX51" i="7"/>
  <c r="GX20" i="7"/>
  <c r="GX8" i="5"/>
  <c r="GX45" i="7"/>
  <c r="GX130" i="7" l="1"/>
  <c r="GX60" i="3"/>
  <c r="GX21" i="7"/>
  <c r="GX48" i="7"/>
  <c r="GX15" i="7"/>
  <c r="GX46" i="7"/>
  <c r="GX131" i="7" l="1"/>
  <c r="GX58" i="3"/>
  <c r="GX18" i="7"/>
  <c r="GX10" i="3"/>
  <c r="GX16" i="7"/>
  <c r="GX43" i="7"/>
  <c r="GX128" i="7" l="1"/>
  <c r="GX11" i="3"/>
  <c r="GX13" i="7"/>
  <c r="GX12" i="3" l="1"/>
  <c r="GX13" i="3"/>
  <c r="GX14" i="3" l="1"/>
  <c r="GX133" i="7" l="1"/>
  <c r="GX16" i="3"/>
  <c r="GX134" i="7" l="1"/>
  <c r="GX109" i="7"/>
  <c r="GX15" i="3"/>
  <c r="GX17" i="3"/>
  <c r="GX110" i="7" l="1"/>
  <c r="GX135" i="7"/>
  <c r="GX132" i="7" l="1"/>
  <c r="GX111" i="7"/>
  <c r="GX18" i="3"/>
  <c r="GX19" i="3"/>
  <c r="GX108" i="7" l="1"/>
  <c r="GX139" i="7"/>
  <c r="GX199" i="7"/>
  <c r="GX71" i="7"/>
  <c r="GX198" i="7"/>
  <c r="GX204" i="7"/>
  <c r="GX195" i="7"/>
  <c r="GX95" i="7"/>
  <c r="GX193" i="7"/>
  <c r="GX203" i="7"/>
  <c r="GX81" i="7"/>
  <c r="GX86" i="7"/>
  <c r="GX96" i="7"/>
  <c r="GX70" i="7"/>
  <c r="GX84" i="7"/>
  <c r="GX194" i="7"/>
  <c r="GX79" i="7"/>
  <c r="GX90" i="7"/>
  <c r="GX80" i="7"/>
  <c r="GX85" i="7"/>
  <c r="GX89" i="7"/>
  <c r="GX94" i="7"/>
  <c r="GX101" i="7"/>
  <c r="GX91" i="7"/>
  <c r="GX205" i="7"/>
  <c r="GX99" i="7"/>
  <c r="GX69" i="7"/>
  <c r="GX100" i="7"/>
  <c r="GX20" i="3"/>
  <c r="GX200" i="7"/>
  <c r="GX78" i="7" l="1"/>
  <c r="GX140" i="7"/>
  <c r="GX61" i="7"/>
  <c r="GX93" i="7"/>
  <c r="GX98" i="7"/>
  <c r="GX165" i="7"/>
  <c r="GX192" i="7"/>
  <c r="GX164" i="7"/>
  <c r="GX60" i="7"/>
  <c r="GX83" i="7"/>
  <c r="GX185" i="7"/>
  <c r="GX184" i="7"/>
  <c r="GX163" i="7"/>
  <c r="GX68" i="7"/>
  <c r="GX88" i="7"/>
  <c r="GX202" i="7"/>
  <c r="GX59" i="7"/>
  <c r="GX183" i="7"/>
  <c r="GX197" i="7"/>
  <c r="GX22" i="3" l="1"/>
  <c r="GX175" i="7"/>
  <c r="GX162" i="7"/>
  <c r="GX173" i="7"/>
  <c r="GX182" i="7"/>
  <c r="GX58" i="7"/>
  <c r="GX174" i="7"/>
  <c r="GX21" i="3"/>
  <c r="GX144" i="7" l="1"/>
  <c r="GX23" i="3"/>
  <c r="GX172" i="7"/>
  <c r="GX32" i="3" l="1"/>
  <c r="GX33" i="3"/>
  <c r="GX8" i="3"/>
  <c r="GX34" i="3" l="1"/>
  <c r="GX35" i="3" l="1"/>
  <c r="GX36" i="3" l="1"/>
  <c r="GX37" i="3" l="1"/>
  <c r="GX38" i="3"/>
  <c r="GX39" i="3" l="1"/>
  <c r="GX26" i="4" l="1"/>
  <c r="GX40" i="3"/>
  <c r="GX29" i="4" l="1"/>
  <c r="GX41" i="3"/>
  <c r="GX30" i="4" l="1"/>
  <c r="GX42" i="3"/>
  <c r="GX31" i="4" l="1"/>
  <c r="GX43" i="3"/>
  <c r="GX32" i="4" l="1"/>
  <c r="GX28" i="4" l="1"/>
  <c r="GX44" i="3"/>
  <c r="GX35" i="4" l="1"/>
  <c r="GX45" i="3"/>
  <c r="GX34" i="4" l="1"/>
  <c r="GX37" i="4"/>
  <c r="GX46" i="3"/>
  <c r="GX12" i="5" l="1"/>
  <c r="GX15" i="5" l="1"/>
  <c r="GX16" i="5" l="1"/>
  <c r="GX31" i="3"/>
  <c r="GX17" i="5" l="1"/>
  <c r="GX29" i="3" l="1"/>
  <c r="GX18" i="5" l="1"/>
  <c r="GX14" i="5" l="1"/>
  <c r="GX21" i="5"/>
  <c r="GX20" i="5" l="1"/>
  <c r="GX23" i="5"/>
  <c r="GX9" i="4" l="1"/>
  <c r="GX8" i="4" l="1"/>
  <c r="GX16" i="4" l="1"/>
  <c r="GX138" i="7" l="1"/>
  <c r="GX137" i="7" l="1"/>
  <c r="GX145" i="7" l="1"/>
  <c r="GX143" i="7" l="1"/>
  <c r="GX14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<sst xmlns="http://schemas.openxmlformats.org/spreadsheetml/2006/main" count="1631" uniqueCount="414">
  <si>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</si>
  <si>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</si>
  <si>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</si>
  <si>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</si>
  <si>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</si>
  <si>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</si>
  <si>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</si>
  <si>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</si>
  <si>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</si>
  <si>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</si>
  <si>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</si>
  <si>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</si>
  <si>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</si>
  <si>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</si>
  <si>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</si>
  <si>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</si>
  <si>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</si>
  <si>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</si>
  <si>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</si>
  <si>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</si>
  <si>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</si>
  <si>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</si>
  <si>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</si>
  <si>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</si>
  <si>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</si>
  <si>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</si>
  <si>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</si>
  <si>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</si>
  <si>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</si>
  <si>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</si>
  <si>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</si>
  <si>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</si>
  <si>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</si>
  <si>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</si>
  <si>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</si>
  <si>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</si>
  <si>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</si>
  <si>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</si>
  <si>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</si>
  <si>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</si>
  <si>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</si>
  <si>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</si>
  <si>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</si>
  <si>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</si>
  <si>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</si>
  <si>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</si>
  <si>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</si>
  <si>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</si>
  <si>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</si>
  <si>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</si>
  <si>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</si>
  <si>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</si>
  <si>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</si>
  <si>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</si>
  <si>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</si>
  <si>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</si>
  <si>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</si>
  <si>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</si>
  <si>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</si>
  <si>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</si>
  <si>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</si>
  <si>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</si>
  <si>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</si>
  <si>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</si>
  <si>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</si>
  <si>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</si>
  <si>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</si>
  <si>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</si>
  <si>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</si>
  <si>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</si>
  <si>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</si>
  <si>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</si>
  <si>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</si>
  <si>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</si>
  <si>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</si>
  <si>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</si>
  <si>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</si>
  <si>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</si>
  <si>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</si>
  <si>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</si>
  <si>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</si>
  <si>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</si>
  <si>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</si>
  <si>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</si>
  <si>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</si>
  <si>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</si>
  <si>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</si>
  <si>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</si>
  <si>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</si>
  <si>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</si>
  <si>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</si>
  <si>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</si>
  <si>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</si>
  <si>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</si>
  <si>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</si>
  <si>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</si>
  <si>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</si>
  <si>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</si>
  <si>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</si>
  <si>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</si>
  <si>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</si>
  <si>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</si>
  <si>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</si>
  <si>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</si>
  <si>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</si>
  <si>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</si>
  <si>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</si>
  <si>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</si>
  <si>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</si>
  <si>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</si>
  <si>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</si>
  <si>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</si>
  <si>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</si>
  <si>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</si>
  <si>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</si>
  <si>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</si>
  <si>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</si>
  <si>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</si>
  <si>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</si>
  <si>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</si>
  <si>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</si>
  <si>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</si>
  <si>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</si>
  <si>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</si>
  <si>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</si>
  <si>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</si>
  <si>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</si>
  <si>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</si>
  <si>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</si>
  <si>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</si>
  <si>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</si>
  <si>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</si>
  <si>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</si>
  <si>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</si>
  <si>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</si>
  <si>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</si>
  <si>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</si>
  <si>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</si>
  <si>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</si>
  <si>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</si>
  <si>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</si>
  <si>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</si>
  <si>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</si>
  <si>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</si>
  <si>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</si>
  <si>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</si>
  <si>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</si>
  <si>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</si>
  <si>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</si>
  <si>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</si>
  <si>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</si>
  <si>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</si>
  <si>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</si>
  <si>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</si>
  <si>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</si>
  <si>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</si>
  <si>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</si>
  <si>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</si>
  <si>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</si>
  <si>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</si>
  <si>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</si>
  <si>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</si>
  <si>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</si>
  <si>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</si>
  <si>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</si>
  <si>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</si>
  <si>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</si>
  <si>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</si>
  <si>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</si>
  <si>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</si>
  <si>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</si>
  <si>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</si>
  <si>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</si>
  <si>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</si>
  <si>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</si>
  <si>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</si>
  <si>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</si>
  <si>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</si>
  <si>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</si>
  <si>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</si>
  <si>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</si>
  <si>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</si>
  <si>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</si>
  <si>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</si>
  <si>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</si>
  <si>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</si>
  <si>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</si>
  <si>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</si>
  <si>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</si>
  <si>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</si>
  <si>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</si>
  <si>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</si>
  <si>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</si>
  <si>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</si>
  <si>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</si>
  <si>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</si>
  <si>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</si>
  <si>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</si>
  <si>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</si>
  <si>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</si>
  <si>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</si>
  <si>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</si>
  <si>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</si>
  <si>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</si>
  <si>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</si>
  <si>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</si>
  <si>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</si>
  <si>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</si>
  <si>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</si>
  <si>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</si>
  <si>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</si>
  <si>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</si>
  <si>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</si>
  <si>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</si>
  <si>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</si>
  <si>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</si>
  <si>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</si>
  <si>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</si>
  <si>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</si>
  <si>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</si>
  <si>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</si>
  <si>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</si>
  <si>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</si>
  <si>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</si>
  <si>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</si>
  <si>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</si>
  <si>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</si>
  <si>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</si>
  <si>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</si>
  <si>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</si>
  <si>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</si>
  <si>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</si>
  <si>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</si>
  <si>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</si>
  <si>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</si>
  <si>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</si>
  <si>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</si>
  <si>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</si>
  <si>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</si>
  <si>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</si>
  <si>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</si>
  <si>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</si>
  <si>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</si>
  <si>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</si>
  <si>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</si>
  <si>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</si>
  <si>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</si>
  <si>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</si>
  <si>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</si>
  <si>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</si>
  <si>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</si>
  <si>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</si>
  <si>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</si>
  <si>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</si>
  <si>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</si>
  <si>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</si>
  <si>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</si>
  <si>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</si>
  <si>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</si>
  <si>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</si>
  <si>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</si>
  <si>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</si>
  <si>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</si>
  <si>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</si>
  <si>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</si>
  <si>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</si>
  <si>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</si>
  <si>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</si>
  <si>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</si>
  <si>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</si>
  <si>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</si>
  <si>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</si>
  <si>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</si>
  <si>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</si>
  <si>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</si>
  <si>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</si>
  <si>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</si>
  <si>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</si>
  <si>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</si>
  <si>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</si>
  <si>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</si>
  <si>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</si>
  <si>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</si>
  <si>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</si>
  <si>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</si>
  <si>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</si>
  <si>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</si>
  <si>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</si>
  <si>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</si>
  <si>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</si>
  <si>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</si>
  <si>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</si>
  <si>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</si>
  <si>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</si>
  <si>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</si>
  <si>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</si>
  <si>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</si>
  <si>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</si>
  <si>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</si>
  <si>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</si>
  <si>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</si>
  <si>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</si>
  <si>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</si>
  <si>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</si>
  <si>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</si>
  <si>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</si>
  <si>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</si>
  <si>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</si>
  <si>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</si>
  <si>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</si>
  <si>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</si>
  <si>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</si>
  <si>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>Total 2022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</si>
  <si>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</si>
  <si>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</si>
  <si>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</si>
  <si>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</si>
  <si>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</si>
  <si>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</si>
  <si>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</si>
  <si>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</si>
  <si>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</si>
  <si>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</si>
  <si>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</si>
  <si>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</si>
  <si>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</si>
  <si>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</si>
  <si>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</si>
  <si>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</si>
  <si>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</si>
  <si>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</si>
  <si>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</si>
  <si>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</si>
  <si>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</si>
  <si>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</si>
  <si>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</si>
  <si>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</si>
  <si>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</si>
  <si>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</si>
  <si>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</si>
  <si>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</si>
  <si>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</si>
  <si>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</si>
  <si>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</si>
  <si>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</si>
  <si>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</si>
  <si>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</si>
  <si>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Deuda Corriente noviembre 2023</t>
  </si>
  <si>
    <t>Pagos EDEs Por Compra de Energía,  Derecho de Conexión, Intereses, Reliquidaciones y Deuda Congelada a noviembre 2023</t>
  </si>
  <si>
    <t>VME-DME-MT01</t>
  </si>
  <si>
    <t xml:space="preserve">                                          VME-DME-MT01</t>
  </si>
  <si>
    <t>Ene23-Nov23</t>
  </si>
  <si>
    <t>Ene22-Nov22</t>
  </si>
  <si>
    <t>Comparación 2022 - 2023</t>
  </si>
  <si>
    <t>Ene21-Nov21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</si>
  <si>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</si>
  <si>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</si>
  <si>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</si>
  <si>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</si>
  <si>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</si>
  <si>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</si>
  <si>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</si>
  <si>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</si>
  <si>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</si>
  <si>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</si>
  <si>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</si>
  <si>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</si>
  <si>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</si>
  <si>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</si>
  <si>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</si>
  <si>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</si>
  <si>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</si>
  <si>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</si>
  <si>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</si>
  <si>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</si>
  <si>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</si>
  <si>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</si>
  <si>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</si>
  <si>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</si>
  <si>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</si>
  <si>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</si>
  <si>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</si>
  <si>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</si>
  <si>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</si>
  <si>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</si>
  <si>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</si>
  <si>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</si>
  <si>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</si>
  <si>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</si>
  <si>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</si>
  <si>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</si>
  <si>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</si>
  <si>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</si>
  <si>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</si>
  <si>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</si>
  <si>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</si>
  <si>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</si>
  <si>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</si>
  <si>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</si>
  <si>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</si>
  <si>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</si>
  <si>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Empresas Distribuidoras de Electricidad (EDE)</t>
  </si>
  <si>
    <t>A Noviembre 2023</t>
  </si>
  <si>
    <t>Ejecutado Enero - Noviembre 2023</t>
  </si>
  <si>
    <t>Acumulado a Noviembre 2023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</si>
  <si>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</si>
  <si>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</si>
  <si>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</si>
  <si>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</si>
  <si>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</si>
  <si>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</si>
  <si>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</si>
  <si>
    <t xml:space="preserve">Total 2023 </t>
  </si>
  <si>
    <t>Total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</si>
</sst>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theme="4" tint="0.79998168889431442"/>
      </patternFill>
    </fill>
  </fills>
  <borders count="1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2" borderId="131" applyNumberFormat="0" applyAlignment="0" applyProtection="0"/>
    <xf numFmtId="0" fontId="71" fillId="22" borderId="131" applyNumberFormat="0" applyAlignment="0" applyProtection="0"/>
    <xf numFmtId="0" fontId="71" fillId="22" borderId="131" applyNumberFormat="0" applyAlignment="0" applyProtection="0"/>
    <xf numFmtId="0" fontId="93" fillId="54" borderId="143" applyNumberFormat="0" applyAlignment="0" applyProtection="0"/>
    <xf numFmtId="0" fontId="93" fillId="54" borderId="143" applyNumberFormat="0" applyAlignment="0" applyProtection="0"/>
    <xf numFmtId="0" fontId="93" fillId="54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4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1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69" fillId="2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69" fillId="2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4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4" borderId="136" applyNumberFormat="0" applyAlignment="0" applyProtection="0"/>
    <xf numFmtId="0" fontId="68" fillId="19" borderId="0" applyNumberFormat="0" applyBorder="0" applyAlignment="0" applyProtection="0"/>
    <xf numFmtId="0" fontId="68" fillId="19" borderId="0" applyNumberFormat="0" applyBorder="0" applyAlignment="0" applyProtection="0"/>
    <xf numFmtId="0" fontId="68" fillId="19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1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1" borderId="130" applyNumberFormat="0" applyAlignment="0" applyProtection="0"/>
    <xf numFmtId="0" fontId="70" fillId="21" borderId="130" applyNumberFormat="0" applyAlignment="0" applyProtection="0"/>
    <xf numFmtId="0" fontId="70" fillId="21" borderId="130" applyNumberFormat="0" applyAlignment="0" applyProtection="0"/>
    <xf numFmtId="0" fontId="70" fillId="21" borderId="130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69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3" borderId="133" applyNumberFormat="0" applyAlignment="0" applyProtection="0"/>
    <xf numFmtId="0" fontId="63" fillId="23" borderId="133" applyNumberFormat="0" applyAlignment="0" applyProtection="0"/>
    <xf numFmtId="0" fontId="63" fillId="23" borderId="133" applyNumberFormat="0" applyAlignment="0" applyProtection="0"/>
    <xf numFmtId="0" fontId="81" fillId="69" borderId="137" applyNumberFormat="0" applyAlignment="0" applyProtection="0"/>
    <xf numFmtId="0" fontId="81" fillId="69" borderId="137" applyNumberFormat="0" applyAlignment="0" applyProtection="0"/>
    <xf numFmtId="0" fontId="81" fillId="69" borderId="137" applyNumberFormat="0" applyAlignment="0" applyProtection="0"/>
    <xf numFmtId="0" fontId="80" fillId="22" borderId="130" applyNumberFormat="0" applyAlignment="0" applyProtection="0"/>
    <xf numFmtId="0" fontId="72" fillId="22" borderId="130" applyNumberFormat="0" applyAlignment="0" applyProtection="0"/>
    <xf numFmtId="0" fontId="72" fillId="22" borderId="130" applyNumberFormat="0" applyAlignment="0" applyProtection="0"/>
    <xf numFmtId="0" fontId="72" fillId="22" borderId="130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78" fillId="51" borderId="0" applyNumberFormat="0" applyBorder="0" applyAlignment="0" applyProtection="0"/>
    <xf numFmtId="0" fontId="78" fillId="51" borderId="0" applyNumberFormat="0" applyBorder="0" applyAlignment="0" applyProtection="0"/>
    <xf numFmtId="0" fontId="78" fillId="51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5" fillId="5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1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19" borderId="0" applyNumberFormat="0" applyBorder="0" applyAlignment="0" applyProtection="0"/>
    <xf numFmtId="0" fontId="69" fillId="20" borderId="0" applyNumberFormat="0" applyBorder="0" applyAlignment="0" applyProtection="0"/>
    <xf numFmtId="0" fontId="71" fillId="22" borderId="131" applyNumberFormat="0" applyAlignment="0" applyProtection="0"/>
    <xf numFmtId="0" fontId="72" fillId="22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3" fillId="48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2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5" borderId="0" applyNumberFormat="0" applyBorder="0" applyAlignment="0" applyProtection="0"/>
    <xf numFmtId="0" fontId="11" fillId="0" borderId="0"/>
    <xf numFmtId="190" fontId="103" fillId="0" borderId="0"/>
    <xf numFmtId="10" fontId="97" fillId="74" borderId="145" applyNumberFormat="0" applyBorder="0" applyAlignment="0" applyProtection="0"/>
    <xf numFmtId="38" fontId="97" fillId="73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2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5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5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6" borderId="25" xfId="0" applyFont="1" applyFill="1" applyBorder="1" applyAlignment="1">
      <alignment vertical="center"/>
    </xf>
    <xf numFmtId="165" fontId="25" fillId="16" borderId="0" xfId="0" applyNumberFormat="1" applyFont="1" applyFill="1" applyAlignment="1" applyProtection="1">
      <alignment horizontal="center" vertical="center"/>
      <protection hidden="1"/>
    </xf>
    <xf numFmtId="165" fontId="27" fillId="16" borderId="0" xfId="0" applyNumberFormat="1" applyFont="1" applyFill="1" applyAlignment="1" applyProtection="1">
      <alignment horizontal="center" vertical="center"/>
      <protection hidden="1"/>
    </xf>
    <xf numFmtId="168" fontId="19" fillId="16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5" borderId="62" xfId="10" applyFont="1" applyFill="1" applyBorder="1" applyAlignment="1">
      <alignment horizontal="right"/>
    </xf>
    <xf numFmtId="43" fontId="8" fillId="15" borderId="68" xfId="10" applyFont="1" applyFill="1" applyBorder="1" applyAlignment="1" applyProtection="1">
      <alignment horizontal="right"/>
    </xf>
    <xf numFmtId="43" fontId="8" fillId="15" borderId="62" xfId="10" applyFont="1" applyFill="1" applyBorder="1" applyAlignment="1" applyProtection="1">
      <alignment horizontal="right"/>
    </xf>
    <xf numFmtId="43" fontId="8" fillId="15" borderId="63" xfId="10" applyFont="1" applyFill="1" applyBorder="1" applyAlignment="1" applyProtection="1">
      <alignment horizontal="right"/>
    </xf>
    <xf numFmtId="43" fontId="8" fillId="15" borderId="73" xfId="10" applyFont="1" applyFill="1" applyBorder="1" applyAlignment="1" applyProtection="1">
      <alignment horizontal="right"/>
    </xf>
    <xf numFmtId="43" fontId="8" fillId="15" borderId="75" xfId="10" applyFont="1" applyFill="1" applyBorder="1" applyAlignment="1" applyProtection="1">
      <alignment horizontal="right"/>
    </xf>
    <xf numFmtId="43" fontId="8" fillId="15" borderId="76" xfId="10" applyFont="1" applyFill="1" applyBorder="1" applyAlignment="1" applyProtection="1">
      <alignment horizontal="right"/>
    </xf>
    <xf numFmtId="43" fontId="8" fillId="15" borderId="78" xfId="10" applyFont="1" applyFill="1" applyBorder="1" applyAlignment="1" applyProtection="1">
      <alignment horizontal="right"/>
    </xf>
    <xf numFmtId="43" fontId="8" fillId="15" borderId="79" xfId="10" applyFont="1" applyFill="1" applyBorder="1" applyAlignment="1" applyProtection="1">
      <alignment horizontal="right"/>
    </xf>
    <xf numFmtId="43" fontId="8" fillId="15" borderId="80" xfId="10" applyFont="1" applyFill="1" applyBorder="1" applyAlignment="1" applyProtection="1">
      <alignment horizontal="right"/>
    </xf>
    <xf numFmtId="43" fontId="8" fillId="15" borderId="81" xfId="10" applyFont="1" applyFill="1" applyBorder="1" applyAlignment="1" applyProtection="1">
      <alignment horizontal="right"/>
    </xf>
    <xf numFmtId="43" fontId="8" fillId="15" borderId="82" xfId="10" applyFont="1" applyFill="1" applyBorder="1" applyAlignment="1" applyProtection="1">
      <alignment horizontal="right"/>
    </xf>
    <xf numFmtId="0" fontId="8" fillId="15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43" fontId="8" fillId="15" borderId="90" xfId="10" applyFont="1" applyFill="1" applyBorder="1" applyAlignment="1">
      <alignment horizontal="center"/>
    </xf>
    <xf numFmtId="43" fontId="8" fillId="15" borderId="62" xfId="10" applyFont="1" applyFill="1" applyBorder="1" applyAlignment="1">
      <alignment horizontal="center"/>
    </xf>
    <xf numFmtId="0" fontId="8" fillId="15" borderId="91" xfId="13" applyFont="1" applyFill="1" applyBorder="1" applyAlignment="1">
      <alignment horizontal="center"/>
    </xf>
    <xf numFmtId="0" fontId="8" fillId="15" borderId="92" xfId="13" applyFont="1" applyFill="1" applyBorder="1" applyAlignment="1">
      <alignment horizontal="center"/>
    </xf>
    <xf numFmtId="43" fontId="8" fillId="15" borderId="93" xfId="10" applyFont="1" applyFill="1" applyBorder="1" applyAlignment="1">
      <alignment horizontal="center"/>
    </xf>
    <xf numFmtId="43" fontId="8" fillId="15" borderId="94" xfId="10" applyFont="1" applyFill="1" applyBorder="1" applyAlignment="1">
      <alignment horizontal="center"/>
    </xf>
    <xf numFmtId="43" fontId="8" fillId="15" borderId="95" xfId="10" applyFont="1" applyFill="1" applyBorder="1" applyAlignment="1" applyProtection="1">
      <alignment horizontal="center"/>
    </xf>
    <xf numFmtId="43" fontId="8" fillId="15" borderId="68" xfId="10" applyFont="1" applyFill="1" applyBorder="1" applyAlignment="1" applyProtection="1">
      <alignment horizontal="center"/>
    </xf>
    <xf numFmtId="43" fontId="8" fillId="15" borderId="96" xfId="10" applyFont="1" applyFill="1" applyBorder="1" applyAlignment="1" applyProtection="1">
      <alignment horizontal="center"/>
    </xf>
    <xf numFmtId="43" fontId="8" fillId="15" borderId="97" xfId="10" applyFont="1" applyFill="1" applyBorder="1" applyAlignment="1" applyProtection="1">
      <alignment horizontal="center"/>
    </xf>
    <xf numFmtId="43" fontId="8" fillId="15" borderId="98" xfId="10" applyFont="1" applyFill="1" applyBorder="1" applyAlignment="1" applyProtection="1">
      <alignment horizontal="center"/>
    </xf>
    <xf numFmtId="43" fontId="8" fillId="15" borderId="63" xfId="10" applyFont="1" applyFill="1" applyBorder="1" applyAlignment="1" applyProtection="1">
      <alignment horizontal="center"/>
    </xf>
    <xf numFmtId="43" fontId="8" fillId="15" borderId="91" xfId="10" applyFont="1" applyFill="1" applyBorder="1" applyAlignment="1" applyProtection="1">
      <alignment horizontal="center"/>
    </xf>
    <xf numFmtId="43" fontId="8" fillId="15" borderId="92" xfId="10" applyFont="1" applyFill="1" applyBorder="1" applyAlignment="1" applyProtection="1">
      <alignment horizontal="center"/>
    </xf>
    <xf numFmtId="43" fontId="8" fillId="15" borderId="90" xfId="10" applyFont="1" applyFill="1" applyBorder="1" applyAlignment="1" applyProtection="1">
      <alignment horizontal="center"/>
    </xf>
    <xf numFmtId="43" fontId="8" fillId="15" borderId="62" xfId="10" applyFont="1" applyFill="1" applyBorder="1" applyAlignment="1" applyProtection="1">
      <alignment horizontal="center"/>
    </xf>
    <xf numFmtId="43" fontId="8" fillId="15" borderId="93" xfId="10" applyFont="1" applyFill="1" applyBorder="1" applyAlignment="1" applyProtection="1">
      <alignment horizontal="center"/>
    </xf>
    <xf numFmtId="43" fontId="8" fillId="15" borderId="94" xfId="10" applyFont="1" applyFill="1" applyBorder="1" applyAlignment="1" applyProtection="1">
      <alignment horizontal="center"/>
    </xf>
    <xf numFmtId="43" fontId="8" fillId="15" borderId="99" xfId="10" applyFont="1" applyFill="1" applyBorder="1" applyAlignment="1" applyProtection="1">
      <alignment horizontal="center"/>
    </xf>
    <xf numFmtId="43" fontId="8" fillId="15" borderId="73" xfId="10" applyFont="1" applyFill="1" applyBorder="1" applyAlignment="1" applyProtection="1">
      <alignment horizontal="center"/>
    </xf>
    <xf numFmtId="43" fontId="8" fillId="15" borderId="100" xfId="10" applyFont="1" applyFill="1" applyBorder="1" applyAlignment="1" applyProtection="1">
      <alignment horizontal="center"/>
    </xf>
    <xf numFmtId="43" fontId="8" fillId="15" borderId="101" xfId="10" applyFont="1" applyFill="1" applyBorder="1" applyAlignment="1" applyProtection="1">
      <alignment horizontal="center"/>
    </xf>
    <xf numFmtId="43" fontId="8" fillId="15" borderId="75" xfId="10" applyFont="1" applyFill="1" applyBorder="1" applyAlignment="1" applyProtection="1">
      <alignment horizontal="center"/>
    </xf>
    <xf numFmtId="43" fontId="8" fillId="15" borderId="102" xfId="10" applyFont="1" applyFill="1" applyBorder="1" applyAlignment="1" applyProtection="1">
      <alignment horizontal="center"/>
    </xf>
    <xf numFmtId="43" fontId="8" fillId="15" borderId="78" xfId="10" applyFont="1" applyFill="1" applyBorder="1" applyAlignment="1" applyProtection="1">
      <alignment horizontal="center"/>
    </xf>
    <xf numFmtId="43" fontId="8" fillId="15" borderId="103" xfId="10" applyFont="1" applyFill="1" applyBorder="1" applyAlignment="1" applyProtection="1">
      <alignment horizontal="center"/>
    </xf>
    <xf numFmtId="43" fontId="8" fillId="15" borderId="104" xfId="10" applyFont="1" applyFill="1" applyBorder="1" applyAlignment="1" applyProtection="1">
      <alignment horizontal="center"/>
    </xf>
    <xf numFmtId="43" fontId="8" fillId="15" borderId="79" xfId="10" applyFont="1" applyFill="1" applyBorder="1" applyAlignment="1" applyProtection="1">
      <alignment horizontal="center"/>
    </xf>
    <xf numFmtId="43" fontId="8" fillId="15" borderId="80" xfId="10" applyFont="1" applyFill="1" applyBorder="1" applyAlignment="1" applyProtection="1">
      <alignment horizontal="center"/>
    </xf>
    <xf numFmtId="43" fontId="8" fillId="15" borderId="105" xfId="10" applyFont="1" applyFill="1" applyBorder="1" applyAlignment="1" applyProtection="1">
      <alignment horizontal="center"/>
    </xf>
    <xf numFmtId="43" fontId="8" fillId="15" borderId="81" xfId="10" applyFont="1" applyFill="1" applyBorder="1" applyAlignment="1" applyProtection="1">
      <alignment horizontal="center"/>
    </xf>
    <xf numFmtId="43" fontId="8" fillId="15" borderId="82" xfId="10" applyFont="1" applyFill="1" applyBorder="1" applyAlignment="1" applyProtection="1">
      <alignment horizontal="center"/>
    </xf>
    <xf numFmtId="43" fontId="8" fillId="15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8" fillId="15" borderId="122" xfId="13" applyFont="1" applyFill="1" applyBorder="1" applyAlignment="1">
      <alignment horizontal="center"/>
    </xf>
    <xf numFmtId="43" fontId="8" fillId="15" borderId="123" xfId="10" applyFont="1" applyFill="1" applyBorder="1" applyAlignment="1">
      <alignment horizontal="center"/>
    </xf>
    <xf numFmtId="43" fontId="8" fillId="15" borderId="124" xfId="10" applyFont="1" applyFill="1" applyBorder="1" applyAlignment="1" applyProtection="1">
      <alignment horizontal="center"/>
    </xf>
    <xf numFmtId="43" fontId="8" fillId="15" borderId="122" xfId="10" applyFont="1" applyFill="1" applyBorder="1" applyAlignment="1" applyProtection="1">
      <alignment horizontal="center"/>
    </xf>
    <xf numFmtId="43" fontId="8" fillId="15" borderId="123" xfId="10" applyFont="1" applyFill="1" applyBorder="1" applyAlignment="1" applyProtection="1">
      <alignment horizontal="center"/>
    </xf>
    <xf numFmtId="43" fontId="8" fillId="15" borderId="125" xfId="10" applyFont="1" applyFill="1" applyBorder="1" applyAlignment="1" applyProtection="1">
      <alignment horizontal="center"/>
    </xf>
    <xf numFmtId="43" fontId="8" fillId="15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9" fillId="76" borderId="60" xfId="13" applyFont="1" applyFill="1" applyBorder="1" applyAlignment="1">
      <alignment horizontal="center" vertical="center" wrapText="1"/>
    </xf>
    <xf numFmtId="0" fontId="9" fillId="76" borderId="64" xfId="13" applyFont="1" applyFill="1" applyBorder="1" applyAlignment="1">
      <alignment horizontal="center" vertical="center" wrapText="1"/>
    </xf>
    <xf numFmtId="0" fontId="9" fillId="76" borderId="66" xfId="13" applyFont="1" applyFill="1" applyBorder="1" applyAlignment="1">
      <alignment horizontal="center" vertical="center" wrapText="1"/>
    </xf>
    <xf numFmtId="0" fontId="9" fillId="76" borderId="71" xfId="13" applyFont="1" applyFill="1" applyBorder="1" applyAlignment="1">
      <alignment horizontal="center" vertical="center" wrapText="1"/>
    </xf>
    <xf numFmtId="0" fontId="9" fillId="76" borderId="70" xfId="13" applyFont="1" applyFill="1" applyBorder="1" applyAlignment="1">
      <alignment horizontal="center" vertical="center" wrapText="1"/>
    </xf>
    <xf numFmtId="0" fontId="9" fillId="76" borderId="72" xfId="13" applyFont="1" applyFill="1" applyBorder="1" applyAlignment="1">
      <alignment horizontal="center" vertical="center" wrapText="1"/>
    </xf>
    <xf numFmtId="0" fontId="54" fillId="2" borderId="48" xfId="13" applyFont="1" applyFill="1" applyBorder="1" applyAlignment="1">
      <alignment horizontal="center" vertical="center"/>
    </xf>
    <xf numFmtId="0" fontId="54" fillId="2" borderId="49" xfId="13" applyFont="1" applyFill="1" applyBorder="1" applyAlignment="1">
      <alignment horizontal="center" vertical="center"/>
    </xf>
    <xf numFmtId="17" fontId="54" fillId="2" borderId="48" xfId="19" applyNumberFormat="1" applyFont="1" applyFill="1" applyBorder="1" applyAlignment="1">
      <alignment horizontal="center"/>
    </xf>
    <xf numFmtId="17" fontId="54" fillId="2" borderId="50" xfId="19" applyNumberFormat="1" applyFont="1" applyFill="1" applyBorder="1" applyAlignment="1">
      <alignment horizontal="center"/>
    </xf>
    <xf numFmtId="17" fontId="54" fillId="2" borderId="51" xfId="19" applyNumberFormat="1" applyFont="1" applyFill="1" applyBorder="1" applyAlignment="1">
      <alignment horizontal="center"/>
    </xf>
    <xf numFmtId="17" fontId="54" fillId="2" borderId="75" xfId="19" applyNumberFormat="1" applyFont="1" applyFill="1" applyBorder="1" applyAlignment="1">
      <alignment horizontal="center"/>
    </xf>
    <xf numFmtId="17" fontId="54" fillId="2" borderId="0" xfId="19" applyNumberFormat="1" applyFont="1" applyFill="1" applyAlignment="1">
      <alignment horizontal="center"/>
    </xf>
    <xf numFmtId="17" fontId="54" fillId="2" borderId="85" xfId="19" applyNumberFormat="1" applyFont="1" applyFill="1" applyBorder="1" applyAlignment="1">
      <alignment horizontal="center"/>
    </xf>
    <xf numFmtId="0" fontId="54" fillId="2" borderId="52" xfId="13" applyFont="1" applyFill="1" applyBorder="1" applyAlignment="1">
      <alignment horizontal="center" vertical="center"/>
    </xf>
    <xf numFmtId="0" fontId="54" fillId="2" borderId="53" xfId="13" applyFont="1" applyFill="1" applyBorder="1" applyAlignment="1">
      <alignment horizontal="center" vertical="center"/>
    </xf>
    <xf numFmtId="0" fontId="54" fillId="2" borderId="54" xfId="19" applyFont="1" applyFill="1" applyBorder="1" applyAlignment="1">
      <alignment horizontal="center" wrapText="1"/>
    </xf>
    <xf numFmtId="0" fontId="54" fillId="2" borderId="27" xfId="19" applyFont="1" applyFill="1" applyBorder="1" applyAlignment="1">
      <alignment horizontal="center" wrapText="1"/>
    </xf>
    <xf numFmtId="0" fontId="54" fillId="2" borderId="55" xfId="19" applyFont="1" applyFill="1" applyBorder="1" applyAlignment="1">
      <alignment horizontal="center" wrapText="1"/>
    </xf>
    <xf numFmtId="0" fontId="54" fillId="2" borderId="56" xfId="19" applyFont="1" applyFill="1" applyBorder="1" applyAlignment="1">
      <alignment horizontal="center" wrapText="1"/>
    </xf>
    <xf numFmtId="0" fontId="54" fillId="2" borderId="83" xfId="19" applyFont="1" applyFill="1" applyBorder="1" applyAlignment="1">
      <alignment horizontal="center"/>
    </xf>
    <xf numFmtId="0" fontId="54" fillId="2" borderId="84" xfId="19" applyFont="1" applyFill="1" applyBorder="1" applyAlignment="1">
      <alignment horizontal="center"/>
    </xf>
    <xf numFmtId="0" fontId="54" fillId="2" borderId="86" xfId="19" applyFont="1" applyFill="1" applyBorder="1" applyAlignment="1">
      <alignment horizontal="center" wrapText="1"/>
    </xf>
    <xf numFmtId="0" fontId="54" fillId="2" borderId="87" xfId="19" applyFont="1" applyFill="1" applyBorder="1" applyAlignment="1">
      <alignment horizontal="center"/>
    </xf>
    <xf numFmtId="0" fontId="54" fillId="2" borderId="57" xfId="13" applyFont="1" applyFill="1" applyBorder="1" applyAlignment="1">
      <alignment horizontal="center" vertical="center"/>
    </xf>
    <xf numFmtId="0" fontId="54" fillId="2" borderId="58" xfId="13" applyFont="1" applyFill="1" applyBorder="1" applyAlignment="1">
      <alignment horizontal="center" vertical="center"/>
    </xf>
    <xf numFmtId="0" fontId="54" fillId="2" borderId="59" xfId="19" applyFont="1" applyFill="1" applyBorder="1"/>
    <xf numFmtId="0" fontId="54" fillId="2" borderId="59" xfId="19" applyFont="1" applyFill="1" applyBorder="1" applyAlignment="1">
      <alignment horizontal="center"/>
    </xf>
    <xf numFmtId="0" fontId="54" fillId="2" borderId="59" xfId="19" applyFont="1" applyFill="1" applyBorder="1" applyAlignment="1">
      <alignment horizontal="center" wrapText="1"/>
    </xf>
    <xf numFmtId="0" fontId="54" fillId="2" borderId="88" xfId="19" applyFont="1" applyFill="1" applyBorder="1" applyAlignment="1">
      <alignment horizontal="center"/>
    </xf>
    <xf numFmtId="0" fontId="54" fillId="2" borderId="89" xfId="19" applyFont="1" applyFill="1" applyBorder="1" applyAlignment="1">
      <alignment horizontal="center"/>
    </xf>
    <xf numFmtId="0" fontId="54" fillId="2" borderId="121" xfId="19" applyFont="1" applyFill="1" applyBorder="1" applyAlignment="1">
      <alignment horizontal="center"/>
    </xf>
    <xf numFmtId="168" fontId="63" fillId="2" borderId="25" xfId="0" applyNumberFormat="1" applyFont="1" applyFill="1" applyBorder="1" applyAlignment="1">
      <alignment horizontal="center" vertical="center" wrapText="1"/>
    </xf>
    <xf numFmtId="165" fontId="24" fillId="2" borderId="0" xfId="0" applyNumberFormat="1" applyFont="1" applyFill="1" applyAlignment="1" applyProtection="1">
      <alignment horizontal="center" vertical="center"/>
      <protection hidden="1"/>
    </xf>
    <xf numFmtId="0" fontId="63" fillId="2" borderId="150" xfId="0" applyFont="1" applyFill="1" applyBorder="1" applyAlignment="1">
      <alignment vertical="center"/>
    </xf>
    <xf numFmtId="165" fontId="24" fillId="2" borderId="149" xfId="0" applyNumberFormat="1" applyFont="1" applyFill="1" applyBorder="1" applyAlignment="1" applyProtection="1">
      <alignment horizontal="center" vertical="center"/>
      <protection hidden="1"/>
    </xf>
    <xf numFmtId="165" fontId="23" fillId="2" borderId="0" xfId="0" applyNumberFormat="1" applyFont="1" applyFill="1" applyAlignment="1" applyProtection="1">
      <alignment horizontal="center" vertical="center"/>
      <protection hidden="1"/>
    </xf>
    <xf numFmtId="165" fontId="24" fillId="2" borderId="0" xfId="0" applyNumberFormat="1" applyFont="1" applyFill="1" applyAlignment="1" applyProtection="1">
      <alignment horizontal="center"/>
      <protection locked="0"/>
    </xf>
    <xf numFmtId="0" fontId="63" fillId="2" borderId="25" xfId="0" applyFont="1" applyFill="1" applyBorder="1" applyAlignment="1">
      <alignment vertical="center"/>
    </xf>
    <xf numFmtId="170" fontId="63" fillId="2" borderId="25" xfId="0" applyNumberFormat="1" applyFont="1" applyFill="1" applyBorder="1" applyAlignment="1">
      <alignment horizontal="center" vertical="center"/>
    </xf>
    <xf numFmtId="165" fontId="63" fillId="2" borderId="27" xfId="0" applyNumberFormat="1" applyFont="1" applyFill="1" applyBorder="1" applyAlignment="1">
      <alignment horizontal="center"/>
    </xf>
    <xf numFmtId="165" fontId="13" fillId="2" borderId="0" xfId="0" applyNumberFormat="1" applyFont="1" applyFill="1" applyAlignment="1">
      <alignment horizontal="center"/>
    </xf>
    <xf numFmtId="0" fontId="63" fillId="77" borderId="0" xfId="0" applyFont="1" applyFill="1" applyAlignment="1">
      <alignment horizontal="left"/>
    </xf>
    <xf numFmtId="165" fontId="63" fillId="77" borderId="0" xfId="0" applyNumberFormat="1" applyFont="1" applyFill="1" applyAlignment="1">
      <alignment horizontal="center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248709</xdr:colOff>
      <xdr:row>3</xdr:row>
      <xdr:rowOff>33985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703C95-F814-414F-B1FB-E7EE517A1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9" y="0"/>
          <a:ext cx="851958" cy="5419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H50"/>
  <sheetViews>
    <sheetView showGridLines="0" zoomScale="90" zoomScaleNormal="90" workbookViewId="0">
      <pane xSplit="11" ySplit="7" topLeftCell="GV38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90" width="9.36328125" style="1" customWidth="1"/>
    <col min="191" max="191" width="11.36328125" style="1" customWidth="1"/>
    <col min="192" max="199" width="9.36328125" style="1" customWidth="1"/>
    <col min="200" max="202" width="12.453125" style="1" customWidth="1"/>
    <col min="203" max="205" width="13.453125" style="1" customWidth="1"/>
    <col min="206" max="212" width="11" style="1" bestFit="1" customWidth="1"/>
    <col min="213" max="213" width="11.08984375" style="1" customWidth="1"/>
    <col min="214" max="214" width="10.453125" style="1" customWidth="1"/>
    <col min="215" max="215" width="13.36328125" style="1" customWidth="1"/>
    <col min="216" max="16384" width="11.453125" style="1"/>
  </cols>
  <sheetData>
    <row r="1" spans="1:216">
      <c r="A1" s="2"/>
    </row>
    <row r="2" spans="1:216" ht="15.5">
      <c r="B2" s="298" t="s">
        <v>307</v>
      </c>
      <c r="D2" s="28"/>
      <c r="H2" s="28" t="s">
        <v>349</v>
      </c>
    </row>
    <row r="3" spans="1:216">
      <c r="B3" s="4" t="s">
        <v>0</v>
      </c>
      <c r="GP3" s="233"/>
    </row>
    <row r="4" spans="1:216">
      <c r="B4" s="4" t="s">
        <v>1</v>
      </c>
      <c r="D4" s="5"/>
      <c r="GP4" s="20"/>
    </row>
    <row r="5" spans="1:216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P5" s="37"/>
    </row>
    <row r="6" spans="1:216" ht="12.75" customHeight="1">
      <c r="B6" s="8"/>
      <c r="C6" s="409" t="s">
        <v>351</v>
      </c>
      <c r="D6" s="409" t="s">
        <v>352</v>
      </c>
      <c r="E6" s="410" t="s">
        <v>353</v>
      </c>
      <c r="F6" s="410"/>
      <c r="G6" s="7"/>
      <c r="H6" s="409" t="s">
        <v>354</v>
      </c>
      <c r="I6" s="410" t="s">
        <v>355</v>
      </c>
      <c r="J6" s="4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J6" s="408" t="s">
        <v>2</v>
      </c>
      <c r="GK6" s="408"/>
      <c r="GL6" s="408"/>
      <c r="GM6" s="408"/>
      <c r="GN6" s="408"/>
      <c r="GO6" s="408"/>
      <c r="GP6" s="408"/>
      <c r="GQ6" s="408"/>
      <c r="GR6" s="28"/>
      <c r="GS6" s="28"/>
      <c r="GT6" s="28"/>
    </row>
    <row r="7" spans="1:216">
      <c r="A7" s="9"/>
      <c r="B7" s="10"/>
      <c r="C7" s="409"/>
      <c r="D7" s="409"/>
      <c r="E7" s="229" t="s">
        <v>3</v>
      </c>
      <c r="F7" s="229" t="s">
        <v>4</v>
      </c>
      <c r="G7" s="11"/>
      <c r="H7" s="409"/>
      <c r="I7" s="229" t="s">
        <v>3</v>
      </c>
      <c r="J7" s="229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3"/>
      <c r="GJ7" s="14">
        <v>2009</v>
      </c>
      <c r="GK7" s="14">
        <v>2010</v>
      </c>
      <c r="GL7" s="14" t="s">
        <v>356</v>
      </c>
      <c r="GM7" s="14" t="s">
        <v>357</v>
      </c>
      <c r="GN7" s="14" t="s">
        <v>358</v>
      </c>
      <c r="GO7" s="14" t="s">
        <v>359</v>
      </c>
      <c r="GP7" s="14" t="s">
        <v>360</v>
      </c>
      <c r="GQ7" s="14" t="s">
        <v>361</v>
      </c>
      <c r="GR7" s="14" t="s">
        <v>362</v>
      </c>
      <c r="GS7" s="14" t="s">
        <v>363</v>
      </c>
      <c r="GT7" s="14" t="s">
        <v>364</v>
      </c>
      <c r="GU7" s="14" t="s">
        <v>365</v>
      </c>
      <c r="GV7" s="14" t="s">
        <v>366</v>
      </c>
      <c r="GW7" s="14" t="s">
        <v>367</v>
      </c>
      <c r="GX7" s="14" t="s">
        <v>368</v>
      </c>
    </row>
    <row r="8" spans="1:216">
      <c r="A8" s="15"/>
      <c r="B8" s="16" t="s">
        <v>369</v>
      </c>
      <c r="GJ8" s="263"/>
      <c r="GK8" s="263"/>
      <c r="GL8" s="263"/>
      <c r="GM8" s="263"/>
      <c r="GN8" s="263"/>
      <c r="GO8" s="263"/>
      <c r="GP8" s="263"/>
      <c r="GQ8" s="263"/>
      <c r="GR8" s="263"/>
      <c r="GS8" s="263"/>
      <c r="GT8" s="263"/>
      <c r="GU8" s="263"/>
      <c r="GV8" s="263"/>
      <c r="GW8" s="263"/>
    </row>
    <row r="9" spans="1:216">
      <c r="A9" s="15">
        <v>8</v>
      </c>
      <c r="B9" s="18" t="s">
        <v>370</v>
      </c>
      <c r="C9" s="19">
        <v>106.39752349187738</v>
      </c>
      <c r="D9" s="19">
        <v>138.72674162263365</v>
      </c>
      <c r="E9" s="19">
        <v>-32.329218130756274</v>
      </c>
      <c r="F9" s="20">
        <v>-0.23304243834039329</v>
      </c>
      <c r="G9" s="19"/>
      <c r="H9" s="19">
        <v>76.219468732908453</v>
      </c>
      <c r="I9" s="19">
        <v>62.507272889725201</v>
      </c>
      <c r="J9" s="20">
        <v>0.82009588795174992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/>
      <c r="GJ9" s="19">
        <v>68.158585606060598</v>
      </c>
      <c r="GK9" s="19">
        <v>88.439219504108578</v>
      </c>
      <c r="GL9" s="19">
        <v>122.76751840961099</v>
      </c>
      <c r="GM9" s="19">
        <v>126.02046948009847</v>
      </c>
      <c r="GN9" s="19">
        <v>121.75226607291448</v>
      </c>
      <c r="GO9" s="19">
        <v>111.38595673150265</v>
      </c>
      <c r="GP9" s="19">
        <v>63.80755364832536</v>
      </c>
      <c r="GQ9" s="19">
        <v>51.024839000762789</v>
      </c>
      <c r="GR9" s="19">
        <v>63.41624926912143</v>
      </c>
      <c r="GS9" s="19">
        <v>82.444337144268772</v>
      </c>
      <c r="GT9" s="19">
        <v>76.522728240760003</v>
      </c>
      <c r="GU9" s="19">
        <v>46.90772128389154</v>
      </c>
      <c r="GV9" s="19">
        <v>76.894863005166087</v>
      </c>
      <c r="GW9" s="19">
        <v>136.71281315408086</v>
      </c>
      <c r="GX9" s="19">
        <f>+C9</f>
        <v>106.39752349187738</v>
      </c>
      <c r="GY9" s="37"/>
      <c r="GZ9" s="37"/>
      <c r="HA9" s="37"/>
      <c r="HB9" s="37"/>
      <c r="HC9" s="37"/>
      <c r="HD9" s="37"/>
      <c r="HE9" s="37"/>
      <c r="HF9" s="37"/>
      <c r="HG9" s="37"/>
      <c r="HH9" s="19"/>
    </row>
    <row r="10" spans="1:216">
      <c r="A10" s="15">
        <v>12</v>
      </c>
      <c r="B10" s="18" t="s">
        <v>371</v>
      </c>
      <c r="C10" s="19">
        <v>19.33797228132994</v>
      </c>
      <c r="D10" s="19">
        <v>25.213875249479031</v>
      </c>
      <c r="E10" s="19">
        <v>-5.8759029681490915</v>
      </c>
      <c r="F10" s="20">
        <v>-0.23304243834039354</v>
      </c>
      <c r="G10" s="19"/>
      <c r="H10" s="19">
        <v>13.853047752255257</v>
      </c>
      <c r="I10" s="19">
        <v>11.360827497223774</v>
      </c>
      <c r="J10" s="20">
        <v>0.82009588795175026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/>
      <c r="GJ10" s="19">
        <v>12.387965395503556</v>
      </c>
      <c r="GK10" s="19">
        <v>16.074012996021185</v>
      </c>
      <c r="GL10" s="19">
        <v>22.313253073357131</v>
      </c>
      <c r="GM10" s="19">
        <v>22.904483729570781</v>
      </c>
      <c r="GN10" s="19">
        <v>22.128728839133853</v>
      </c>
      <c r="GO10" s="19">
        <v>20.24463044920077</v>
      </c>
      <c r="GP10" s="19">
        <v>11.597156242879924</v>
      </c>
      <c r="GQ10" s="19">
        <v>9.2738711379067187</v>
      </c>
      <c r="GR10" s="19">
        <v>11.526035854075134</v>
      </c>
      <c r="GS10" s="19">
        <v>14.984430596922708</v>
      </c>
      <c r="GT10" s="19">
        <v>13.908165801664843</v>
      </c>
      <c r="GU10" s="19">
        <v>8.5255763874757395</v>
      </c>
      <c r="GV10" s="19">
        <v>13.975802072912769</v>
      </c>
      <c r="GW10" s="19">
        <v>24.847839540908911</v>
      </c>
      <c r="GX10" s="19">
        <f t="shared" ref="GX10:GX16" si="0">+C10</f>
        <v>19.33797228132994</v>
      </c>
      <c r="GY10" s="37"/>
      <c r="GZ10" s="37"/>
      <c r="HA10" s="37"/>
      <c r="HB10" s="37"/>
      <c r="HC10" s="37"/>
      <c r="HD10" s="37"/>
      <c r="HE10" s="37"/>
      <c r="HF10" s="37"/>
      <c r="HG10" s="37"/>
    </row>
    <row r="11" spans="1:216">
      <c r="A11" s="15">
        <v>9</v>
      </c>
      <c r="B11" s="18" t="s">
        <v>372</v>
      </c>
      <c r="C11" s="19">
        <v>67.171463318735221</v>
      </c>
      <c r="D11" s="19">
        <v>79.98164953391381</v>
      </c>
      <c r="E11" s="19">
        <v>-12.810186215178589</v>
      </c>
      <c r="F11" s="20">
        <v>-0.16016406625555799</v>
      </c>
      <c r="G11" s="19"/>
      <c r="H11" s="19">
        <v>60.029948458416975</v>
      </c>
      <c r="I11" s="19">
        <v>19.951701075496835</v>
      </c>
      <c r="J11" s="20">
        <v>0.33236245553862953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70.650000000000006</v>
      </c>
      <c r="GI11" s="19"/>
      <c r="GJ11" s="19">
        <v>55.814058333333342</v>
      </c>
      <c r="GK11" s="19">
        <v>69.703883333333337</v>
      </c>
      <c r="GL11" s="19">
        <v>95.703821626984123</v>
      </c>
      <c r="GM11" s="19">
        <v>99.373692120411363</v>
      </c>
      <c r="GN11" s="19">
        <v>93.047684039231811</v>
      </c>
      <c r="GO11" s="19">
        <v>82.669191895802314</v>
      </c>
      <c r="GP11" s="19">
        <v>40.761989832535889</v>
      </c>
      <c r="GQ11" s="19">
        <v>31.998118734335836</v>
      </c>
      <c r="GR11" s="19">
        <v>47.201780901116429</v>
      </c>
      <c r="GS11" s="19">
        <v>61.221632420973386</v>
      </c>
      <c r="GT11" s="19">
        <v>53.608773516465739</v>
      </c>
      <c r="GU11" s="19">
        <v>35.210805042910309</v>
      </c>
      <c r="GV11" s="19">
        <v>60.282155134501274</v>
      </c>
      <c r="GW11" s="19">
        <v>77.991670802913049</v>
      </c>
      <c r="GX11" s="19">
        <f t="shared" si="0"/>
        <v>67.171463318735221</v>
      </c>
      <c r="GY11" s="37"/>
      <c r="GZ11" s="37"/>
      <c r="HA11" s="37"/>
      <c r="HB11" s="37"/>
      <c r="HC11" s="37"/>
      <c r="HD11" s="37"/>
      <c r="HE11" s="37"/>
      <c r="HF11" s="37"/>
      <c r="HG11" s="37"/>
    </row>
    <row r="12" spans="1:216">
      <c r="A12" s="15">
        <v>13</v>
      </c>
      <c r="B12" s="18" t="s">
        <v>373</v>
      </c>
      <c r="C12" s="19">
        <v>11.342698973106248</v>
      </c>
      <c r="D12" s="19">
        <v>13.505850985125603</v>
      </c>
      <c r="E12" s="19">
        <v>-2.1631520120193546</v>
      </c>
      <c r="F12" s="20">
        <v>-0.16016406625555832</v>
      </c>
      <c r="G12" s="19"/>
      <c r="H12" s="19">
        <v>10.136769412093372</v>
      </c>
      <c r="I12" s="19">
        <v>3.369081573032231</v>
      </c>
      <c r="J12" s="20">
        <v>0.33236245553863031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11.930091185410332</v>
      </c>
      <c r="GI12" s="19"/>
      <c r="GJ12" s="19">
        <v>9.4248663176854652</v>
      </c>
      <c r="GK12" s="19">
        <v>11.770328154902616</v>
      </c>
      <c r="GL12" s="19">
        <v>16.160726380780833</v>
      </c>
      <c r="GM12" s="19">
        <v>16.780427578590231</v>
      </c>
      <c r="GN12" s="19">
        <v>15.712206018107358</v>
      </c>
      <c r="GO12" s="19">
        <v>13.959674416717711</v>
      </c>
      <c r="GP12" s="19">
        <v>6.8831458683782287</v>
      </c>
      <c r="GQ12" s="19">
        <v>5.4032621976250992</v>
      </c>
      <c r="GR12" s="19">
        <v>7.9705810370004073</v>
      </c>
      <c r="GS12" s="19">
        <v>10.337999395638867</v>
      </c>
      <c r="GT12" s="19">
        <v>9.0524777974443964</v>
      </c>
      <c r="GU12" s="19">
        <v>5.9457624185934321</v>
      </c>
      <c r="GV12" s="19">
        <v>10.179357503293017</v>
      </c>
      <c r="GW12" s="19">
        <v>13.169819453379445</v>
      </c>
      <c r="GX12" s="19">
        <f t="shared" si="0"/>
        <v>11.342698973106248</v>
      </c>
      <c r="GY12" s="37"/>
      <c r="GZ12" s="37"/>
      <c r="HA12" s="37"/>
      <c r="HB12" s="37"/>
      <c r="HC12" s="37"/>
      <c r="HD12" s="37"/>
      <c r="HE12" s="37"/>
      <c r="HF12" s="37"/>
      <c r="HG12" s="37"/>
    </row>
    <row r="13" spans="1:216">
      <c r="A13" s="15">
        <v>10</v>
      </c>
      <c r="B13" s="18" t="s">
        <v>374</v>
      </c>
      <c r="C13" s="19">
        <v>2.9530588066915398</v>
      </c>
      <c r="D13" s="19">
        <v>6.3368114169721821</v>
      </c>
      <c r="E13" s="19">
        <v>-3.3837526102806423</v>
      </c>
      <c r="F13" s="20">
        <v>-0.53398347964368598</v>
      </c>
      <c r="G13" s="19"/>
      <c r="H13" s="19">
        <v>3.4511999287955182</v>
      </c>
      <c r="I13" s="19">
        <v>2.8856114881766639</v>
      </c>
      <c r="J13" s="20">
        <v>0.83611832050070578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/>
      <c r="GJ13" s="19">
        <v>4.2030153508771928</v>
      </c>
      <c r="GK13" s="19">
        <v>4.4900916666666673</v>
      </c>
      <c r="GL13" s="19">
        <v>4.1195750000000002</v>
      </c>
      <c r="GM13" s="19">
        <v>2.8061166666666666</v>
      </c>
      <c r="GN13" s="19">
        <v>3.6541704545454547</v>
      </c>
      <c r="GO13" s="19">
        <v>4.3397833333333322</v>
      </c>
      <c r="GP13" s="19">
        <v>2.7694666666666663</v>
      </c>
      <c r="GQ13" s="19">
        <v>2.4141337191793713</v>
      </c>
      <c r="GR13" s="19">
        <v>3.0734075160727912</v>
      </c>
      <c r="GS13" s="19">
        <v>2.9629738988446079</v>
      </c>
      <c r="GT13" s="19">
        <v>2.6900156397664126</v>
      </c>
      <c r="GU13" s="19">
        <v>2.1089344563098567</v>
      </c>
      <c r="GV13" s="19">
        <v>3.5974967601260506</v>
      </c>
      <c r="GW13" s="19">
        <v>6.3361207830181518</v>
      </c>
      <c r="GX13" s="19">
        <f t="shared" si="0"/>
        <v>2.9530588066915398</v>
      </c>
      <c r="GY13" s="37"/>
      <c r="GZ13" s="37"/>
      <c r="HA13" s="37"/>
      <c r="HB13" s="37"/>
      <c r="HC13" s="37"/>
      <c r="HD13" s="37"/>
      <c r="HE13" s="37"/>
      <c r="HF13" s="37"/>
      <c r="HG13" s="37"/>
    </row>
    <row r="14" spans="1:216">
      <c r="A14" s="15"/>
      <c r="B14" s="18" t="s">
        <v>375</v>
      </c>
      <c r="C14" s="19">
        <v>8.8960176276952705</v>
      </c>
      <c r="D14" s="19">
        <v>12.787333129518009</v>
      </c>
      <c r="E14" s="19">
        <v>-3.8913155018227386</v>
      </c>
      <c r="F14" s="20">
        <v>-0.30431016869656019</v>
      </c>
      <c r="G14" s="19"/>
      <c r="H14" s="19">
        <v>9.4688799614048911</v>
      </c>
      <c r="I14" s="19">
        <v>3.318453168113118</v>
      </c>
      <c r="J14" s="20">
        <v>0.35045889077051529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/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8.2588404913419904</v>
      </c>
      <c r="GV14" s="19">
        <v>9.6371213138274996</v>
      </c>
      <c r="GW14" s="19">
        <v>12.786538900470873</v>
      </c>
      <c r="GX14" s="19">
        <f t="shared" si="0"/>
        <v>8.8960176276952705</v>
      </c>
      <c r="GY14" s="37"/>
      <c r="GZ14" s="37"/>
      <c r="HA14" s="37"/>
      <c r="HB14" s="37"/>
      <c r="HC14" s="37"/>
      <c r="HD14" s="37"/>
      <c r="HE14" s="37"/>
      <c r="HF14" s="37"/>
      <c r="HG14" s="37"/>
    </row>
    <row r="15" spans="1:216">
      <c r="A15" s="15">
        <v>11</v>
      </c>
      <c r="B15" s="18" t="s">
        <v>376</v>
      </c>
      <c r="C15" s="19">
        <v>110.61863636363636</v>
      </c>
      <c r="D15" s="19">
        <v>262.58742424242422</v>
      </c>
      <c r="E15" s="19">
        <v>-151.96878787878785</v>
      </c>
      <c r="F15" s="20">
        <v>-0.57873597076182992</v>
      </c>
      <c r="G15" s="19"/>
      <c r="H15" s="19">
        <v>113.89772727272727</v>
      </c>
      <c r="I15" s="19">
        <v>148.68969696969697</v>
      </c>
      <c r="J15" s="20">
        <v>1.305466759785826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79.400000000000006</v>
      </c>
      <c r="GI15" s="19"/>
      <c r="GJ15" s="19">
        <v>58.860833333333339</v>
      </c>
      <c r="GK15" s="19">
        <v>77.608333333333334</v>
      </c>
      <c r="GL15" s="19">
        <v>111.045</v>
      </c>
      <c r="GM15" s="19">
        <v>83.667225000000002</v>
      </c>
      <c r="GN15" s="19">
        <v>71.771041666666676</v>
      </c>
      <c r="GO15" s="19">
        <v>67.119444444444454</v>
      </c>
      <c r="GP15" s="19">
        <v>52.620138888888881</v>
      </c>
      <c r="GQ15" s="19">
        <v>57.648333333333333</v>
      </c>
      <c r="GR15" s="19">
        <v>77.837083333333325</v>
      </c>
      <c r="GS15" s="19">
        <v>85.738541666666677</v>
      </c>
      <c r="GT15" s="19">
        <v>57.235271464646473</v>
      </c>
      <c r="GU15" s="19">
        <v>51.530277777777776</v>
      </c>
      <c r="GV15" s="19">
        <v>116.15625</v>
      </c>
      <c r="GW15" s="19">
        <v>258.9759722222222</v>
      </c>
      <c r="GX15" s="19">
        <f t="shared" si="0"/>
        <v>110.61863636363636</v>
      </c>
      <c r="GY15" s="37"/>
      <c r="GZ15" s="37"/>
      <c r="HA15" s="37"/>
      <c r="HB15" s="37"/>
      <c r="HC15" s="37"/>
      <c r="HD15" s="37"/>
      <c r="HE15" s="37"/>
      <c r="HF15" s="37"/>
      <c r="HG15" s="37"/>
    </row>
    <row r="16" spans="1:216">
      <c r="A16" s="15">
        <v>14</v>
      </c>
      <c r="B16" s="18" t="s">
        <v>377</v>
      </c>
      <c r="C16" s="19">
        <v>4.4496635705404861</v>
      </c>
      <c r="D16" s="19">
        <v>10.56264779736221</v>
      </c>
      <c r="E16" s="19">
        <v>-6.112984226821724</v>
      </c>
      <c r="F16" s="20">
        <v>-0.57873597076183003</v>
      </c>
      <c r="G16" s="19"/>
      <c r="H16" s="19">
        <v>4.5815658597235469</v>
      </c>
      <c r="I16" s="19">
        <v>5.9810819376386632</v>
      </c>
      <c r="J16" s="20">
        <v>1.3054667597858265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3.1938857602574453</v>
      </c>
      <c r="GI16" s="19"/>
      <c r="GJ16" s="19">
        <v>2.3676924108340063</v>
      </c>
      <c r="GK16" s="19">
        <v>3.1218155001340873</v>
      </c>
      <c r="GL16" s="19">
        <v>4.4668141592920394</v>
      </c>
      <c r="GM16" s="19">
        <v>3.3655360016090143</v>
      </c>
      <c r="GN16" s="19">
        <v>2.8870089165996276</v>
      </c>
      <c r="GO16" s="19">
        <v>2.6998972021095944</v>
      </c>
      <c r="GP16" s="19">
        <v>2.1166588450880508</v>
      </c>
      <c r="GQ16" s="19">
        <v>2.3189192813086641</v>
      </c>
      <c r="GR16" s="19">
        <v>3.1310170286940231</v>
      </c>
      <c r="GS16" s="19">
        <v>3.4488552561008343</v>
      </c>
      <c r="GT16" s="19">
        <v>2.3023037596398437</v>
      </c>
      <c r="GU16" s="19">
        <v>2.0728188969339434</v>
      </c>
      <c r="GV16" s="19">
        <v>4.6724155269509291</v>
      </c>
      <c r="GW16" s="19">
        <v>10.417376195584172</v>
      </c>
      <c r="GX16" s="19">
        <f t="shared" si="0"/>
        <v>4.4496635705404861</v>
      </c>
      <c r="GY16" s="37"/>
      <c r="GZ16" s="37"/>
      <c r="HA16" s="37"/>
      <c r="HB16" s="37"/>
      <c r="HC16" s="37"/>
      <c r="HD16" s="37"/>
      <c r="HE16" s="37"/>
      <c r="HF16" s="37"/>
      <c r="HG16" s="37"/>
    </row>
    <row r="17" spans="1:215">
      <c r="A17" s="15"/>
      <c r="B17" s="21"/>
      <c r="G17" s="22"/>
      <c r="K17" s="22"/>
      <c r="L17" s="22"/>
      <c r="DJ17" s="19"/>
      <c r="GJ17" s="263"/>
      <c r="GK17" s="263"/>
      <c r="GL17" s="263"/>
      <c r="GM17" s="263"/>
      <c r="GN17" s="263"/>
      <c r="GO17" s="263"/>
      <c r="GP17" s="263"/>
      <c r="GQ17" s="263"/>
      <c r="GR17" s="263"/>
      <c r="GS17" s="263"/>
      <c r="GT17" s="263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</row>
    <row r="18" spans="1:215">
      <c r="A18" s="15"/>
      <c r="B18" s="16" t="s">
        <v>378</v>
      </c>
      <c r="G18" s="23"/>
      <c r="K18" s="23"/>
      <c r="L18" s="23"/>
      <c r="GJ18" s="263"/>
      <c r="GK18" s="263"/>
      <c r="GL18" s="263"/>
      <c r="GM18" s="263"/>
      <c r="GN18" s="263"/>
      <c r="GO18" s="263"/>
      <c r="GP18" s="263"/>
      <c r="GQ18" s="263"/>
      <c r="GR18" s="263"/>
      <c r="GS18" s="263"/>
      <c r="GT18" s="263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</row>
    <row r="19" spans="1:215">
      <c r="A19" s="15"/>
      <c r="B19" s="24" t="s">
        <v>379</v>
      </c>
      <c r="C19" s="25">
        <v>20064.198995387258</v>
      </c>
      <c r="D19" s="25">
        <v>18555.05923593531</v>
      </c>
      <c r="E19" s="25">
        <v>1509.1397594519476</v>
      </c>
      <c r="F19" s="26">
        <v>8.133306071743597E-2</v>
      </c>
      <c r="G19" s="27"/>
      <c r="H19" s="25">
        <v>17813.070416387825</v>
      </c>
      <c r="I19" s="25">
        <v>741.98881954748504</v>
      </c>
      <c r="J19" s="26">
        <v>4.1654178768914744E-2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/>
      <c r="GJ19" s="25">
        <v>11645.115229999978</v>
      </c>
      <c r="GK19" s="25">
        <v>12271.635776326306</v>
      </c>
      <c r="GL19" s="25">
        <v>12478.309330143067</v>
      </c>
      <c r="GM19" s="25">
        <v>13355.89</v>
      </c>
      <c r="GN19" s="25">
        <v>12107.418061533521</v>
      </c>
      <c r="GO19" s="25">
        <v>13463.90889654137</v>
      </c>
      <c r="GP19" s="25">
        <v>14177.38456402733</v>
      </c>
      <c r="GQ19" s="25">
        <v>14899.449304470585</v>
      </c>
      <c r="GR19" s="25">
        <v>15282.4486053851</v>
      </c>
      <c r="GS19" s="25">
        <v>15701.683343397424</v>
      </c>
      <c r="GT19" s="25">
        <v>17411.497027710706</v>
      </c>
      <c r="GU19" s="25">
        <v>17663.254802331503</v>
      </c>
      <c r="GV19" s="25">
        <v>19431.13985190434</v>
      </c>
      <c r="GW19" s="25">
        <v>20145.10166426668</v>
      </c>
      <c r="GX19" s="25">
        <f t="shared" ref="GX19:GX29" si="1">+C19</f>
        <v>20064.198995387258</v>
      </c>
      <c r="GY19" s="37"/>
      <c r="GZ19" s="37"/>
      <c r="HA19" s="37"/>
      <c r="HB19" s="37"/>
      <c r="HC19" s="37"/>
      <c r="HD19" s="37"/>
      <c r="HE19" s="37"/>
      <c r="HF19" s="37"/>
      <c r="HG19" s="37"/>
    </row>
    <row r="20" spans="1:215">
      <c r="A20" s="15"/>
      <c r="B20" s="18" t="s">
        <v>380</v>
      </c>
      <c r="C20" s="19">
        <v>6202.3339177057715</v>
      </c>
      <c r="D20" s="19">
        <v>5644.151388986973</v>
      </c>
      <c r="E20" s="19">
        <v>558.18252871879849</v>
      </c>
      <c r="F20" s="20">
        <v>9.8895740076699559E-2</v>
      </c>
      <c r="G20" s="19"/>
      <c r="H20" s="19">
        <v>5573.4069537998403</v>
      </c>
      <c r="I20" s="19">
        <v>70.744435187132694</v>
      </c>
      <c r="J20" s="20">
        <v>1.2693211849334009E-2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/>
      <c r="GJ20" s="19">
        <v>1927.3377599999999</v>
      </c>
      <c r="GK20" s="19">
        <v>1854.4807500000002</v>
      </c>
      <c r="GL20" s="19">
        <v>1842.5194887844962</v>
      </c>
      <c r="GM20" s="19">
        <v>1927.8290000000002</v>
      </c>
      <c r="GN20" s="19">
        <v>1190.4852815632287</v>
      </c>
      <c r="GO20" s="19">
        <v>2201.0679787130002</v>
      </c>
      <c r="GP20" s="19">
        <v>2099.638448956</v>
      </c>
      <c r="GQ20" s="19">
        <v>2140.6410599610003</v>
      </c>
      <c r="GR20" s="19">
        <v>2117.6059076780002</v>
      </c>
      <c r="GS20" s="19">
        <v>2034.4329156903966</v>
      </c>
      <c r="GT20" s="19">
        <v>3623.8579671011248</v>
      </c>
      <c r="GU20" s="19">
        <v>6550.6251794257269</v>
      </c>
      <c r="GV20" s="19">
        <v>6017.1557189700061</v>
      </c>
      <c r="GW20" s="19">
        <v>6196.1183922789151</v>
      </c>
      <c r="GX20" s="19">
        <f t="shared" si="1"/>
        <v>6202.3339177057715</v>
      </c>
      <c r="GY20" s="37"/>
      <c r="GZ20" s="37"/>
      <c r="HA20" s="37"/>
      <c r="HB20" s="37"/>
      <c r="HC20" s="37"/>
      <c r="HD20" s="37"/>
      <c r="HE20" s="37"/>
      <c r="HF20" s="37"/>
      <c r="HG20" s="37"/>
    </row>
    <row r="21" spans="1:215">
      <c r="A21" s="15"/>
      <c r="B21" s="18" t="s">
        <v>381</v>
      </c>
      <c r="C21" s="19">
        <v>8081.0833069361597</v>
      </c>
      <c r="D21" s="19">
        <v>7628.5350084576867</v>
      </c>
      <c r="E21" s="19">
        <v>452.54829847847304</v>
      </c>
      <c r="F21" s="20">
        <v>5.9323093880638535E-2</v>
      </c>
      <c r="G21" s="19"/>
      <c r="H21" s="19">
        <v>7179.0383776308308</v>
      </c>
      <c r="I21" s="19">
        <v>449.49663082685584</v>
      </c>
      <c r="J21" s="20">
        <v>6.2612373298831028E-2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/>
      <c r="GJ21" s="19">
        <v>2229.0868100000002</v>
      </c>
      <c r="GK21" s="19">
        <v>3343.3322999999996</v>
      </c>
      <c r="GL21" s="19">
        <v>3904.0904833470008</v>
      </c>
      <c r="GM21" s="19">
        <v>4627.9209999999994</v>
      </c>
      <c r="GN21" s="19">
        <v>3868.2048271259991</v>
      </c>
      <c r="GO21" s="19">
        <v>4597.230216269998</v>
      </c>
      <c r="GP21" s="19">
        <v>4377.0975684659988</v>
      </c>
      <c r="GQ21" s="19">
        <v>4551.7034171279984</v>
      </c>
      <c r="GR21" s="19">
        <v>5340.190593205999</v>
      </c>
      <c r="GS21" s="19">
        <v>5343.7957711930003</v>
      </c>
      <c r="GT21" s="19">
        <v>5212.7124999829994</v>
      </c>
      <c r="GU21" s="19">
        <v>5299.035080242289</v>
      </c>
      <c r="GV21" s="19">
        <v>7895.0865079255509</v>
      </c>
      <c r="GW21" s="19">
        <v>8242.780012297133</v>
      </c>
      <c r="GX21" s="19">
        <f t="shared" si="1"/>
        <v>8081.0833069361597</v>
      </c>
      <c r="GY21" s="37"/>
      <c r="GZ21" s="37"/>
      <c r="HA21" s="37"/>
      <c r="HB21" s="37"/>
      <c r="HC21" s="37"/>
      <c r="HD21" s="37"/>
      <c r="HE21" s="37"/>
      <c r="HF21" s="37"/>
      <c r="HG21" s="37"/>
    </row>
    <row r="22" spans="1:215">
      <c r="A22" s="15"/>
      <c r="B22" s="18" t="s">
        <v>382</v>
      </c>
      <c r="C22" s="19">
        <v>84.093091441999945</v>
      </c>
      <c r="D22" s="19">
        <v>24.277157689000003</v>
      </c>
      <c r="E22" s="19">
        <v>59.815933752999939</v>
      </c>
      <c r="F22" s="20">
        <v>2.4638771358354927</v>
      </c>
      <c r="G22" s="19"/>
      <c r="H22" s="19">
        <v>36.72732546200001</v>
      </c>
      <c r="I22" s="19">
        <v>-12.450167773000008</v>
      </c>
      <c r="J22" s="20">
        <v>-0.33898922985507329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/>
      <c r="GJ22" s="19">
        <v>799.78081999999017</v>
      </c>
      <c r="GK22" s="19">
        <v>260.29880000000003</v>
      </c>
      <c r="GL22" s="19">
        <v>839.46213538467202</v>
      </c>
      <c r="GM22" s="19">
        <v>780.06499999999983</v>
      </c>
      <c r="GN22" s="19">
        <v>488.29925876099992</v>
      </c>
      <c r="GO22" s="19">
        <v>166.8720481120001</v>
      </c>
      <c r="GP22" s="19">
        <v>1138.8539819850002</v>
      </c>
      <c r="GQ22" s="19">
        <v>1185.3175139930006</v>
      </c>
      <c r="GR22" s="19">
        <v>519.54984960900003</v>
      </c>
      <c r="GS22" s="19">
        <v>864.73813421800025</v>
      </c>
      <c r="GT22" s="19">
        <v>1121.5445901180003</v>
      </c>
      <c r="GU22" s="19">
        <v>144.96402915199997</v>
      </c>
      <c r="GV22" s="19">
        <v>44.863413946000009</v>
      </c>
      <c r="GW22" s="19">
        <v>24.686238943000003</v>
      </c>
      <c r="GX22" s="19">
        <f t="shared" si="1"/>
        <v>84.093091441999945</v>
      </c>
      <c r="GY22" s="37"/>
      <c r="GZ22" s="37"/>
      <c r="HA22" s="37"/>
      <c r="HB22" s="37"/>
      <c r="HC22" s="37"/>
      <c r="HD22" s="37"/>
      <c r="HE22" s="37"/>
      <c r="HF22" s="37"/>
      <c r="HG22" s="37"/>
    </row>
    <row r="23" spans="1:215">
      <c r="A23" s="15">
        <v>8</v>
      </c>
      <c r="B23" s="18" t="s">
        <v>383</v>
      </c>
      <c r="C23" s="19">
        <v>2457.483713386704</v>
      </c>
      <c r="D23" s="19">
        <v>2010.0042052253141</v>
      </c>
      <c r="E23" s="19">
        <v>447.47950816138996</v>
      </c>
      <c r="F23" s="20">
        <v>0.22262615520808285</v>
      </c>
      <c r="G23" s="19"/>
      <c r="H23" s="19">
        <v>1936.8033236575138</v>
      </c>
      <c r="I23" s="19">
        <v>73.200881567800252</v>
      </c>
      <c r="J23" s="20">
        <v>3.7794690185457579E-2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/>
      <c r="GJ23" s="19">
        <v>4437.5134599999583</v>
      </c>
      <c r="GK23" s="19">
        <v>4582.625256326307</v>
      </c>
      <c r="GL23" s="19">
        <v>3466.2040272134982</v>
      </c>
      <c r="GM23" s="19">
        <v>4154.3599999999997</v>
      </c>
      <c r="GN23" s="19">
        <v>4037.7362217326922</v>
      </c>
      <c r="GO23" s="19">
        <v>4714.0392288176663</v>
      </c>
      <c r="GP23" s="19">
        <v>5343.6743991090789</v>
      </c>
      <c r="GQ23" s="19">
        <v>4960.0538754525496</v>
      </c>
      <c r="GR23" s="19">
        <v>4344.1165494465704</v>
      </c>
      <c r="GS23" s="19">
        <v>4849.9665743108744</v>
      </c>
      <c r="GT23" s="19">
        <v>5217.089923745898</v>
      </c>
      <c r="GU23" s="19">
        <v>2812.1148789444983</v>
      </c>
      <c r="GV23" s="19">
        <v>2112.7034038937472</v>
      </c>
      <c r="GW23" s="19">
        <v>2145.6041828072835</v>
      </c>
      <c r="GX23" s="19">
        <f t="shared" si="1"/>
        <v>2457.483713386704</v>
      </c>
      <c r="GY23" s="37"/>
      <c r="GZ23" s="37"/>
      <c r="HA23" s="37"/>
      <c r="HB23" s="37"/>
      <c r="HC23" s="37"/>
      <c r="HD23" s="37"/>
      <c r="HE23" s="37"/>
      <c r="HF23" s="37"/>
      <c r="HG23" s="37"/>
    </row>
    <row r="24" spans="1:215">
      <c r="A24" s="15">
        <v>2</v>
      </c>
      <c r="B24" s="18" t="s">
        <v>384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/>
      <c r="GJ24" s="19">
        <v>785.45513000000005</v>
      </c>
      <c r="GK24" s="19">
        <v>796.44592</v>
      </c>
      <c r="GL24" s="19">
        <v>907.90285117600024</v>
      </c>
      <c r="GM24" s="19">
        <v>0</v>
      </c>
      <c r="GN24" s="19">
        <v>519.09092500400016</v>
      </c>
      <c r="GO24" s="19">
        <v>286.75119779700015</v>
      </c>
      <c r="GP24" s="19">
        <v>0</v>
      </c>
      <c r="GQ24" s="19">
        <v>221.87184949899992</v>
      </c>
      <c r="GR24" s="19">
        <v>222.93971167200013</v>
      </c>
      <c r="GS24" s="19">
        <v>82.97643539000002</v>
      </c>
      <c r="GT24" s="19">
        <v>56.126183149999996</v>
      </c>
      <c r="GU24" s="19">
        <v>0</v>
      </c>
      <c r="GV24" s="19">
        <v>0</v>
      </c>
      <c r="GW24" s="19">
        <v>0</v>
      </c>
      <c r="GX24" s="19">
        <f t="shared" si="1"/>
        <v>0</v>
      </c>
      <c r="GY24" s="37"/>
      <c r="GZ24" s="37"/>
      <c r="HA24" s="37"/>
      <c r="HB24" s="37"/>
      <c r="HC24" s="37"/>
      <c r="HD24" s="37"/>
      <c r="HE24" s="37"/>
      <c r="HF24" s="37"/>
      <c r="HG24" s="37"/>
    </row>
    <row r="25" spans="1:215">
      <c r="A25" s="15">
        <v>3</v>
      </c>
      <c r="B25" s="18" t="s">
        <v>385</v>
      </c>
      <c r="C25" s="19">
        <v>982.49862538333832</v>
      </c>
      <c r="D25" s="19">
        <v>1313.959755718822</v>
      </c>
      <c r="E25" s="19">
        <v>-331.46113033548363</v>
      </c>
      <c r="F25" s="20">
        <v>-0.25226124993010363</v>
      </c>
      <c r="G25" s="19"/>
      <c r="H25" s="19">
        <v>1360.9456747748156</v>
      </c>
      <c r="I25" s="19">
        <v>-46.985919055993691</v>
      </c>
      <c r="J25" s="20">
        <v>-3.4524463339631876E-2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/>
      <c r="GJ25" s="19">
        <v>1465.9412500000294</v>
      </c>
      <c r="GK25" s="19">
        <v>1434.4527499999999</v>
      </c>
      <c r="GL25" s="19">
        <v>1504.3849255473997</v>
      </c>
      <c r="GM25" s="19">
        <v>1771.5809999999999</v>
      </c>
      <c r="GN25" s="19">
        <v>1765.0152978906001</v>
      </c>
      <c r="GO25" s="19">
        <v>1259.1708260047035</v>
      </c>
      <c r="GP25" s="19">
        <v>934.43412699825024</v>
      </c>
      <c r="GQ25" s="19">
        <v>1503.821028668965</v>
      </c>
      <c r="GR25" s="19">
        <v>2175.8288707466686</v>
      </c>
      <c r="GS25" s="19">
        <v>1761.2969546250902</v>
      </c>
      <c r="GT25" s="19">
        <v>1025.1074614922418</v>
      </c>
      <c r="GU25" s="19">
        <v>1244.6407469531687</v>
      </c>
      <c r="GV25" s="19">
        <v>1470.6320540948143</v>
      </c>
      <c r="GW25" s="19">
        <v>1433.2611728284221</v>
      </c>
      <c r="GX25" s="19">
        <f t="shared" si="1"/>
        <v>982.49862538333832</v>
      </c>
      <c r="GY25" s="37"/>
      <c r="GZ25" s="37"/>
      <c r="HA25" s="37"/>
      <c r="HB25" s="37"/>
      <c r="HC25" s="37"/>
      <c r="HD25" s="37"/>
      <c r="HE25" s="37"/>
      <c r="HF25" s="37"/>
      <c r="HG25" s="37"/>
    </row>
    <row r="26" spans="1:215" hidden="1" outlineLevel="1">
      <c r="A26" s="15">
        <v>4</v>
      </c>
      <c r="B26" s="18" t="s">
        <v>386</v>
      </c>
      <c r="C26" s="19">
        <v>1039.1126374829712</v>
      </c>
      <c r="D26" s="19">
        <v>1102.5145219139995</v>
      </c>
      <c r="E26" s="19">
        <v>-63.401884431028293</v>
      </c>
      <c r="F26" s="20">
        <v>-5.7506620702791882E-2</v>
      </c>
      <c r="H26" s="19">
        <v>1102.2547741724131</v>
      </c>
      <c r="I26" s="19">
        <v>0.25974774158635228</v>
      </c>
      <c r="J26" s="20">
        <v>2.3565127380044615E-4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/>
      <c r="GJ26" s="19">
        <v>0</v>
      </c>
      <c r="GK26" s="19">
        <v>0</v>
      </c>
      <c r="GL26" s="19">
        <v>13.74541868999999</v>
      </c>
      <c r="GM26" s="19">
        <v>94.133999999999986</v>
      </c>
      <c r="GN26" s="19">
        <v>238.58624945599988</v>
      </c>
      <c r="GO26" s="19">
        <v>238.77740082700009</v>
      </c>
      <c r="GP26" s="19">
        <v>283.68603851299991</v>
      </c>
      <c r="GQ26" s="19">
        <v>312.59253522827589</v>
      </c>
      <c r="GR26" s="19">
        <v>377.90497425275703</v>
      </c>
      <c r="GS26" s="19">
        <v>481.20356181588312</v>
      </c>
      <c r="GT26" s="19">
        <v>788.97495888169578</v>
      </c>
      <c r="GU26" s="19">
        <v>1139.1253062832589</v>
      </c>
      <c r="GV26" s="19">
        <v>1207.1042216055284</v>
      </c>
      <c r="GW26" s="19">
        <v>1183.8084819521682</v>
      </c>
      <c r="GX26" s="19">
        <f t="shared" si="1"/>
        <v>1039.1126374829712</v>
      </c>
      <c r="GY26" s="37"/>
      <c r="GZ26" s="37"/>
      <c r="HA26" s="37"/>
      <c r="HB26" s="37"/>
      <c r="HC26" s="37"/>
      <c r="HD26" s="37"/>
      <c r="HE26" s="37"/>
      <c r="HF26" s="37"/>
      <c r="HG26" s="37"/>
    </row>
    <row r="27" spans="1:215" hidden="1" outlineLevel="1">
      <c r="A27" s="15">
        <v>5</v>
      </c>
      <c r="B27" s="18" t="s">
        <v>387</v>
      </c>
      <c r="C27" s="19">
        <v>1038.8321723683162</v>
      </c>
      <c r="D27" s="19">
        <v>668.82637994751576</v>
      </c>
      <c r="E27" s="19">
        <v>370.00579242080039</v>
      </c>
      <c r="F27" s="20">
        <v>0.55321650508138676</v>
      </c>
      <c r="H27" s="19">
        <v>436.27951223405341</v>
      </c>
      <c r="I27" s="19">
        <v>232.54686771346235</v>
      </c>
      <c r="J27" s="20">
        <v>0.53302266366500051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/>
      <c r="GJ27" s="19">
        <v>0</v>
      </c>
      <c r="GK27" s="19">
        <v>0</v>
      </c>
      <c r="GL27" s="19">
        <v>0</v>
      </c>
      <c r="GM27" s="19">
        <v>0</v>
      </c>
      <c r="GN27" s="19">
        <v>0</v>
      </c>
      <c r="GO27" s="19">
        <v>0</v>
      </c>
      <c r="GP27" s="19">
        <v>0</v>
      </c>
      <c r="GQ27" s="19">
        <v>23.448024539794993</v>
      </c>
      <c r="GR27" s="19">
        <v>47.265850036009006</v>
      </c>
      <c r="GS27" s="19">
        <v>81.578900443461322</v>
      </c>
      <c r="GT27" s="19">
        <v>159.55821807882603</v>
      </c>
      <c r="GU27" s="19">
        <v>305.08866327785921</v>
      </c>
      <c r="GV27" s="19">
        <v>485.51411923434011</v>
      </c>
      <c r="GW27" s="19">
        <v>737.10101604475824</v>
      </c>
      <c r="GX27" s="19">
        <f t="shared" si="1"/>
        <v>1038.8321723683162</v>
      </c>
      <c r="GY27" s="37"/>
      <c r="GZ27" s="37"/>
      <c r="HA27" s="37"/>
      <c r="HB27" s="37"/>
      <c r="HC27" s="37"/>
      <c r="HD27" s="37"/>
      <c r="HE27" s="37"/>
      <c r="HF27" s="37"/>
      <c r="HG27" s="37"/>
    </row>
    <row r="28" spans="1:215" hidden="1" outlineLevel="1">
      <c r="A28" s="15">
        <v>6</v>
      </c>
      <c r="B28" s="18" t="s">
        <v>388</v>
      </c>
      <c r="C28" s="19">
        <v>178.76153068199972</v>
      </c>
      <c r="D28" s="19">
        <v>162.79081799600004</v>
      </c>
      <c r="E28" s="19">
        <v>15.970712685999672</v>
      </c>
      <c r="F28" s="20">
        <v>9.8105733987970317E-2</v>
      </c>
      <c r="H28" s="19">
        <v>187.61447465635598</v>
      </c>
      <c r="I28" s="19">
        <v>-24.823656660355937</v>
      </c>
      <c r="J28" s="20">
        <v>-0.13231205484451125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/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137.04629873809697</v>
      </c>
      <c r="GS28" s="19">
        <v>201.69409571071895</v>
      </c>
      <c r="GT28" s="19">
        <v>206.52522515991808</v>
      </c>
      <c r="GU28" s="19">
        <v>167.66091805270196</v>
      </c>
      <c r="GV28" s="19">
        <v>198.08041223435598</v>
      </c>
      <c r="GW28" s="19">
        <v>181.74216711500006</v>
      </c>
      <c r="GX28" s="19">
        <f t="shared" si="1"/>
        <v>178.76153068199972</v>
      </c>
      <c r="GY28" s="37"/>
      <c r="GZ28" s="37"/>
      <c r="HA28" s="37"/>
      <c r="HB28" s="37"/>
      <c r="HC28" s="37"/>
      <c r="HD28" s="37"/>
      <c r="HE28" s="37"/>
      <c r="HF28" s="37"/>
      <c r="HG28" s="37"/>
    </row>
    <row r="29" spans="1:215" collapsed="1">
      <c r="A29" s="15">
        <v>7</v>
      </c>
      <c r="B29" s="18" t="s">
        <v>389</v>
      </c>
      <c r="C29" s="19">
        <v>2256.7063405332869</v>
      </c>
      <c r="D29" s="19">
        <v>1934.1317198575152</v>
      </c>
      <c r="E29" s="19">
        <v>322.57462067577171</v>
      </c>
      <c r="F29" s="20">
        <v>0.16678006847410337</v>
      </c>
      <c r="G29" s="19"/>
      <c r="H29" s="19">
        <v>1726.1487610628226</v>
      </c>
      <c r="I29" s="19">
        <v>207.98295879469265</v>
      </c>
      <c r="J29" s="20">
        <v>0.12048959132967983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/>
      <c r="GJ29" s="19">
        <v>0</v>
      </c>
      <c r="GK29" s="19">
        <v>0</v>
      </c>
      <c r="GL29" s="19">
        <v>13.74541868999999</v>
      </c>
      <c r="GM29" s="19">
        <v>94.133999999999986</v>
      </c>
      <c r="GN29" s="19">
        <v>238.58624945599988</v>
      </c>
      <c r="GO29" s="19">
        <v>238.77740082700009</v>
      </c>
      <c r="GP29" s="19">
        <v>283.68603851299991</v>
      </c>
      <c r="GQ29" s="19">
        <v>336.04055976807086</v>
      </c>
      <c r="GR29" s="19">
        <v>562.21712302686296</v>
      </c>
      <c r="GS29" s="19">
        <v>764.47655797006337</v>
      </c>
      <c r="GT29" s="19">
        <v>1155.05840212044</v>
      </c>
      <c r="GU29" s="19">
        <v>1611.87488761382</v>
      </c>
      <c r="GV29" s="19">
        <v>1890.6987530742247</v>
      </c>
      <c r="GW29" s="19">
        <v>2102.6516651119264</v>
      </c>
      <c r="GX29" s="19">
        <f t="shared" si="1"/>
        <v>2256.7063405332869</v>
      </c>
      <c r="GY29" s="37"/>
      <c r="GZ29" s="37"/>
      <c r="HA29" s="37"/>
      <c r="HB29" s="37"/>
      <c r="HC29" s="37"/>
      <c r="HD29" s="37"/>
      <c r="HE29" s="37"/>
      <c r="HF29" s="37"/>
      <c r="HG29" s="37"/>
    </row>
    <row r="30" spans="1:215">
      <c r="A30" s="15"/>
      <c r="B30" s="21"/>
      <c r="G30" s="19"/>
      <c r="K30" s="19"/>
      <c r="L30" s="19"/>
      <c r="GJ30" s="263"/>
      <c r="GK30" s="263"/>
      <c r="GL30" s="263"/>
      <c r="GM30" s="263"/>
      <c r="GN30" s="263"/>
      <c r="GO30" s="263"/>
      <c r="GP30" s="263"/>
      <c r="GQ30" s="263"/>
      <c r="GR30" s="263"/>
      <c r="GS30" s="263"/>
      <c r="GT30" s="263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</row>
    <row r="31" spans="1:215">
      <c r="A31" s="15"/>
      <c r="B31" s="16" t="s">
        <v>390</v>
      </c>
      <c r="C31" s="233"/>
      <c r="D31" s="251"/>
      <c r="E31" s="28" t="s">
        <v>391</v>
      </c>
      <c r="G31" s="19"/>
      <c r="H31" s="20"/>
      <c r="I31" s="28" t="s">
        <v>391</v>
      </c>
      <c r="K31" s="19"/>
      <c r="L31" s="19"/>
      <c r="GJ31" s="263"/>
      <c r="GK31" s="263"/>
      <c r="GL31" s="263"/>
      <c r="GM31" s="263"/>
      <c r="GN31" s="263"/>
      <c r="GO31" s="263"/>
      <c r="GP31" s="263"/>
      <c r="GQ31" s="263"/>
      <c r="GR31" s="263"/>
      <c r="GS31" s="263"/>
      <c r="GT31" s="263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</row>
    <row r="32" spans="1:215">
      <c r="A32" s="15"/>
      <c r="B32" s="18" t="s">
        <v>380</v>
      </c>
      <c r="C32" s="20">
        <v>0.30912442201812707</v>
      </c>
      <c r="D32" s="20">
        <v>0.30418395959933275</v>
      </c>
      <c r="E32" s="19">
        <v>0.49404624187943114</v>
      </c>
      <c r="F32" s="20"/>
      <c r="G32" s="20"/>
      <c r="H32" s="20">
        <v>0.31288300239763089</v>
      </c>
      <c r="I32" s="19">
        <v>-0.869904279829814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/>
      <c r="GJ32" s="20">
        <v>0.16550611324436018</v>
      </c>
      <c r="GK32" s="20">
        <v>0.15111927894548108</v>
      </c>
      <c r="GL32" s="20">
        <v>0.14765778280024183</v>
      </c>
      <c r="GM32" s="20">
        <v>0.14434298275891763</v>
      </c>
      <c r="GN32" s="20">
        <v>9.8326932754186427E-2</v>
      </c>
      <c r="GO32" s="20">
        <v>0.16347912004057114</v>
      </c>
      <c r="GP32" s="20">
        <v>0.14809772842612104</v>
      </c>
      <c r="GQ32" s="20">
        <v>0.14367249528603049</v>
      </c>
      <c r="GR32" s="20">
        <v>0.13856456922301158</v>
      </c>
      <c r="GS32" s="20">
        <v>0.1295678222007883</v>
      </c>
      <c r="GT32" s="20">
        <v>0.20813017751050875</v>
      </c>
      <c r="GU32" s="20">
        <v>0.37086172694293362</v>
      </c>
      <c r="GV32" s="20">
        <v>0.30966560710437674</v>
      </c>
      <c r="GW32" s="20">
        <v>0.30757444144695339</v>
      </c>
      <c r="GX32" s="20">
        <f t="shared" ref="GX32:GX41" si="2">+C32</f>
        <v>0.30912442201812707</v>
      </c>
      <c r="GY32" s="37"/>
      <c r="GZ32" s="37"/>
      <c r="HA32" s="37"/>
      <c r="HB32" s="37"/>
      <c r="HC32" s="37"/>
      <c r="HD32" s="37"/>
      <c r="HE32" s="37"/>
      <c r="HF32" s="37"/>
      <c r="HG32" s="37"/>
    </row>
    <row r="33" spans="1:215">
      <c r="A33" s="15"/>
      <c r="B33" s="18" t="s">
        <v>381</v>
      </c>
      <c r="C33" s="20">
        <v>0.40276132173499646</v>
      </c>
      <c r="D33" s="20">
        <v>0.41112964994925022</v>
      </c>
      <c r="E33" s="19">
        <v>-0.83683282142537618</v>
      </c>
      <c r="F33" s="20"/>
      <c r="G33" s="20"/>
      <c r="H33" s="20">
        <v>0.40302082739347372</v>
      </c>
      <c r="I33" s="19">
        <v>0.81088225557764959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/>
      <c r="GJ33" s="20">
        <v>0.19141818401740318</v>
      </c>
      <c r="GK33" s="20">
        <v>0.27244389916214373</v>
      </c>
      <c r="GL33" s="20">
        <v>0.31287014771433297</v>
      </c>
      <c r="GM33" s="20">
        <v>0.34650787031040237</v>
      </c>
      <c r="GN33" s="20">
        <v>0.31949048157638771</v>
      </c>
      <c r="GO33" s="20">
        <v>0.34144840488715289</v>
      </c>
      <c r="GP33" s="20">
        <v>0.30873801501950715</v>
      </c>
      <c r="GQ33" s="20">
        <v>0.30549474172594138</v>
      </c>
      <c r="GR33" s="20">
        <v>0.34943291687722527</v>
      </c>
      <c r="GS33" s="20">
        <v>0.34033266716208949</v>
      </c>
      <c r="GT33" s="20">
        <v>0.29938336098767815</v>
      </c>
      <c r="GU33" s="20">
        <v>0.30000331986055201</v>
      </c>
      <c r="GV33" s="20">
        <v>0.40631103311995342</v>
      </c>
      <c r="GW33" s="20">
        <v>0.40917043506005984</v>
      </c>
      <c r="GX33" s="20">
        <f t="shared" si="2"/>
        <v>0.40276132173499646</v>
      </c>
      <c r="GY33" s="37"/>
      <c r="GZ33" s="37"/>
      <c r="HA33" s="37"/>
      <c r="HB33" s="37"/>
      <c r="HC33" s="37"/>
      <c r="HD33" s="37"/>
      <c r="HE33" s="37"/>
      <c r="HF33" s="37"/>
      <c r="HG33" s="37"/>
    </row>
    <row r="34" spans="1:215">
      <c r="A34" s="15"/>
      <c r="B34" s="18" t="s">
        <v>382</v>
      </c>
      <c r="C34" s="20">
        <v>4.1912010273289693E-3</v>
      </c>
      <c r="D34" s="20">
        <v>1.3083848119429761E-3</v>
      </c>
      <c r="E34" s="19">
        <v>0.28828162153859932</v>
      </c>
      <c r="F34" s="20"/>
      <c r="G34" s="20"/>
      <c r="H34" s="20">
        <v>2.0618189118149603E-3</v>
      </c>
      <c r="I34" s="19">
        <v>-7.534340998719842E-2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/>
      <c r="GJ34" s="20">
        <v>6.8679511039925686E-2</v>
      </c>
      <c r="GK34" s="20">
        <v>2.1211418326328807E-2</v>
      </c>
      <c r="GL34" s="20">
        <v>6.7273707773603281E-2</v>
      </c>
      <c r="GM34" s="20">
        <v>5.8406066536936127E-2</v>
      </c>
      <c r="GN34" s="20">
        <v>4.0330585454249369E-2</v>
      </c>
      <c r="GO34" s="20">
        <v>1.2394026830860869E-2</v>
      </c>
      <c r="GP34" s="20">
        <v>8.0328919402711696E-2</v>
      </c>
      <c r="GQ34" s="20">
        <v>7.9554451293535097E-2</v>
      </c>
      <c r="GR34" s="20">
        <v>3.3996505600936582E-2</v>
      </c>
      <c r="GS34" s="20">
        <v>5.5072957166826551E-2</v>
      </c>
      <c r="GT34" s="20">
        <v>6.4414024155019081E-2</v>
      </c>
      <c r="GU34" s="20">
        <v>8.2070960745504896E-3</v>
      </c>
      <c r="GV34" s="20">
        <v>2.3088410812710605E-3</v>
      </c>
      <c r="GW34" s="20">
        <v>1.2254214128285278E-3</v>
      </c>
      <c r="GX34" s="20">
        <f t="shared" si="2"/>
        <v>4.1912010273289693E-3</v>
      </c>
      <c r="GY34" s="37"/>
      <c r="GZ34" s="37"/>
      <c r="HA34" s="37"/>
      <c r="HB34" s="37"/>
      <c r="HC34" s="37"/>
      <c r="HD34" s="37"/>
      <c r="HE34" s="37"/>
      <c r="HF34" s="37"/>
      <c r="HG34" s="37"/>
    </row>
    <row r="35" spans="1:215">
      <c r="A35" s="15"/>
      <c r="B35" s="18" t="s">
        <v>383</v>
      </c>
      <c r="C35" s="20">
        <v>0.12248102772264556</v>
      </c>
      <c r="D35" s="20">
        <v>0.10832647741337136</v>
      </c>
      <c r="E35" s="19">
        <v>1.4154550309274205</v>
      </c>
      <c r="F35" s="20"/>
      <c r="G35" s="20"/>
      <c r="H35" s="20">
        <v>0.10872933628981091</v>
      </c>
      <c r="I35" s="19">
        <v>-4.0285887643955187E-2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/>
      <c r="GJ35" s="20">
        <v>0.38106221985404665</v>
      </c>
      <c r="GK35" s="20">
        <v>0.37343230681331246</v>
      </c>
      <c r="GL35" s="20">
        <v>0.27777833803497781</v>
      </c>
      <c r="GM35" s="20">
        <v>0.31105077984320023</v>
      </c>
      <c r="GN35" s="20">
        <v>0.33349275635909398</v>
      </c>
      <c r="GO35" s="20">
        <v>0.35012411811763045</v>
      </c>
      <c r="GP35" s="20">
        <v>0.37691538767084948</v>
      </c>
      <c r="GQ35" s="20">
        <v>0.3329018257046778</v>
      </c>
      <c r="GR35" s="20">
        <v>0.28425526966377807</v>
      </c>
      <c r="GS35" s="20">
        <v>0.30888195031332683</v>
      </c>
      <c r="GT35" s="20">
        <v>0.29963477094719698</v>
      </c>
      <c r="GU35" s="20">
        <v>0.15920706067000215</v>
      </c>
      <c r="GV35" s="20">
        <v>0.1087277133506243</v>
      </c>
      <c r="GW35" s="20">
        <v>0.10650748844882474</v>
      </c>
      <c r="GX35" s="20">
        <f t="shared" si="2"/>
        <v>0.12248102772264556</v>
      </c>
      <c r="GY35" s="37"/>
      <c r="GZ35" s="37"/>
      <c r="HA35" s="37"/>
      <c r="HB35" s="37"/>
      <c r="HC35" s="37"/>
      <c r="HD35" s="37"/>
      <c r="HE35" s="37"/>
      <c r="HF35" s="37"/>
      <c r="HG35" s="37"/>
    </row>
    <row r="36" spans="1:215">
      <c r="A36" s="15"/>
      <c r="B36" s="18" t="s">
        <v>384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/>
      <c r="GJ36" s="20">
        <v>6.7449322268320872E-2</v>
      </c>
      <c r="GK36" s="20">
        <v>6.4901365597604774E-2</v>
      </c>
      <c r="GL36" s="20">
        <v>7.2758482511956685E-2</v>
      </c>
      <c r="GM36" s="20">
        <v>0</v>
      </c>
      <c r="GN36" s="20">
        <v>4.2873792113712832E-2</v>
      </c>
      <c r="GO36" s="20">
        <v>2.1297767238358339E-2</v>
      </c>
      <c r="GP36" s="20">
        <v>0</v>
      </c>
      <c r="GQ36" s="20">
        <v>1.4891278527484045E-2</v>
      </c>
      <c r="GR36" s="20">
        <v>1.4587957560246107E-2</v>
      </c>
      <c r="GS36" s="20">
        <v>5.2845566666513948E-3</v>
      </c>
      <c r="GT36" s="20">
        <v>3.2235127778314629E-3</v>
      </c>
      <c r="GU36" s="20">
        <v>0</v>
      </c>
      <c r="GV36" s="20">
        <v>0</v>
      </c>
      <c r="GW36" s="20">
        <v>0</v>
      </c>
      <c r="GX36" s="20">
        <f t="shared" si="2"/>
        <v>0</v>
      </c>
      <c r="GY36" s="37"/>
      <c r="GZ36" s="37"/>
      <c r="HA36" s="37"/>
      <c r="HB36" s="37"/>
      <c r="HC36" s="37"/>
      <c r="HD36" s="37"/>
      <c r="HE36" s="37"/>
      <c r="HF36" s="37"/>
      <c r="HG36" s="37"/>
    </row>
    <row r="37" spans="1:215">
      <c r="A37" s="15"/>
      <c r="B37" s="18" t="s">
        <v>385</v>
      </c>
      <c r="C37" s="20">
        <v>4.8967747260142996E-2</v>
      </c>
      <c r="D37" s="20">
        <v>7.0814096522747574E-2</v>
      </c>
      <c r="E37" s="19">
        <v>-2.1846349262604576</v>
      </c>
      <c r="F37" s="20"/>
      <c r="G37" s="20"/>
      <c r="H37" s="20">
        <v>7.6401521072007941E-2</v>
      </c>
      <c r="I37" s="19">
        <v>-0.55874245492603669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/>
      <c r="GJ37" s="20">
        <v>0.12588464957594345</v>
      </c>
      <c r="GK37" s="20">
        <v>0.11689173115512921</v>
      </c>
      <c r="GL37" s="20">
        <v>0.12055999620985125</v>
      </c>
      <c r="GM37" s="20">
        <v>0.13264417421826624</v>
      </c>
      <c r="GN37" s="20">
        <v>0.14577966077658047</v>
      </c>
      <c r="GO37" s="20">
        <v>9.3521935990532531E-2</v>
      </c>
      <c r="GP37" s="20">
        <v>6.5910191176531657E-2</v>
      </c>
      <c r="GQ37" s="20">
        <v>0.1009313161807761</v>
      </c>
      <c r="GR37" s="20">
        <v>0.14237436204954543</v>
      </c>
      <c r="GS37" s="20">
        <v>0.11217249234399555</v>
      </c>
      <c r="GT37" s="20">
        <v>5.8875320132482874E-2</v>
      </c>
      <c r="GU37" s="20">
        <v>7.0464971540176127E-2</v>
      </c>
      <c r="GV37" s="20">
        <v>7.568429157030053E-2</v>
      </c>
      <c r="GW37" s="20">
        <v>7.1146882091478167E-2</v>
      </c>
      <c r="GX37" s="20">
        <f t="shared" si="2"/>
        <v>4.8967747260142996E-2</v>
      </c>
      <c r="GY37" s="37"/>
      <c r="GZ37" s="37"/>
      <c r="HA37" s="37"/>
      <c r="HB37" s="37"/>
      <c r="HC37" s="37"/>
      <c r="HD37" s="37"/>
      <c r="HE37" s="37"/>
      <c r="HF37" s="37"/>
      <c r="HG37" s="37"/>
    </row>
    <row r="38" spans="1:215">
      <c r="A38" s="15"/>
      <c r="B38" s="18" t="s">
        <v>386</v>
      </c>
      <c r="C38" s="20">
        <v>5.1789390531955068E-2</v>
      </c>
      <c r="D38" s="20">
        <v>5.9418539595862664E-2</v>
      </c>
      <c r="E38" s="19">
        <v>-0.76291490639075965</v>
      </c>
      <c r="H38" s="20">
        <v>6.1878988203984818E-2</v>
      </c>
      <c r="I38" s="19">
        <v>-0.24604486081221538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/>
      <c r="GJ38" s="20">
        <v>0</v>
      </c>
      <c r="GK38" s="20">
        <v>0</v>
      </c>
      <c r="GL38" s="20">
        <v>1.10154495503618E-3</v>
      </c>
      <c r="GM38" s="20">
        <v>7.0481263322773689E-3</v>
      </c>
      <c r="GN38" s="20">
        <v>1.9705790965789168E-2</v>
      </c>
      <c r="GO38" s="20">
        <v>1.7734626894893621E-2</v>
      </c>
      <c r="GP38" s="20">
        <v>2.0009758304278799E-2</v>
      </c>
      <c r="GQ38" s="20">
        <v>2.0980140194475669E-2</v>
      </c>
      <c r="GR38" s="20">
        <v>2.4728038288288047E-2</v>
      </c>
      <c r="GS38" s="20">
        <v>3.0646622485749578E-2</v>
      </c>
      <c r="GT38" s="20">
        <v>4.5313447638995551E-2</v>
      </c>
      <c r="GU38" s="20">
        <v>6.449124575459883E-2</v>
      </c>
      <c r="GV38" s="20">
        <v>6.2122151906967349E-2</v>
      </c>
      <c r="GW38" s="20">
        <v>5.8764085765424759E-2</v>
      </c>
      <c r="GX38" s="20">
        <f t="shared" si="2"/>
        <v>5.1789390531955068E-2</v>
      </c>
      <c r="GY38" s="37"/>
      <c r="GZ38" s="37"/>
      <c r="HA38" s="37"/>
      <c r="HB38" s="37"/>
      <c r="HC38" s="37"/>
      <c r="HD38" s="37"/>
      <c r="HE38" s="37"/>
      <c r="HF38" s="37"/>
      <c r="HG38" s="37"/>
    </row>
    <row r="39" spans="1:215">
      <c r="A39" s="15"/>
      <c r="B39" s="18" t="s">
        <v>387</v>
      </c>
      <c r="C39" s="20">
        <v>5.1775412146138643E-2</v>
      </c>
      <c r="D39" s="20">
        <v>3.604549958278816E-2</v>
      </c>
      <c r="E39" s="19">
        <v>1.5729912563350483</v>
      </c>
      <c r="H39" s="20">
        <v>2.4492100577600658E-2</v>
      </c>
      <c r="I39" s="19">
        <v>1.1553399005187501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/>
      <c r="GJ39" s="20">
        <v>0</v>
      </c>
      <c r="GK39" s="20">
        <v>0</v>
      </c>
      <c r="GL39" s="20">
        <v>0</v>
      </c>
      <c r="GM39" s="20">
        <v>0</v>
      </c>
      <c r="GN39" s="20">
        <v>0</v>
      </c>
      <c r="GO39" s="20">
        <v>0</v>
      </c>
      <c r="GP39" s="20">
        <v>0</v>
      </c>
      <c r="GQ39" s="20">
        <v>1.5737510870793999E-3</v>
      </c>
      <c r="GR39" s="20">
        <v>3.0928191716184713E-3</v>
      </c>
      <c r="GS39" s="20">
        <v>5.1955512450049084E-3</v>
      </c>
      <c r="GT39" s="20">
        <v>9.1639574601130678E-3</v>
      </c>
      <c r="GU39" s="20">
        <v>1.7272505361672543E-2</v>
      </c>
      <c r="GV39" s="20">
        <v>2.4986394155706595E-2</v>
      </c>
      <c r="GW39" s="20">
        <v>3.6589590280014607E-2</v>
      </c>
      <c r="GX39" s="20">
        <f t="shared" si="2"/>
        <v>5.1775412146138643E-2</v>
      </c>
      <c r="GY39" s="37"/>
      <c r="GZ39" s="37"/>
      <c r="HA39" s="37"/>
      <c r="HB39" s="37"/>
      <c r="HC39" s="37"/>
      <c r="HD39" s="37"/>
      <c r="HE39" s="37"/>
      <c r="HF39" s="37"/>
      <c r="HG39" s="37"/>
    </row>
    <row r="40" spans="1:215">
      <c r="A40" s="15"/>
      <c r="B40" s="18" t="s">
        <v>388</v>
      </c>
      <c r="C40" s="20">
        <v>8.9094775586654046E-3</v>
      </c>
      <c r="D40" s="20">
        <v>8.7733925247042849E-3</v>
      </c>
      <c r="E40" s="19">
        <v>1.3608503396111971E-2</v>
      </c>
      <c r="F40" s="19"/>
      <c r="G40" s="19"/>
      <c r="H40" s="20">
        <v>1.0532405153675964E-2</v>
      </c>
      <c r="I40" s="19">
        <v>-0.17590126289716793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/>
      <c r="GJ40" s="20">
        <v>0</v>
      </c>
      <c r="GK40" s="20">
        <v>0</v>
      </c>
      <c r="GL40" s="20">
        <v>0</v>
      </c>
      <c r="GM40" s="20">
        <v>0</v>
      </c>
      <c r="GN40" s="20">
        <v>0</v>
      </c>
      <c r="GO40" s="20">
        <v>0</v>
      </c>
      <c r="GP40" s="20">
        <v>0</v>
      </c>
      <c r="GQ40" s="20">
        <v>0</v>
      </c>
      <c r="GR40" s="20">
        <v>8.9675615653505777E-3</v>
      </c>
      <c r="GS40" s="20">
        <v>1.2845380415567452E-2</v>
      </c>
      <c r="GT40" s="20">
        <v>1.1861428390174006E-2</v>
      </c>
      <c r="GU40" s="20">
        <v>9.4920737955142432E-3</v>
      </c>
      <c r="GV40" s="20">
        <v>1.0193967710800209E-2</v>
      </c>
      <c r="GW40" s="20">
        <v>9.0216554944159838E-3</v>
      </c>
      <c r="GX40" s="20">
        <f t="shared" si="2"/>
        <v>8.9094775586654046E-3</v>
      </c>
      <c r="GY40" s="37"/>
      <c r="GZ40" s="37"/>
      <c r="HA40" s="37"/>
      <c r="HB40" s="37"/>
      <c r="HC40" s="37"/>
      <c r="HD40" s="37"/>
      <c r="HE40" s="37"/>
      <c r="HF40" s="37"/>
      <c r="HG40" s="37"/>
    </row>
    <row r="41" spans="1:215">
      <c r="A41" s="15"/>
      <c r="B41" s="18" t="s">
        <v>389</v>
      </c>
      <c r="C41" s="20">
        <v>0.11247428023675911</v>
      </c>
      <c r="D41" s="20">
        <v>0.1042374317033551</v>
      </c>
      <c r="E41" s="19">
        <v>0.82368485334040065</v>
      </c>
      <c r="F41" s="20"/>
      <c r="G41" s="20"/>
      <c r="H41" s="20">
        <v>9.6903493935261445E-2</v>
      </c>
      <c r="I41" s="19">
        <v>0.73339377680936568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/>
      <c r="GJ41" s="20">
        <v>0</v>
      </c>
      <c r="GK41" s="20">
        <v>0</v>
      </c>
      <c r="GL41" s="20">
        <v>1.10154495503618E-3</v>
      </c>
      <c r="GM41" s="20">
        <v>7.0481263322773689E-3</v>
      </c>
      <c r="GN41" s="20">
        <v>1.9705790965789168E-2</v>
      </c>
      <c r="GO41" s="20">
        <v>1.7734626894893621E-2</v>
      </c>
      <c r="GP41" s="20">
        <v>2.0009758304278799E-2</v>
      </c>
      <c r="GQ41" s="20">
        <v>2.255389128155507E-2</v>
      </c>
      <c r="GR41" s="20">
        <v>3.6788419025257098E-2</v>
      </c>
      <c r="GS41" s="20">
        <v>4.8687554146321935E-2</v>
      </c>
      <c r="GT41" s="20">
        <v>6.6338833489282628E-2</v>
      </c>
      <c r="GU41" s="20">
        <v>9.1255824911785605E-2</v>
      </c>
      <c r="GV41" s="20">
        <v>9.7302513773474167E-2</v>
      </c>
      <c r="GW41" s="20">
        <v>0.10437533153985534</v>
      </c>
      <c r="GX41" s="20">
        <f t="shared" si="2"/>
        <v>0.11247428023675911</v>
      </c>
      <c r="GY41" s="37"/>
      <c r="GZ41" s="37"/>
      <c r="HA41" s="37"/>
      <c r="HB41" s="37"/>
      <c r="HC41" s="37"/>
      <c r="HD41" s="37"/>
      <c r="HE41" s="37"/>
      <c r="HF41" s="37"/>
      <c r="HG41" s="37"/>
    </row>
    <row r="42" spans="1:215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37"/>
      <c r="GY42" s="37"/>
      <c r="GZ42" s="37"/>
      <c r="HA42" s="37"/>
      <c r="HB42" s="37"/>
      <c r="HC42" s="37"/>
      <c r="HD42" s="37"/>
      <c r="HE42" s="37"/>
      <c r="HF42" s="37"/>
      <c r="HG42" s="37"/>
    </row>
    <row r="43" spans="1:215">
      <c r="A43" s="15"/>
      <c r="B43" s="16" t="s">
        <v>392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64"/>
      <c r="GK43" s="264"/>
      <c r="GL43" s="264"/>
      <c r="GM43" s="264"/>
      <c r="GN43" s="264"/>
      <c r="GO43" s="264"/>
      <c r="GP43" s="264"/>
      <c r="GQ43" s="263"/>
      <c r="GR43" s="263"/>
      <c r="GS43" s="263"/>
      <c r="GT43" s="263"/>
      <c r="GU43" s="264"/>
      <c r="GV43" s="264"/>
      <c r="GW43" s="264"/>
      <c r="GX43" s="37"/>
      <c r="GY43" s="37"/>
      <c r="GZ43" s="37"/>
      <c r="HA43" s="37"/>
      <c r="HB43" s="37"/>
      <c r="HC43" s="37"/>
      <c r="HD43" s="37"/>
      <c r="HE43" s="37"/>
      <c r="HF43" s="37"/>
      <c r="HG43" s="37"/>
    </row>
    <row r="44" spans="1:215">
      <c r="A44" s="15">
        <v>15</v>
      </c>
      <c r="B44" s="18" t="s">
        <v>393</v>
      </c>
      <c r="C44" s="19">
        <v>13.052292788774832</v>
      </c>
      <c r="D44" s="19">
        <v>13.63243856159521</v>
      </c>
      <c r="E44" s="19">
        <v>-0.58014577282037827</v>
      </c>
      <c r="F44" s="20">
        <v>-4.2556272687319714E-2</v>
      </c>
      <c r="G44" s="19"/>
      <c r="H44" s="19">
        <v>9.1665366871000415</v>
      </c>
      <c r="I44" s="19">
        <v>4.4659018744951684</v>
      </c>
      <c r="J44" s="20">
        <v>0.487196203641445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/>
      <c r="GJ44" s="19">
        <v>11.587911846179857</v>
      </c>
      <c r="GK44" s="19">
        <v>13.715875740815946</v>
      </c>
      <c r="GL44" s="19">
        <v>18.607490671494389</v>
      </c>
      <c r="GM44" s="19">
        <v>19.486245658071308</v>
      </c>
      <c r="GN44" s="19">
        <v>18.688828969155825</v>
      </c>
      <c r="GO44" s="19">
        <v>15.679970573514501</v>
      </c>
      <c r="GP44" s="19">
        <v>9.57885300999728</v>
      </c>
      <c r="GQ44" s="19">
        <v>7.1050137094726358</v>
      </c>
      <c r="GR44" s="19">
        <v>9.1832092242378085</v>
      </c>
      <c r="GS44" s="19">
        <v>12.548882896101597</v>
      </c>
      <c r="GT44" s="19">
        <v>12.112217843860259</v>
      </c>
      <c r="GU44" s="19">
        <v>6.8035496994322422</v>
      </c>
      <c r="GV44" s="19">
        <v>9.358705224823785</v>
      </c>
      <c r="GW44" s="19">
        <v>13.432652014795607</v>
      </c>
      <c r="GX44" s="19">
        <f t="shared" ref="GX44:GX47" si="3">+C44</f>
        <v>13.052292788774832</v>
      </c>
      <c r="GY44" s="37"/>
      <c r="GZ44" s="37"/>
      <c r="HA44" s="37"/>
      <c r="HB44" s="37"/>
      <c r="HC44" s="37"/>
      <c r="HD44" s="37"/>
      <c r="HE44" s="37"/>
      <c r="HF44" s="37"/>
      <c r="HG44" s="37"/>
    </row>
    <row r="45" spans="1:215">
      <c r="A45" s="15">
        <v>16</v>
      </c>
      <c r="B45" s="18" t="s">
        <v>394</v>
      </c>
      <c r="C45" s="19">
        <v>9.9433840484529501</v>
      </c>
      <c r="D45" s="19">
        <v>9.774075867570442</v>
      </c>
      <c r="E45" s="19">
        <v>0.1693081808825081</v>
      </c>
      <c r="F45" s="20">
        <v>1.7322167658249753E-2</v>
      </c>
      <c r="G45" s="19"/>
      <c r="H45" s="19">
        <v>9.5654140738261724</v>
      </c>
      <c r="I45" s="19">
        <v>0.20866179374426963</v>
      </c>
      <c r="J45" s="20">
        <v>2.1814193524066102E-2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/>
      <c r="GJ45" s="19">
        <v>7.8827521224687578</v>
      </c>
      <c r="GK45" s="19">
        <v>8.0220776484274428</v>
      </c>
      <c r="GL45" s="19">
        <v>8.1858413490469442</v>
      </c>
      <c r="GM45" s="19">
        <v>8.3227796785094856</v>
      </c>
      <c r="GN45" s="19">
        <v>8.4559984959836232</v>
      </c>
      <c r="GO45" s="19">
        <v>8.5894346089615379</v>
      </c>
      <c r="GP45" s="19">
        <v>8.6035229834979159</v>
      </c>
      <c r="GQ45" s="19">
        <v>8.7058665296373707</v>
      </c>
      <c r="GR45" s="19">
        <v>8.881382851174811</v>
      </c>
      <c r="GS45" s="19">
        <v>9.0887583822338875</v>
      </c>
      <c r="GT45" s="19">
        <v>9.2367658419186931</v>
      </c>
      <c r="GU45" s="19">
        <v>9.3541252743451384</v>
      </c>
      <c r="GV45" s="19">
        <v>9.5686452728615503</v>
      </c>
      <c r="GW45" s="19">
        <v>9.7759263419362536</v>
      </c>
      <c r="GX45" s="19">
        <f t="shared" si="3"/>
        <v>9.9433840484529501</v>
      </c>
      <c r="GY45" s="37"/>
      <c r="GZ45" s="37"/>
      <c r="HA45" s="37"/>
      <c r="HB45" s="37"/>
      <c r="HC45" s="37"/>
      <c r="HD45" s="37"/>
      <c r="HE45" s="37"/>
      <c r="HF45" s="37"/>
      <c r="HG45" s="37"/>
    </row>
    <row r="46" spans="1:215">
      <c r="A46" s="15">
        <v>17</v>
      </c>
      <c r="B46" s="18" t="s">
        <v>395</v>
      </c>
      <c r="C46" s="19">
        <v>0.62423980342556495</v>
      </c>
      <c r="D46" s="19">
        <v>0.67474808024243149</v>
      </c>
      <c r="E46" s="19">
        <v>-5.0508276816866537E-2</v>
      </c>
      <c r="F46" s="20">
        <v>-7.4855013738933981E-2</v>
      </c>
      <c r="G46" s="19"/>
      <c r="H46" s="19">
        <v>0.69175292166486801</v>
      </c>
      <c r="I46" s="19">
        <v>-1.7004841422436523E-2</v>
      </c>
      <c r="J46" s="20">
        <v>-2.4582247345642322E-2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/>
      <c r="GJ46" s="19">
        <v>0.68547168133529601</v>
      </c>
      <c r="GK46" s="19">
        <v>0.69446949157609739</v>
      </c>
      <c r="GL46" s="19">
        <v>0.712117682009339</v>
      </c>
      <c r="GM46" s="19">
        <v>0.76302118070364955</v>
      </c>
      <c r="GN46" s="19">
        <v>0.82583749466474676</v>
      </c>
      <c r="GO46" s="19">
        <v>0.86170113241205792</v>
      </c>
      <c r="GP46" s="19">
        <v>0.89549917192852113</v>
      </c>
      <c r="GQ46" s="19">
        <v>0.71716453266370783</v>
      </c>
      <c r="GR46" s="19">
        <v>0.70772036900844626</v>
      </c>
      <c r="GS46" s="19">
        <v>0.72463870349216553</v>
      </c>
      <c r="GT46" s="19">
        <v>0.68909868852783485</v>
      </c>
      <c r="GU46" s="19">
        <v>0.70950036240325554</v>
      </c>
      <c r="GV46" s="19">
        <v>0.69163000822819065</v>
      </c>
      <c r="GW46" s="19">
        <v>0.67718965607448256</v>
      </c>
      <c r="GX46" s="19">
        <f t="shared" si="3"/>
        <v>0.62423980342556495</v>
      </c>
      <c r="GY46" s="37"/>
      <c r="GZ46" s="37"/>
      <c r="HA46" s="37"/>
      <c r="HB46" s="37"/>
      <c r="HC46" s="37"/>
      <c r="HD46" s="37"/>
      <c r="HE46" s="37"/>
      <c r="HF46" s="37"/>
      <c r="HG46" s="37"/>
    </row>
    <row r="47" spans="1:215">
      <c r="A47" s="15">
        <v>18</v>
      </c>
      <c r="B47" s="18" t="s">
        <v>396</v>
      </c>
      <c r="C47" s="19">
        <v>2.255841072842276</v>
      </c>
      <c r="D47" s="19">
        <v>2.3910060280589907</v>
      </c>
      <c r="E47" s="19">
        <v>-0.13516495521671468</v>
      </c>
      <c r="F47" s="20">
        <v>-5.6530579024278355E-2</v>
      </c>
      <c r="G47" s="19"/>
      <c r="H47" s="19">
        <v>3.0062740489228399</v>
      </c>
      <c r="I47" s="19">
        <v>-0.61526802086384924</v>
      </c>
      <c r="J47" s="20">
        <v>-0.20466132190586625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/>
      <c r="GJ47" s="19">
        <v>3.2174831942475159</v>
      </c>
      <c r="GK47" s="19">
        <v>3.3190877417692319</v>
      </c>
      <c r="GL47" s="19">
        <v>2.9165617719227979</v>
      </c>
      <c r="GM47" s="19">
        <v>2.7134459836586386</v>
      </c>
      <c r="GN47" s="19">
        <v>4.0278223253411882</v>
      </c>
      <c r="GO47" s="19">
        <v>4.0197727995155041</v>
      </c>
      <c r="GP47" s="19">
        <v>4.2933771422413214</v>
      </c>
      <c r="GQ47" s="19">
        <v>3.3960440561799277</v>
      </c>
      <c r="GR47" s="19">
        <v>3.2176957573249099</v>
      </c>
      <c r="GS47" s="19">
        <v>3.0817519561448505</v>
      </c>
      <c r="GT47" s="19">
        <v>3.1280044828941223</v>
      </c>
      <c r="GU47" s="19">
        <v>3.378209701797203</v>
      </c>
      <c r="GV47" s="19">
        <v>3.0047727434889091</v>
      </c>
      <c r="GW47" s="19">
        <v>2.4300885319713834</v>
      </c>
      <c r="GX47" s="19">
        <f t="shared" si="3"/>
        <v>2.255841072842276</v>
      </c>
      <c r="GY47" s="37"/>
      <c r="GZ47" s="37"/>
      <c r="HA47" s="37"/>
      <c r="HB47" s="37"/>
      <c r="HC47" s="37"/>
      <c r="HD47" s="37"/>
      <c r="HE47" s="37"/>
      <c r="HF47" s="37"/>
      <c r="HG47" s="37"/>
    </row>
    <row r="48" spans="1:215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265"/>
      <c r="GK48" s="265"/>
      <c r="GL48" s="265"/>
      <c r="GM48" s="265"/>
      <c r="GN48" s="265"/>
      <c r="GO48" s="265"/>
      <c r="GP48" s="265"/>
      <c r="GQ48" s="265"/>
      <c r="GR48" s="265"/>
      <c r="GS48" s="265"/>
      <c r="GT48" s="265"/>
      <c r="GU48" s="265"/>
      <c r="GV48" s="265"/>
      <c r="GW48" s="265"/>
      <c r="GX48" s="37"/>
      <c r="GY48" s="37"/>
      <c r="GZ48" s="37"/>
      <c r="HA48" s="37"/>
      <c r="HB48" s="37"/>
      <c r="HC48" s="37"/>
      <c r="HD48" s="37"/>
      <c r="HE48" s="37"/>
      <c r="HF48" s="37"/>
      <c r="HG48" s="37"/>
    </row>
    <row r="49" spans="1:215">
      <c r="A49" s="15">
        <v>2</v>
      </c>
      <c r="B49" s="24" t="s">
        <v>397</v>
      </c>
      <c r="C49" s="31">
        <v>56.031890909090912</v>
      </c>
      <c r="D49" s="31">
        <v>55.093909090909079</v>
      </c>
      <c r="E49" s="31">
        <v>0.93798181818183224</v>
      </c>
      <c r="F49" s="26">
        <v>1.7025145495377574E-2</v>
      </c>
      <c r="G49" s="32"/>
      <c r="H49" s="31">
        <v>57.226664069264068</v>
      </c>
      <c r="I49" s="31">
        <v>-2.1327549783549884</v>
      </c>
      <c r="J49" s="26">
        <v>-3.7268553270440798E-2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2"/>
      <c r="GJ49" s="31">
        <v>35.982516666666669</v>
      </c>
      <c r="GK49" s="31">
        <v>36.83894166666667</v>
      </c>
      <c r="GL49" s="31">
        <v>38.105499999999999</v>
      </c>
      <c r="GM49" s="31">
        <v>39.32031666666667</v>
      </c>
      <c r="GN49" s="31">
        <v>41.794502631578943</v>
      </c>
      <c r="GO49" s="31">
        <v>43.549675270562773</v>
      </c>
      <c r="GP49" s="31">
        <v>45.045503419312176</v>
      </c>
      <c r="GQ49" s="31">
        <v>46.064443939393932</v>
      </c>
      <c r="GR49" s="31">
        <v>47.534375788840784</v>
      </c>
      <c r="GS49" s="31">
        <v>49.509992857142855</v>
      </c>
      <c r="GT49" s="31">
        <v>51.29485833333333</v>
      </c>
      <c r="GU49" s="31">
        <v>56.524533333333324</v>
      </c>
      <c r="GV49" s="31">
        <v>57.221117063492066</v>
      </c>
      <c r="GW49" s="31">
        <v>55.140991666666658</v>
      </c>
      <c r="GX49" s="31">
        <f>+C49</f>
        <v>56.031890909090912</v>
      </c>
      <c r="GY49" s="37"/>
      <c r="GZ49" s="37"/>
      <c r="HA49" s="37"/>
      <c r="HB49" s="37"/>
      <c r="HC49" s="37"/>
      <c r="HD49" s="37"/>
      <c r="HE49" s="37"/>
      <c r="HF49" s="37"/>
      <c r="HG49" s="37"/>
    </row>
    <row r="50" spans="1:215"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</sheetData>
  <mergeCells count="6">
    <mergeCell ref="GJ6:GQ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E218"/>
  <sheetViews>
    <sheetView showGridLines="0" zoomScale="86" zoomScaleNormal="86" workbookViewId="0">
      <pane xSplit="11" ySplit="7" topLeftCell="GU134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1" width="11.453125" style="1" customWidth="1"/>
    <col min="192" max="199" width="10.453125" style="1" customWidth="1"/>
    <col min="200" max="203" width="13.36328125" style="1" customWidth="1"/>
    <col min="204" max="204" width="11.54296875" style="1" bestFit="1" customWidth="1"/>
    <col min="205" max="205" width="11.54296875" style="1" customWidth="1"/>
    <col min="206" max="206" width="11.453125" style="1" customWidth="1"/>
    <col min="207" max="207" width="12.36328125" style="1" customWidth="1"/>
    <col min="208" max="208" width="12.08984375" style="1" customWidth="1"/>
    <col min="209" max="209" width="13.08984375" style="1" customWidth="1"/>
    <col min="210" max="210" width="17" style="1" customWidth="1"/>
    <col min="211" max="211" width="13.6328125" style="1" customWidth="1"/>
    <col min="212" max="212" width="12.453125" style="1" customWidth="1"/>
    <col min="213" max="213" width="14.36328125" style="1" customWidth="1"/>
    <col min="214" max="16384" width="11.453125" style="1"/>
  </cols>
  <sheetData>
    <row r="1" spans="1:213" ht="13">
      <c r="A1" s="2"/>
    </row>
    <row r="2" spans="1:213" ht="15.5">
      <c r="A2" s="3"/>
      <c r="B2" s="298" t="s">
        <v>307</v>
      </c>
      <c r="H2" s="28" t="s">
        <v>349</v>
      </c>
    </row>
    <row r="3" spans="1:213" ht="13">
      <c r="A3" s="3"/>
      <c r="B3" s="4" t="s">
        <v>0</v>
      </c>
    </row>
    <row r="4" spans="1:213" ht="13">
      <c r="A4" s="3"/>
      <c r="B4" s="4" t="s">
        <v>1</v>
      </c>
    </row>
    <row r="5" spans="1:213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J5" s="45"/>
      <c r="GK5" s="45"/>
      <c r="GL5" s="45"/>
      <c r="GM5" s="45"/>
      <c r="GN5" s="45"/>
      <c r="GO5" s="45"/>
    </row>
    <row r="6" spans="1:213" ht="12.75" customHeight="1">
      <c r="A6" s="3"/>
      <c r="B6" s="145"/>
      <c r="C6" s="411" t="s">
        <v>351</v>
      </c>
      <c r="D6" s="411" t="s">
        <v>352</v>
      </c>
      <c r="E6" s="410" t="s">
        <v>353</v>
      </c>
      <c r="F6" s="410"/>
      <c r="G6" s="7"/>
      <c r="H6" s="411" t="s">
        <v>354</v>
      </c>
      <c r="I6" s="410" t="s">
        <v>355</v>
      </c>
      <c r="J6" s="410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J6" s="408" t="s">
        <v>2</v>
      </c>
      <c r="GK6" s="408"/>
      <c r="GL6" s="408"/>
      <c r="GM6" s="408"/>
      <c r="GN6" s="408"/>
      <c r="GO6" s="408"/>
      <c r="GP6" s="408"/>
      <c r="GQ6" s="408"/>
    </row>
    <row r="7" spans="1:213" ht="13">
      <c r="A7" s="9"/>
      <c r="B7" s="10"/>
      <c r="C7" s="411"/>
      <c r="D7" s="411"/>
      <c r="E7" s="229" t="s">
        <v>3</v>
      </c>
      <c r="F7" s="229" t="s">
        <v>4</v>
      </c>
      <c r="G7" s="11"/>
      <c r="H7" s="409"/>
      <c r="I7" s="229" t="s">
        <v>3</v>
      </c>
      <c r="J7" s="229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3"/>
      <c r="GJ7" s="14">
        <v>2009</v>
      </c>
      <c r="GK7" s="14">
        <v>2010</v>
      </c>
      <c r="GL7" s="14" t="s">
        <v>356</v>
      </c>
      <c r="GM7" s="14" t="s">
        <v>357</v>
      </c>
      <c r="GN7" s="14" t="s">
        <v>358</v>
      </c>
      <c r="GO7" s="14" t="s">
        <v>359</v>
      </c>
      <c r="GP7" s="14" t="s">
        <v>360</v>
      </c>
      <c r="GQ7" s="14" t="s">
        <v>361</v>
      </c>
      <c r="GR7" s="14" t="s">
        <v>362</v>
      </c>
      <c r="GS7" s="14" t="s">
        <v>363</v>
      </c>
      <c r="GT7" s="14" t="s">
        <v>364</v>
      </c>
      <c r="GU7" s="14" t="s">
        <v>365</v>
      </c>
      <c r="GV7" s="14" t="s">
        <v>366</v>
      </c>
      <c r="GW7" s="14" t="s">
        <v>367</v>
      </c>
      <c r="GX7" s="14" t="s">
        <v>368</v>
      </c>
    </row>
    <row r="8" spans="1:213" ht="13">
      <c r="A8" s="15"/>
      <c r="B8" s="34" t="s">
        <v>17</v>
      </c>
      <c r="C8" s="25">
        <v>17485.819675364379</v>
      </c>
      <c r="D8" s="25">
        <v>15629.757038732538</v>
      </c>
      <c r="E8" s="25">
        <v>1856.0626366318411</v>
      </c>
      <c r="F8" s="26">
        <v>0.11875185468541068</v>
      </c>
      <c r="G8" s="27"/>
      <c r="H8" s="25">
        <v>15248.795475151241</v>
      </c>
      <c r="I8" s="25">
        <v>380.96156358129701</v>
      </c>
      <c r="J8" s="26">
        <v>2.4983059429323124E-2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37"/>
      <c r="GJ8" s="25">
        <v>10225.76793856784</v>
      </c>
      <c r="GK8" s="25">
        <v>11091.743808709562</v>
      </c>
      <c r="GL8" s="25">
        <v>11122.742833652233</v>
      </c>
      <c r="GM8" s="25">
        <v>11548.136464577725</v>
      </c>
      <c r="GN8" s="25">
        <v>11949.982625813313</v>
      </c>
      <c r="GO8" s="25">
        <v>12427.992697548396</v>
      </c>
      <c r="GP8" s="25">
        <v>13077.698328523471</v>
      </c>
      <c r="GQ8" s="25">
        <v>13545.632313482376</v>
      </c>
      <c r="GR8" s="25">
        <v>13748.517453876153</v>
      </c>
      <c r="GS8" s="25">
        <v>14303.498556249369</v>
      </c>
      <c r="GT8" s="25">
        <v>15150.165641226589</v>
      </c>
      <c r="GU8" s="25">
        <v>15677.369436034473</v>
      </c>
      <c r="GV8" s="25">
        <v>16602.28167538203</v>
      </c>
      <c r="GW8" s="25">
        <v>16956.594206651203</v>
      </c>
      <c r="GX8" s="25">
        <f>+C8</f>
        <v>17485.819675364379</v>
      </c>
      <c r="GY8" s="255"/>
      <c r="GZ8" s="255"/>
      <c r="HA8" s="255"/>
      <c r="HB8" s="255"/>
      <c r="HC8" s="255"/>
      <c r="HD8" s="255"/>
      <c r="HE8" s="255"/>
    </row>
    <row r="9" spans="1:213" ht="13">
      <c r="A9" s="15"/>
      <c r="B9" s="18" t="s">
        <v>18</v>
      </c>
      <c r="C9" s="19">
        <v>5192.6277405700694</v>
      </c>
      <c r="D9" s="19">
        <v>4734.6265146484602</v>
      </c>
      <c r="E9" s="19">
        <v>458.00122592160915</v>
      </c>
      <c r="F9" s="20">
        <v>9.6734393833304316E-2</v>
      </c>
      <c r="G9" s="22"/>
      <c r="H9" s="19">
        <v>4584.0477715244797</v>
      </c>
      <c r="I9" s="19">
        <v>150.57874312398053</v>
      </c>
      <c r="J9" s="20">
        <v>3.2848423626681313E-2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37"/>
      <c r="GJ9" s="19">
        <v>3203.0999089999996</v>
      </c>
      <c r="GK9" s="19">
        <v>3388.15923954444</v>
      </c>
      <c r="GL9" s="19">
        <v>3419.0892499410606</v>
      </c>
      <c r="GM9" s="19">
        <v>3542.8174388292086</v>
      </c>
      <c r="GN9" s="19">
        <v>3692.5957628929964</v>
      </c>
      <c r="GO9" s="19">
        <v>3789.2694130703007</v>
      </c>
      <c r="GP9" s="19">
        <v>3964.2544930701938</v>
      </c>
      <c r="GQ9" s="19">
        <v>4069.9521991127331</v>
      </c>
      <c r="GR9" s="19">
        <v>4074.2175204788459</v>
      </c>
      <c r="GS9" s="19">
        <v>4230.9031395887951</v>
      </c>
      <c r="GT9" s="19">
        <v>4432.629708849995</v>
      </c>
      <c r="GU9" s="19">
        <v>4640.5165426304629</v>
      </c>
      <c r="GV9" s="19">
        <v>4986.4566563735407</v>
      </c>
      <c r="GW9" s="19">
        <v>5133.0515069737594</v>
      </c>
      <c r="GX9" s="19">
        <f>+C9</f>
        <v>5192.6277405700694</v>
      </c>
      <c r="GY9" s="255"/>
      <c r="GZ9" s="255"/>
      <c r="HA9" s="255"/>
      <c r="HB9" s="255"/>
      <c r="HC9" s="255"/>
      <c r="HD9" s="255"/>
      <c r="HE9" s="255"/>
    </row>
    <row r="10" spans="1:213" ht="13">
      <c r="A10" s="15"/>
      <c r="B10" s="18" t="s">
        <v>19</v>
      </c>
      <c r="C10" s="19">
        <v>6274.6284514821928</v>
      </c>
      <c r="D10" s="19">
        <v>5462.604801192565</v>
      </c>
      <c r="E10" s="19">
        <v>812.02365028962777</v>
      </c>
      <c r="F10" s="20">
        <v>0.14865136319441438</v>
      </c>
      <c r="G10" s="22"/>
      <c r="H10" s="19">
        <v>5338.0474321524262</v>
      </c>
      <c r="I10" s="19">
        <v>124.55736904013884</v>
      </c>
      <c r="J10" s="20">
        <v>2.3333882027705095E-2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37"/>
      <c r="GJ10" s="19">
        <v>3901.926024538001</v>
      </c>
      <c r="GK10" s="19">
        <v>4129.4870024210768</v>
      </c>
      <c r="GL10" s="19">
        <v>4155.8124988210166</v>
      </c>
      <c r="GM10" s="19">
        <v>4264.6211838304953</v>
      </c>
      <c r="GN10" s="19">
        <v>4380.0592145348865</v>
      </c>
      <c r="GO10" s="19">
        <v>4514.5252196790707</v>
      </c>
      <c r="GP10" s="19">
        <v>4691.1901336373721</v>
      </c>
      <c r="GQ10" s="19">
        <v>4974.860479572736</v>
      </c>
      <c r="GR10" s="19">
        <v>5006.507931388237</v>
      </c>
      <c r="GS10" s="19">
        <v>5053.225517312826</v>
      </c>
      <c r="GT10" s="19">
        <v>5456.3866770179302</v>
      </c>
      <c r="GU10" s="19">
        <v>5548.5148812442912</v>
      </c>
      <c r="GV10" s="19">
        <v>5815.8048014213264</v>
      </c>
      <c r="GW10" s="19">
        <v>5934.9303430332657</v>
      </c>
      <c r="GX10" s="19">
        <f t="shared" ref="GX10:GX11" si="0">+C10</f>
        <v>6274.6284514821928</v>
      </c>
      <c r="GY10" s="255"/>
      <c r="GZ10" s="255"/>
      <c r="HA10" s="255"/>
      <c r="HB10" s="255"/>
      <c r="HC10" s="255"/>
      <c r="HD10" s="255"/>
      <c r="HE10" s="255"/>
    </row>
    <row r="11" spans="1:213" ht="13">
      <c r="A11" s="15"/>
      <c r="B11" s="18" t="s">
        <v>20</v>
      </c>
      <c r="C11" s="19">
        <v>6018.563483312113</v>
      </c>
      <c r="D11" s="19">
        <v>5432.5257228915125</v>
      </c>
      <c r="E11" s="19">
        <v>586.03776042060053</v>
      </c>
      <c r="F11" s="20">
        <v>0.10787574515315437</v>
      </c>
      <c r="G11" s="22"/>
      <c r="H11" s="19">
        <v>5326.7002714743348</v>
      </c>
      <c r="I11" s="19">
        <v>105.82545141717765</v>
      </c>
      <c r="J11" s="20">
        <v>1.9866980686692001E-2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37"/>
      <c r="GJ11" s="19">
        <v>3120.7420050298401</v>
      </c>
      <c r="GK11" s="19">
        <v>3574.0975667440443</v>
      </c>
      <c r="GL11" s="19">
        <v>3547.8410848901567</v>
      </c>
      <c r="GM11" s="19">
        <v>3740.6978419180205</v>
      </c>
      <c r="GN11" s="19">
        <v>3877.3276483854293</v>
      </c>
      <c r="GO11" s="19">
        <v>4124.198064799024</v>
      </c>
      <c r="GP11" s="19">
        <v>4422.2537018159055</v>
      </c>
      <c r="GQ11" s="19">
        <v>4500.8196347969069</v>
      </c>
      <c r="GR11" s="19">
        <v>4667.7920020090696</v>
      </c>
      <c r="GS11" s="19">
        <v>5019.3698993477483</v>
      </c>
      <c r="GT11" s="19">
        <v>5261.1492553586631</v>
      </c>
      <c r="GU11" s="19">
        <v>5488.3380121597183</v>
      </c>
      <c r="GV11" s="19">
        <v>5800.0202175871618</v>
      </c>
      <c r="GW11" s="19">
        <v>5888.6123566441784</v>
      </c>
      <c r="GX11" s="19">
        <f t="shared" si="0"/>
        <v>6018.563483312113</v>
      </c>
      <c r="GY11" s="255"/>
      <c r="GZ11" s="255"/>
      <c r="HA11" s="255"/>
      <c r="HB11" s="255"/>
      <c r="HC11" s="255"/>
      <c r="HD11" s="255"/>
      <c r="HE11" s="255"/>
    </row>
    <row r="12" spans="1:213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37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55"/>
      <c r="GZ12" s="255"/>
      <c r="HA12" s="255"/>
      <c r="HB12" s="255"/>
      <c r="HC12" s="255"/>
      <c r="HD12" s="255"/>
      <c r="HE12" s="255"/>
    </row>
    <row r="13" spans="1:213" ht="13">
      <c r="A13" s="15"/>
      <c r="B13" s="34" t="s">
        <v>21</v>
      </c>
      <c r="C13" s="31">
        <v>16.087549336772337</v>
      </c>
      <c r="D13" s="31">
        <v>17.134394791515366</v>
      </c>
      <c r="E13" s="31">
        <v>-1.0468454547430284</v>
      </c>
      <c r="F13" s="26">
        <v>-6.1096144187211494E-2</v>
      </c>
      <c r="G13" s="27"/>
      <c r="H13" s="31">
        <v>12.400564627543291</v>
      </c>
      <c r="I13" s="31">
        <v>4.7338301639720743</v>
      </c>
      <c r="J13" s="26">
        <v>0.38174311462057242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7"/>
      <c r="GJ13" s="31">
        <v>12.816450679601788</v>
      </c>
      <c r="GK13" s="31">
        <v>14.283681131817039</v>
      </c>
      <c r="GL13" s="31">
        <v>17.94627133575618</v>
      </c>
      <c r="GM13" s="31">
        <v>17.697531745495162</v>
      </c>
      <c r="GN13" s="31">
        <v>16.497003313742454</v>
      </c>
      <c r="GO13" s="31">
        <v>16.373913682844368</v>
      </c>
      <c r="GP13" s="31">
        <v>12.300884171495015</v>
      </c>
      <c r="GQ13" s="31">
        <v>10.385400846819378</v>
      </c>
      <c r="GR13" s="31">
        <v>11.581268938830942</v>
      </c>
      <c r="GS13" s="31">
        <v>13.335628821083304</v>
      </c>
      <c r="GT13" s="31">
        <v>12.88526263526688</v>
      </c>
      <c r="GU13" s="31">
        <v>10.940195100867394</v>
      </c>
      <c r="GV13" s="31">
        <v>12.552007935407719</v>
      </c>
      <c r="GW13" s="31">
        <v>17.091595106541245</v>
      </c>
      <c r="GX13" s="31">
        <f t="shared" ref="GX13:GX16" si="1">+C13</f>
        <v>16.087549336772337</v>
      </c>
      <c r="GY13" s="255"/>
      <c r="GZ13" s="255"/>
      <c r="HA13" s="255"/>
      <c r="HB13" s="255"/>
      <c r="HC13" s="255"/>
      <c r="HD13" s="255"/>
      <c r="HE13" s="255"/>
    </row>
    <row r="14" spans="1:213" ht="13">
      <c r="A14" s="15"/>
      <c r="B14" s="18" t="s">
        <v>18</v>
      </c>
      <c r="C14" s="22">
        <v>16.502749144508194</v>
      </c>
      <c r="D14" s="22">
        <v>17.677356980194627</v>
      </c>
      <c r="E14" s="22">
        <v>-1.1746078356864338</v>
      </c>
      <c r="F14" s="20">
        <v>-6.6447028082447054E-2</v>
      </c>
      <c r="G14" s="22"/>
      <c r="H14" s="22">
        <v>12.573596406800897</v>
      </c>
      <c r="I14" s="22">
        <v>5.1037605733937301</v>
      </c>
      <c r="J14" s="20">
        <v>0.40591095882743394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37"/>
      <c r="GJ14" s="22">
        <v>13.374010791960817</v>
      </c>
      <c r="GK14" s="22">
        <v>15.273750095902841</v>
      </c>
      <c r="GL14" s="22">
        <v>19.933406488383206</v>
      </c>
      <c r="GM14" s="22">
        <v>20.193520086411979</v>
      </c>
      <c r="GN14" s="22">
        <v>18.236614426687048</v>
      </c>
      <c r="GO14" s="22">
        <v>18.108798244181763</v>
      </c>
      <c r="GP14" s="22">
        <v>13.497026440240456</v>
      </c>
      <c r="GQ14" s="22">
        <v>10.98710285157823</v>
      </c>
      <c r="GR14" s="22">
        <v>12.188787697467536</v>
      </c>
      <c r="GS14" s="22">
        <v>13.668423046467018</v>
      </c>
      <c r="GT14" s="22">
        <v>13.296175515174665</v>
      </c>
      <c r="GU14" s="22">
        <v>11.648634082390055</v>
      </c>
      <c r="GV14" s="22">
        <v>12.702146627659683</v>
      </c>
      <c r="GW14" s="22">
        <v>17.676452640673112</v>
      </c>
      <c r="GX14" s="22">
        <f t="shared" si="1"/>
        <v>16.502749144508194</v>
      </c>
      <c r="GY14" s="255"/>
      <c r="GZ14" s="255"/>
      <c r="HA14" s="255"/>
      <c r="HB14" s="255"/>
      <c r="HC14" s="255"/>
      <c r="HD14" s="255"/>
      <c r="HE14" s="255"/>
    </row>
    <row r="15" spans="1:213" ht="13">
      <c r="A15" s="15"/>
      <c r="B15" s="18" t="s">
        <v>19</v>
      </c>
      <c r="C15" s="22">
        <v>16.281662410241498</v>
      </c>
      <c r="D15" s="22">
        <v>16.958624667574899</v>
      </c>
      <c r="E15" s="22">
        <v>-0.67696225733340043</v>
      </c>
      <c r="F15" s="20">
        <v>-3.9918464533728416E-2</v>
      </c>
      <c r="G15" s="22"/>
      <c r="H15" s="22">
        <v>12.575269349270627</v>
      </c>
      <c r="I15" s="22">
        <v>4.3833553183042717</v>
      </c>
      <c r="J15" s="20">
        <v>0.34856949752400401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37"/>
      <c r="GJ15" s="22">
        <v>13.479947897655089</v>
      </c>
      <c r="GK15" s="22">
        <v>15.213365377401564</v>
      </c>
      <c r="GL15" s="22">
        <v>19.443462336571173</v>
      </c>
      <c r="GM15" s="22">
        <v>19.862842441547542</v>
      </c>
      <c r="GN15" s="22">
        <v>17.967029519686601</v>
      </c>
      <c r="GO15" s="22">
        <v>17.698238512879037</v>
      </c>
      <c r="GP15" s="22">
        <v>13.002244854834128</v>
      </c>
      <c r="GQ15" s="22">
        <v>10.855550885044494</v>
      </c>
      <c r="GR15" s="22">
        <v>11.710473430295162</v>
      </c>
      <c r="GS15" s="22">
        <v>12.888382226297217</v>
      </c>
      <c r="GT15" s="22">
        <v>12.337920037805826</v>
      </c>
      <c r="GU15" s="22">
        <v>11.07081732340691</v>
      </c>
      <c r="GV15" s="22">
        <v>12.773984110735917</v>
      </c>
      <c r="GW15" s="22">
        <v>16.905597439388039</v>
      </c>
      <c r="GX15" s="22">
        <f t="shared" si="1"/>
        <v>16.281662410241498</v>
      </c>
      <c r="GY15" s="255"/>
      <c r="GZ15" s="255"/>
      <c r="HA15" s="255"/>
      <c r="HB15" s="255"/>
      <c r="HC15" s="255"/>
      <c r="HD15" s="255"/>
      <c r="HE15" s="255"/>
    </row>
    <row r="16" spans="1:213" ht="13">
      <c r="A16" s="15"/>
      <c r="B16" s="18" t="s">
        <v>20</v>
      </c>
      <c r="C16" s="22">
        <v>15.526956188178353</v>
      </c>
      <c r="D16" s="22">
        <v>16.837928555701254</v>
      </c>
      <c r="E16" s="22">
        <v>-1.3109723675229006</v>
      </c>
      <c r="F16" s="20">
        <v>-7.7858292555767539E-2</v>
      </c>
      <c r="G16" s="22"/>
      <c r="H16" s="22">
        <v>12.076580182134917</v>
      </c>
      <c r="I16" s="22">
        <v>4.7613483735663369</v>
      </c>
      <c r="J16" s="20">
        <v>0.39426297029103302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37"/>
      <c r="GJ16" s="22">
        <v>11.414592467535922</v>
      </c>
      <c r="GK16" s="22">
        <v>12.270968780625195</v>
      </c>
      <c r="GL16" s="22">
        <v>14.277494408776267</v>
      </c>
      <c r="GM16" s="22">
        <v>12.864994703154069</v>
      </c>
      <c r="GN16" s="22">
        <v>13.179645684951316</v>
      </c>
      <c r="GO16" s="22">
        <v>13.330257037238027</v>
      </c>
      <c r="GP16" s="22">
        <v>10.484609207955788</v>
      </c>
      <c r="GQ16" s="22">
        <v>9.3216325489078731</v>
      </c>
      <c r="GR16" s="22">
        <v>10.912424465812519</v>
      </c>
      <c r="GS16" s="22">
        <v>13.505374783101775</v>
      </c>
      <c r="GT16" s="22">
        <v>13.106713911551404</v>
      </c>
      <c r="GU16" s="22">
        <v>10.209139150980109</v>
      </c>
      <c r="GV16" s="22">
        <v>12.200348784039729</v>
      </c>
      <c r="GW16" s="22">
        <v>16.769240613928432</v>
      </c>
      <c r="GX16" s="22">
        <f t="shared" si="1"/>
        <v>15.526956188178353</v>
      </c>
      <c r="GY16" s="255"/>
      <c r="GZ16" s="255"/>
      <c r="HA16" s="255"/>
      <c r="HB16" s="255"/>
      <c r="HC16" s="255"/>
      <c r="HD16" s="255"/>
      <c r="HE16" s="255"/>
    </row>
    <row r="17" spans="1:213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37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55"/>
      <c r="GZ17" s="255"/>
      <c r="HA17" s="255"/>
      <c r="HB17" s="255"/>
      <c r="HC17" s="255"/>
      <c r="HD17" s="255"/>
      <c r="HE17" s="255"/>
    </row>
    <row r="18" spans="1:213" ht="13">
      <c r="A18" s="15"/>
      <c r="B18" s="34" t="s">
        <v>22</v>
      </c>
      <c r="C18" s="25">
        <v>2813.0398672132892</v>
      </c>
      <c r="D18" s="25">
        <v>2678.064275971094</v>
      </c>
      <c r="E18" s="25">
        <v>134.97559124219515</v>
      </c>
      <c r="F18" s="26">
        <v>5.0400430061840688E-2</v>
      </c>
      <c r="G18" s="27"/>
      <c r="H18" s="25">
        <v>1890.9367378180266</v>
      </c>
      <c r="I18" s="25">
        <v>787.12753815306746</v>
      </c>
      <c r="J18" s="26">
        <v>0.41626328496919623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37"/>
      <c r="GJ18" s="25">
        <v>1310.5805044570798</v>
      </c>
      <c r="GK18" s="25">
        <v>1584.3093175941322</v>
      </c>
      <c r="GL18" s="25">
        <v>1996.1176089056053</v>
      </c>
      <c r="GM18" s="25">
        <v>2043.7351168317455</v>
      </c>
      <c r="GN18" s="25">
        <v>1971.3890297720695</v>
      </c>
      <c r="GO18" s="25">
        <v>2034.9487968067756</v>
      </c>
      <c r="GP18" s="25">
        <v>1608.6725236892119</v>
      </c>
      <c r="GQ18" s="25">
        <v>1406.7682129914378</v>
      </c>
      <c r="GR18" s="25">
        <v>1592.2527814355096</v>
      </c>
      <c r="GS18" s="25">
        <v>1907.4614758904252</v>
      </c>
      <c r="GT18" s="25">
        <v>1952.1386325500107</v>
      </c>
      <c r="GU18" s="25">
        <v>1715.1348029859255</v>
      </c>
      <c r="GV18" s="25">
        <v>2083.9197133526941</v>
      </c>
      <c r="GW18" s="25">
        <v>2898.1524256600533</v>
      </c>
      <c r="GX18" s="25">
        <f t="shared" ref="GX18:GX21" si="2">+C18</f>
        <v>2813.0398672132892</v>
      </c>
      <c r="GY18" s="255"/>
      <c r="GZ18" s="255"/>
      <c r="HA18" s="255"/>
      <c r="HB18" s="255"/>
      <c r="HC18" s="255"/>
      <c r="HD18" s="255"/>
      <c r="HE18" s="255"/>
    </row>
    <row r="19" spans="1:213" ht="13">
      <c r="A19" s="15"/>
      <c r="B19" s="18" t="s">
        <v>18</v>
      </c>
      <c r="C19" s="19">
        <v>856.92633003442234</v>
      </c>
      <c r="D19" s="19">
        <v>836.95683067335517</v>
      </c>
      <c r="E19" s="19">
        <v>19.969499361067165</v>
      </c>
      <c r="F19" s="20">
        <v>2.385965276727731E-2</v>
      </c>
      <c r="G19" s="22"/>
      <c r="H19" s="19">
        <v>576.37966588643849</v>
      </c>
      <c r="I19" s="19">
        <v>260.57716478691668</v>
      </c>
      <c r="J19" s="20">
        <v>0.45209291758439141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37"/>
      <c r="GJ19" s="19">
        <v>428.38292750694706</v>
      </c>
      <c r="GK19" s="19">
        <v>517.49897509925984</v>
      </c>
      <c r="GL19" s="19">
        <v>681.54095839136403</v>
      </c>
      <c r="GM19" s="19">
        <v>715.41955113488268</v>
      </c>
      <c r="GN19" s="19">
        <v>673.40445161497883</v>
      </c>
      <c r="GO19" s="19">
        <v>686.19115294139112</v>
      </c>
      <c r="GP19" s="19">
        <v>535.05647708810432</v>
      </c>
      <c r="GQ19" s="19">
        <v>447.16983412658595</v>
      </c>
      <c r="GR19" s="19">
        <v>496.59772390419243</v>
      </c>
      <c r="GS19" s="19">
        <v>578.29773980525147</v>
      </c>
      <c r="GT19" s="19">
        <v>589.37022602647107</v>
      </c>
      <c r="GU19" s="19">
        <v>540.55679158380076</v>
      </c>
      <c r="GV19" s="19">
        <v>633.38703601726354</v>
      </c>
      <c r="GW19" s="19">
        <v>907.34141865157403</v>
      </c>
      <c r="GX19" s="19">
        <f t="shared" si="2"/>
        <v>856.92633003442234</v>
      </c>
      <c r="GY19" s="255"/>
      <c r="GZ19" s="255"/>
      <c r="HA19" s="255"/>
      <c r="HB19" s="255"/>
      <c r="HC19" s="255"/>
      <c r="HD19" s="255"/>
      <c r="HE19" s="255"/>
    </row>
    <row r="20" spans="1:213" ht="13">
      <c r="A20" s="15"/>
      <c r="B20" s="18" t="s">
        <v>19</v>
      </c>
      <c r="C20" s="19">
        <v>1021.6138219672944</v>
      </c>
      <c r="D20" s="19">
        <v>926.38264530717311</v>
      </c>
      <c r="E20" s="19">
        <v>95.231176660121264</v>
      </c>
      <c r="F20" s="20">
        <v>0.1027989644911193</v>
      </c>
      <c r="G20" s="22"/>
      <c r="H20" s="19">
        <v>671.27384258499171</v>
      </c>
      <c r="I20" s="19">
        <v>255.10880272218139</v>
      </c>
      <c r="J20" s="20">
        <v>0.38003685908539092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37"/>
      <c r="GJ20" s="19">
        <v>525.97759511276706</v>
      </c>
      <c r="GK20" s="19">
        <v>628.23394589062582</v>
      </c>
      <c r="GL20" s="19">
        <v>808.03383798678169</v>
      </c>
      <c r="GM20" s="19">
        <v>847.07498647311093</v>
      </c>
      <c r="GN20" s="19">
        <v>786.96653205523603</v>
      </c>
      <c r="GO20" s="19">
        <v>798.99144110287818</v>
      </c>
      <c r="GP20" s="19">
        <v>609.96002778135141</v>
      </c>
      <c r="GQ20" s="19">
        <v>540.04851081998686</v>
      </c>
      <c r="GR20" s="19">
        <v>586.28578109083946</v>
      </c>
      <c r="GS20" s="19">
        <v>651.27901942806193</v>
      </c>
      <c r="GT20" s="19">
        <v>673.20462516396265</v>
      </c>
      <c r="GU20" s="19">
        <v>614.26594666460335</v>
      </c>
      <c r="GV20" s="19">
        <v>742.90998124497673</v>
      </c>
      <c r="GW20" s="19">
        <v>1003.3354321012956</v>
      </c>
      <c r="GX20" s="19">
        <f t="shared" si="2"/>
        <v>1021.6138219672944</v>
      </c>
      <c r="GY20" s="255"/>
      <c r="GZ20" s="255"/>
      <c r="HA20" s="255"/>
      <c r="HB20" s="255"/>
      <c r="HC20" s="255"/>
      <c r="HD20" s="255"/>
      <c r="HE20" s="255"/>
    </row>
    <row r="21" spans="1:213" ht="13">
      <c r="A21" s="15"/>
      <c r="B21" s="18" t="s">
        <v>20</v>
      </c>
      <c r="C21" s="19">
        <v>934.49971521157272</v>
      </c>
      <c r="D21" s="19">
        <v>914.72479999056588</v>
      </c>
      <c r="E21" s="19">
        <v>19.774915221006836</v>
      </c>
      <c r="F21" s="20">
        <v>2.1618431271581123E-2</v>
      </c>
      <c r="G21" s="22"/>
      <c r="H21" s="19">
        <v>643.28322934659639</v>
      </c>
      <c r="I21" s="19">
        <v>271.4415706439695</v>
      </c>
      <c r="J21" s="20">
        <v>0.42196276579397463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37"/>
      <c r="GJ21" s="19">
        <v>356.21998183736565</v>
      </c>
      <c r="GK21" s="19">
        <v>438.57639660424644</v>
      </c>
      <c r="GL21" s="19">
        <v>506.54281252745943</v>
      </c>
      <c r="GM21" s="19">
        <v>481.24057922375198</v>
      </c>
      <c r="GN21" s="19">
        <v>511.01804610185457</v>
      </c>
      <c r="GO21" s="19">
        <v>549.7662027625064</v>
      </c>
      <c r="GP21" s="19">
        <v>463.65601881975618</v>
      </c>
      <c r="GQ21" s="19">
        <v>419.54986804486498</v>
      </c>
      <c r="GR21" s="19">
        <v>509.36927644047768</v>
      </c>
      <c r="GS21" s="19">
        <v>677.88471665711177</v>
      </c>
      <c r="GT21" s="19">
        <v>689.56378135957698</v>
      </c>
      <c r="GU21" s="19">
        <v>560.31206473752127</v>
      </c>
      <c r="GV21" s="19">
        <v>707.6226960904537</v>
      </c>
      <c r="GW21" s="19">
        <v>987.47557490718373</v>
      </c>
      <c r="GX21" s="19">
        <f t="shared" si="2"/>
        <v>934.49971521157272</v>
      </c>
      <c r="GY21" s="255"/>
      <c r="GZ21" s="255"/>
      <c r="HA21" s="255"/>
      <c r="HB21" s="255"/>
      <c r="HC21" s="255"/>
      <c r="HD21" s="255"/>
      <c r="HE21" s="255"/>
    </row>
    <row r="22" spans="1:213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37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55"/>
      <c r="GZ22" s="255"/>
      <c r="HA22" s="255"/>
      <c r="HB22" s="255"/>
      <c r="HC22" s="255"/>
      <c r="HD22" s="255"/>
      <c r="HE22" s="255"/>
    </row>
    <row r="23" spans="1:213" ht="13">
      <c r="A23" s="33"/>
      <c r="B23" s="34" t="s">
        <v>23</v>
      </c>
      <c r="C23" s="25">
        <v>12743.471421660322</v>
      </c>
      <c r="D23" s="25">
        <v>14127.112262966717</v>
      </c>
      <c r="E23" s="25">
        <v>-1383.6408413063946</v>
      </c>
      <c r="F23" s="26">
        <v>-9.794222736755033E-2</v>
      </c>
      <c r="G23" s="27"/>
      <c r="H23" s="25">
        <v>14140.299497283861</v>
      </c>
      <c r="I23" s="25">
        <v>-13.18723431714352</v>
      </c>
      <c r="J23" s="26">
        <v>-9.3259936394392425E-4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37"/>
      <c r="GJ23" s="25">
        <v>10225.76793856784</v>
      </c>
      <c r="GK23" s="25">
        <v>10236.360127687789</v>
      </c>
      <c r="GL23" s="25">
        <v>9885.4654741125287</v>
      </c>
      <c r="GM23" s="25">
        <v>10190.302829846314</v>
      </c>
      <c r="GN23" s="25">
        <v>10940.576132615335</v>
      </c>
      <c r="GO23" s="25">
        <v>10055.774634001968</v>
      </c>
      <c r="GP23" s="25">
        <v>9419.7001674219446</v>
      </c>
      <c r="GQ23" s="25">
        <v>8962.2019575501163</v>
      </c>
      <c r="GR23" s="25">
        <v>7462.5729950376444</v>
      </c>
      <c r="GS23" s="25">
        <v>7982.3813135656892</v>
      </c>
      <c r="GT23" s="25">
        <v>9226.8143193458127</v>
      </c>
      <c r="GU23" s="25">
        <v>13157.543446698102</v>
      </c>
      <c r="GV23" s="25">
        <v>15388.7957167526</v>
      </c>
      <c r="GW23" s="25">
        <v>15389.225738045741</v>
      </c>
      <c r="GX23" s="25">
        <f t="shared" ref="GX23:GX26" si="3">+C23</f>
        <v>12743.471421660322</v>
      </c>
      <c r="GY23" s="255"/>
      <c r="GZ23" s="255"/>
      <c r="HA23" s="255"/>
      <c r="HB23" s="255"/>
      <c r="HC23" s="255"/>
      <c r="HD23" s="255"/>
      <c r="HE23" s="255"/>
    </row>
    <row r="24" spans="1:213" ht="13">
      <c r="A24" s="33"/>
      <c r="B24" s="18" t="s">
        <v>18</v>
      </c>
      <c r="C24" s="19">
        <v>4678.905825936833</v>
      </c>
      <c r="D24" s="19">
        <v>5351.7290222166912</v>
      </c>
      <c r="E24" s="19">
        <v>-672.82319627985817</v>
      </c>
      <c r="F24" s="20">
        <v>-0.12572071446195424</v>
      </c>
      <c r="G24" s="22"/>
      <c r="H24" s="19">
        <v>4463.61162862943</v>
      </c>
      <c r="I24" s="19">
        <v>888.11739358726118</v>
      </c>
      <c r="J24" s="20">
        <v>0.19896833942516662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37"/>
      <c r="GJ24" s="19">
        <v>3203.0999089999996</v>
      </c>
      <c r="GK24" s="19">
        <v>3291.7990120802929</v>
      </c>
      <c r="GL24" s="19">
        <v>3186.1597411203779</v>
      </c>
      <c r="GM24" s="19">
        <v>3271.6096217655131</v>
      </c>
      <c r="GN24" s="19">
        <v>3185.0219025748356</v>
      </c>
      <c r="GO24" s="19">
        <v>2767.1746887172581</v>
      </c>
      <c r="GP24" s="19">
        <v>2383.9739980018489</v>
      </c>
      <c r="GQ24" s="19">
        <v>2079.6845155497463</v>
      </c>
      <c r="GR24" s="19">
        <v>2411.84570492488</v>
      </c>
      <c r="GS24" s="19">
        <v>2842.3411212374299</v>
      </c>
      <c r="GT24" s="19">
        <v>3386.0864685901333</v>
      </c>
      <c r="GU24" s="19">
        <v>4309.1026449918072</v>
      </c>
      <c r="GV24" s="19">
        <v>4945.0540769017198</v>
      </c>
      <c r="GW24" s="19">
        <v>5818.3191478436047</v>
      </c>
      <c r="GX24" s="19">
        <f t="shared" si="3"/>
        <v>4678.905825936833</v>
      </c>
      <c r="GY24" s="255"/>
      <c r="GZ24" s="255"/>
      <c r="HA24" s="255"/>
      <c r="HB24" s="255"/>
      <c r="HC24" s="255"/>
      <c r="HD24" s="255"/>
      <c r="HE24" s="255"/>
    </row>
    <row r="25" spans="1:213" ht="13">
      <c r="A25" s="33"/>
      <c r="B25" s="18" t="s">
        <v>19</v>
      </c>
      <c r="C25" s="19">
        <v>3850.6291682790807</v>
      </c>
      <c r="D25" s="19">
        <v>4924.7282626777087</v>
      </c>
      <c r="E25" s="19">
        <v>-1074.099094398628</v>
      </c>
      <c r="F25" s="20">
        <v>-0.21810322054492631</v>
      </c>
      <c r="G25" s="22"/>
      <c r="H25" s="19">
        <v>5202.1621646110461</v>
      </c>
      <c r="I25" s="19">
        <v>-277.43390193333744</v>
      </c>
      <c r="J25" s="20">
        <v>-5.333049858011886E-2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37"/>
      <c r="GJ25" s="19">
        <v>3901.926024538001</v>
      </c>
      <c r="GK25" s="19">
        <v>4040.9540211848398</v>
      </c>
      <c r="GL25" s="19">
        <v>3744.7731151844246</v>
      </c>
      <c r="GM25" s="19">
        <v>3537.654304097342</v>
      </c>
      <c r="GN25" s="19">
        <v>4075.4352037333142</v>
      </c>
      <c r="GO25" s="19">
        <v>3625.30524810818</v>
      </c>
      <c r="GP25" s="19">
        <v>3286.1237194170994</v>
      </c>
      <c r="GQ25" s="19">
        <v>3569.9443053987511</v>
      </c>
      <c r="GR25" s="19">
        <v>2770.6538502927415</v>
      </c>
      <c r="GS25" s="19">
        <v>3440.1676325529011</v>
      </c>
      <c r="GT25" s="19">
        <v>4026.2843794290966</v>
      </c>
      <c r="GU25" s="19">
        <v>4930.3153381982929</v>
      </c>
      <c r="GV25" s="19">
        <v>5631.8089652196968</v>
      </c>
      <c r="GW25" s="19">
        <v>5363.7992986986383</v>
      </c>
      <c r="GX25" s="19">
        <f t="shared" si="3"/>
        <v>3850.6291682790807</v>
      </c>
      <c r="GY25" s="255"/>
      <c r="GZ25" s="255"/>
      <c r="HA25" s="255"/>
      <c r="HB25" s="255"/>
      <c r="HC25" s="255"/>
      <c r="HD25" s="255"/>
      <c r="HE25" s="255"/>
    </row>
    <row r="26" spans="1:213" ht="13">
      <c r="A26" s="33"/>
      <c r="B26" s="18" t="s">
        <v>20</v>
      </c>
      <c r="C26" s="19">
        <v>4213.9364274444069</v>
      </c>
      <c r="D26" s="19">
        <v>3850.6549780723162</v>
      </c>
      <c r="E26" s="19">
        <v>363.28144937209072</v>
      </c>
      <c r="F26" s="20">
        <v>9.4342768033181132E-2</v>
      </c>
      <c r="G26" s="22"/>
      <c r="H26" s="19">
        <v>4474.5257040433844</v>
      </c>
      <c r="I26" s="19">
        <v>-623.87072597106817</v>
      </c>
      <c r="J26" s="20">
        <v>-0.13942723033355475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37"/>
      <c r="GJ26" s="19">
        <v>3120.7420050298401</v>
      </c>
      <c r="GK26" s="19">
        <v>2903.6070944226567</v>
      </c>
      <c r="GL26" s="19">
        <v>2954.5326178077266</v>
      </c>
      <c r="GM26" s="19">
        <v>3381.0389039834586</v>
      </c>
      <c r="GN26" s="19">
        <v>3680.1190263071853</v>
      </c>
      <c r="GO26" s="19">
        <v>3663.29469717653</v>
      </c>
      <c r="GP26" s="19">
        <v>3749.6024500029962</v>
      </c>
      <c r="GQ26" s="19">
        <v>3312.5731366016194</v>
      </c>
      <c r="GR26" s="19">
        <v>2280.0734398200234</v>
      </c>
      <c r="GS26" s="19">
        <v>1699.8725597753578</v>
      </c>
      <c r="GT26" s="19">
        <v>1814.4434713265828</v>
      </c>
      <c r="GU26" s="19">
        <v>3918.1254635080031</v>
      </c>
      <c r="GV26" s="19">
        <v>4811.9326746311835</v>
      </c>
      <c r="GW26" s="19">
        <v>4207.1072915034993</v>
      </c>
      <c r="GX26" s="19">
        <f t="shared" si="3"/>
        <v>4213.9364274444069</v>
      </c>
      <c r="GY26" s="255"/>
      <c r="GZ26" s="255"/>
      <c r="HA26" s="255"/>
      <c r="HB26" s="255"/>
      <c r="HC26" s="255"/>
      <c r="HD26" s="255"/>
      <c r="HE26" s="255"/>
    </row>
    <row r="27" spans="1:213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37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55"/>
      <c r="GZ27" s="255"/>
      <c r="HA27" s="255"/>
      <c r="HB27" s="255"/>
      <c r="HC27" s="255"/>
      <c r="HD27" s="255"/>
      <c r="HE27" s="255"/>
    </row>
    <row r="28" spans="1:213" ht="13">
      <c r="A28" s="33"/>
      <c r="B28" s="34" t="s">
        <v>24</v>
      </c>
      <c r="C28" s="31">
        <v>14.438446940421802</v>
      </c>
      <c r="D28" s="31">
        <v>15.475647974071618</v>
      </c>
      <c r="E28" s="31">
        <v>-1.0372010336498168</v>
      </c>
      <c r="F28" s="26">
        <v>-6.7021493083040895E-2</v>
      </c>
      <c r="G28" s="27"/>
      <c r="H28" s="31">
        <v>10.682562785590397</v>
      </c>
      <c r="I28" s="31">
        <v>4.7930851884812213</v>
      </c>
      <c r="J28" s="26">
        <v>0.4486830814555629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7"/>
      <c r="GJ28" s="31">
        <v>12.816450679601788</v>
      </c>
      <c r="GK28" s="31">
        <v>13.700596600823165</v>
      </c>
      <c r="GL28" s="31">
        <v>16.907737071810509</v>
      </c>
      <c r="GM28" s="31">
        <v>16.73524799104797</v>
      </c>
      <c r="GN28" s="31">
        <v>15.935542537094285</v>
      </c>
      <c r="GO28" s="31">
        <v>15.90997638131951</v>
      </c>
      <c r="GP28" s="31">
        <v>11.605560160522893</v>
      </c>
      <c r="GQ28" s="31">
        <v>9.9945322174102991</v>
      </c>
      <c r="GR28" s="31">
        <v>10.577582974151754</v>
      </c>
      <c r="GS28" s="31">
        <v>11.106642690420813</v>
      </c>
      <c r="GT28" s="31">
        <v>10.599124847354355</v>
      </c>
      <c r="GU28" s="31">
        <v>9.5732726426087265</v>
      </c>
      <c r="GV28" s="31">
        <v>10.847740208067254</v>
      </c>
      <c r="GW28" s="31">
        <v>15.443975105400751</v>
      </c>
      <c r="GX28" s="31">
        <f t="shared" ref="GX28:GX31" si="4">+C28</f>
        <v>14.438446940421802</v>
      </c>
      <c r="GY28" s="255"/>
      <c r="GZ28" s="255"/>
      <c r="HA28" s="255"/>
      <c r="HB28" s="255"/>
      <c r="HC28" s="255"/>
      <c r="HD28" s="255"/>
      <c r="HE28" s="255"/>
    </row>
    <row r="29" spans="1:213" ht="13">
      <c r="A29" s="33"/>
      <c r="B29" s="18" t="s">
        <v>18</v>
      </c>
      <c r="C29" s="22">
        <v>14.219339675511373</v>
      </c>
      <c r="D29" s="22">
        <v>15.161296513080188</v>
      </c>
      <c r="E29" s="22">
        <v>-0.94195683756881543</v>
      </c>
      <c r="F29" s="20">
        <v>-6.2129042641976946E-2</v>
      </c>
      <c r="G29" s="22"/>
      <c r="H29" s="22">
        <v>10.743892893660275</v>
      </c>
      <c r="I29" s="22">
        <v>4.4174036194199129</v>
      </c>
      <c r="J29" s="20">
        <v>0.41115484518898371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37"/>
      <c r="GJ29" s="22">
        <v>13.374010791960817</v>
      </c>
      <c r="GK29" s="22">
        <v>14.72357236020542</v>
      </c>
      <c r="GL29" s="22">
        <v>19.262222017041015</v>
      </c>
      <c r="GM29" s="22">
        <v>19.599548248796602</v>
      </c>
      <c r="GN29" s="22">
        <v>17.789224559494919</v>
      </c>
      <c r="GO29" s="22">
        <v>17.601568550114287</v>
      </c>
      <c r="GP29" s="22">
        <v>12.993527007958663</v>
      </c>
      <c r="GQ29" s="22">
        <v>10.999568638993805</v>
      </c>
      <c r="GR29" s="22">
        <v>11.013411547260432</v>
      </c>
      <c r="GS29" s="22">
        <v>11.668935451824332</v>
      </c>
      <c r="GT29" s="22">
        <v>11.076389890945345</v>
      </c>
      <c r="GU29" s="22">
        <v>9.8650334508453827</v>
      </c>
      <c r="GV29" s="22">
        <v>10.880918399301628</v>
      </c>
      <c r="GW29" s="22">
        <v>15.138251735613037</v>
      </c>
      <c r="GX29" s="22">
        <f t="shared" si="4"/>
        <v>14.219339675511373</v>
      </c>
      <c r="GY29" s="255"/>
      <c r="GZ29" s="255"/>
      <c r="HA29" s="255"/>
      <c r="HB29" s="255"/>
      <c r="HC29" s="255"/>
      <c r="HD29" s="255"/>
      <c r="HE29" s="255"/>
    </row>
    <row r="30" spans="1:213" ht="13">
      <c r="A30" s="33"/>
      <c r="B30" s="18" t="s">
        <v>19</v>
      </c>
      <c r="C30" s="22">
        <v>15.139405585157629</v>
      </c>
      <c r="D30" s="22">
        <v>15.606950317660317</v>
      </c>
      <c r="E30" s="22">
        <v>-0.46754473250268802</v>
      </c>
      <c r="F30" s="20">
        <v>-2.9957469139478814E-2</v>
      </c>
      <c r="G30" s="22"/>
      <c r="H30" s="22">
        <v>10.877030092109765</v>
      </c>
      <c r="I30" s="22">
        <v>4.7299202255505524</v>
      </c>
      <c r="J30" s="20">
        <v>0.43485401672113172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37"/>
      <c r="GJ30" s="22">
        <v>13.479947897655089</v>
      </c>
      <c r="GK30" s="22">
        <v>14.913995341559133</v>
      </c>
      <c r="GL30" s="22">
        <v>18.569886517095412</v>
      </c>
      <c r="GM30" s="22">
        <v>19.044913469429702</v>
      </c>
      <c r="GN30" s="22">
        <v>17.560425312320106</v>
      </c>
      <c r="GO30" s="22">
        <v>17.704673357502941</v>
      </c>
      <c r="GP30" s="22">
        <v>12.541863360348938</v>
      </c>
      <c r="GQ30" s="22">
        <v>10.469340667815493</v>
      </c>
      <c r="GR30" s="22">
        <v>11.011647568945437</v>
      </c>
      <c r="GS30" s="22">
        <v>11.374979056393705</v>
      </c>
      <c r="GT30" s="22">
        <v>10.780832206808862</v>
      </c>
      <c r="GU30" s="22">
        <v>9.8537521059587831</v>
      </c>
      <c r="GV30" s="22">
        <v>11.094015633668851</v>
      </c>
      <c r="GW30" s="22">
        <v>15.574374346592382</v>
      </c>
      <c r="GX30" s="22">
        <f t="shared" si="4"/>
        <v>15.139405585157629</v>
      </c>
      <c r="GY30" s="255"/>
      <c r="GZ30" s="255"/>
      <c r="HA30" s="255"/>
      <c r="HB30" s="255"/>
      <c r="HC30" s="255"/>
      <c r="HD30" s="255"/>
      <c r="HE30" s="255"/>
    </row>
    <row r="31" spans="1:213" ht="13">
      <c r="A31" s="33"/>
      <c r="B31" s="18" t="s">
        <v>20</v>
      </c>
      <c r="C31" s="22">
        <v>14.041205649836447</v>
      </c>
      <c r="D31" s="22">
        <v>15.744614028011734</v>
      </c>
      <c r="E31" s="22">
        <v>-1.7034083781752862</v>
      </c>
      <c r="F31" s="20">
        <v>-0.10818991022229565</v>
      </c>
      <c r="G31" s="22"/>
      <c r="H31" s="22">
        <v>10.395291165576429</v>
      </c>
      <c r="I31" s="22">
        <v>5.3493228624353044</v>
      </c>
      <c r="J31" s="20">
        <v>0.51459096019834083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37"/>
      <c r="GJ31" s="22">
        <v>11.414592467535922</v>
      </c>
      <c r="GK31" s="22">
        <v>10.852167441560914</v>
      </c>
      <c r="GL31" s="22">
        <v>12.261947204080469</v>
      </c>
      <c r="GM31" s="22">
        <v>11.546999407800124</v>
      </c>
      <c r="GN31" s="22">
        <v>12.531815044502901</v>
      </c>
      <c r="GO31" s="22">
        <v>12.856098294944024</v>
      </c>
      <c r="GP31" s="22">
        <v>9.9025302758787568</v>
      </c>
      <c r="GQ31" s="22">
        <v>8.8518560405778004</v>
      </c>
      <c r="GR31" s="22">
        <v>9.5891086673090413</v>
      </c>
      <c r="GS31" s="22">
        <v>9.6233844871697638</v>
      </c>
      <c r="GT31" s="22">
        <v>9.3052481043566448</v>
      </c>
      <c r="GU31" s="22">
        <v>8.8994607661717176</v>
      </c>
      <c r="GV31" s="22">
        <v>10.525407331753062</v>
      </c>
      <c r="GW31" s="22">
        <v>15.700531618733422</v>
      </c>
      <c r="GX31" s="22">
        <f t="shared" si="4"/>
        <v>14.041205649836447</v>
      </c>
      <c r="GY31" s="255"/>
      <c r="GZ31" s="255"/>
      <c r="HA31" s="255"/>
      <c r="HB31" s="255"/>
      <c r="HC31" s="255"/>
      <c r="HD31" s="255"/>
      <c r="HE31" s="255"/>
    </row>
    <row r="32" spans="1:213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37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55"/>
      <c r="GZ32" s="255"/>
      <c r="HA32" s="255"/>
      <c r="HB32" s="255"/>
      <c r="HC32" s="255"/>
      <c r="HD32" s="255"/>
      <c r="HE32" s="255"/>
    </row>
    <row r="33" spans="1:213" ht="13">
      <c r="A33" s="33"/>
      <c r="B33" s="34" t="s">
        <v>25</v>
      </c>
      <c r="C33" s="25">
        <v>1839.9593595842414</v>
      </c>
      <c r="D33" s="25">
        <v>2186.2621627186318</v>
      </c>
      <c r="E33" s="25">
        <v>-346.30280313439039</v>
      </c>
      <c r="F33" s="26">
        <v>-0.15839948613653931</v>
      </c>
      <c r="G33" s="27"/>
      <c r="H33" s="25">
        <v>1510.5463718678716</v>
      </c>
      <c r="I33" s="25">
        <v>675.71579085076019</v>
      </c>
      <c r="J33" s="26">
        <v>0.44733204053524117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37"/>
      <c r="GJ33" s="25">
        <v>1310.5805044570798</v>
      </c>
      <c r="GK33" s="25">
        <v>1402.442407702011</v>
      </c>
      <c r="GL33" s="25">
        <v>1671.4085106875525</v>
      </c>
      <c r="GM33" s="25">
        <v>1705.3724496135596</v>
      </c>
      <c r="GN33" s="25">
        <v>1743.4401634161018</v>
      </c>
      <c r="GO33" s="25">
        <v>1599.8713692284314</v>
      </c>
      <c r="GP33" s="25">
        <v>1093.2089698710295</v>
      </c>
      <c r="GQ33" s="25">
        <v>895.73016203672285</v>
      </c>
      <c r="GR33" s="25">
        <v>789.35985055674848</v>
      </c>
      <c r="GS33" s="25">
        <v>886.57457068466056</v>
      </c>
      <c r="GT33" s="25">
        <v>977.96156914103176</v>
      </c>
      <c r="GU33" s="25">
        <v>1259.6075072221067</v>
      </c>
      <c r="GV33" s="25">
        <v>1669.3365805035032</v>
      </c>
      <c r="GW33" s="25">
        <v>2376.7081918977092</v>
      </c>
      <c r="GX33" s="25">
        <f t="shared" ref="GX33:GX36" si="5">+C33</f>
        <v>1839.9593595842414</v>
      </c>
      <c r="GY33" s="255"/>
      <c r="GZ33" s="255"/>
      <c r="HA33" s="255"/>
      <c r="HB33" s="255"/>
      <c r="HC33" s="255"/>
      <c r="HD33" s="255"/>
      <c r="HE33" s="255"/>
    </row>
    <row r="34" spans="1:213" ht="13">
      <c r="A34" s="33"/>
      <c r="B34" s="18" t="s">
        <v>18</v>
      </c>
      <c r="C34" s="19">
        <v>665.30951248724909</v>
      </c>
      <c r="D34" s="19">
        <v>811.39150563483963</v>
      </c>
      <c r="E34" s="19">
        <v>-146.08199314759054</v>
      </c>
      <c r="F34" s="20">
        <v>-0.18003884947414472</v>
      </c>
      <c r="G34" s="22"/>
      <c r="H34" s="19">
        <v>479.56565256891105</v>
      </c>
      <c r="I34" s="19">
        <v>331.82585306592858</v>
      </c>
      <c r="J34" s="20">
        <v>0.69192998140801376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37"/>
      <c r="GJ34" s="19">
        <v>428.38292750694706</v>
      </c>
      <c r="GK34" s="19">
        <v>484.6704094961691</v>
      </c>
      <c r="GL34" s="19">
        <v>613.72516315218638</v>
      </c>
      <c r="GM34" s="19">
        <v>641.22070633020371</v>
      </c>
      <c r="GN34" s="19">
        <v>566.59069851813501</v>
      </c>
      <c r="GO34" s="19">
        <v>487.06614973597988</v>
      </c>
      <c r="GP34" s="19">
        <v>309.76230529308219</v>
      </c>
      <c r="GQ34" s="19">
        <v>228.75632576242012</v>
      </c>
      <c r="GR34" s="19">
        <v>265.62649336830151</v>
      </c>
      <c r="GS34" s="19">
        <v>331.67095075785568</v>
      </c>
      <c r="GT34" s="19">
        <v>375.05613930558576</v>
      </c>
      <c r="GU34" s="19">
        <v>425.09441735970495</v>
      </c>
      <c r="GV34" s="19">
        <v>538.06729890901443</v>
      </c>
      <c r="GW34" s="19">
        <v>880.79179938194011</v>
      </c>
      <c r="GX34" s="19">
        <f t="shared" si="5"/>
        <v>665.30951248724909</v>
      </c>
      <c r="GY34" s="255"/>
      <c r="GZ34" s="255"/>
      <c r="HA34" s="255"/>
      <c r="HB34" s="255"/>
      <c r="HC34" s="255"/>
      <c r="HD34" s="255"/>
      <c r="HE34" s="255"/>
    </row>
    <row r="35" spans="1:213" ht="13">
      <c r="A35" s="33"/>
      <c r="B35" s="18" t="s">
        <v>19</v>
      </c>
      <c r="C35" s="19">
        <v>582.96236736615185</v>
      </c>
      <c r="D35" s="19">
        <v>768.59989323588604</v>
      </c>
      <c r="E35" s="19">
        <v>-185.63752586973419</v>
      </c>
      <c r="F35" s="20">
        <v>-0.24152686918570956</v>
      </c>
      <c r="G35" s="22"/>
      <c r="H35" s="19">
        <v>565.84074408509218</v>
      </c>
      <c r="I35" s="19">
        <v>202.75914915079386</v>
      </c>
      <c r="J35" s="20">
        <v>0.35833253661970754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37"/>
      <c r="GJ35" s="19">
        <v>525.97759511276706</v>
      </c>
      <c r="GK35" s="19">
        <v>602.66769447405352</v>
      </c>
      <c r="GL35" s="19">
        <v>695.4001178124463</v>
      </c>
      <c r="GM35" s="19">
        <v>673.74320106289429</v>
      </c>
      <c r="GN35" s="19">
        <v>715.66375510358932</v>
      </c>
      <c r="GO35" s="19">
        <v>641.84845238996479</v>
      </c>
      <c r="GP35" s="19">
        <v>412.14114674130894</v>
      </c>
      <c r="GQ35" s="19">
        <v>373.74963098347473</v>
      </c>
      <c r="GR35" s="19">
        <v>305.09463734965379</v>
      </c>
      <c r="GS35" s="19">
        <v>391.31834770772764</v>
      </c>
      <c r="GT35" s="19">
        <v>434.06696311520636</v>
      </c>
      <c r="GU35" s="19">
        <v>485.82105146812324</v>
      </c>
      <c r="GV35" s="19">
        <v>624.79376705983714</v>
      </c>
      <c r="GW35" s="19">
        <v>835.37818197922286</v>
      </c>
      <c r="GX35" s="19">
        <f t="shared" si="5"/>
        <v>582.96236736615185</v>
      </c>
      <c r="GY35" s="255"/>
      <c r="GZ35" s="255"/>
      <c r="HA35" s="255"/>
      <c r="HB35" s="255"/>
      <c r="HC35" s="255"/>
      <c r="HD35" s="255"/>
      <c r="HE35" s="255"/>
    </row>
    <row r="36" spans="1:213" ht="13">
      <c r="A36" s="33"/>
      <c r="B36" s="18" t="s">
        <v>20</v>
      </c>
      <c r="C36" s="19">
        <v>591.68747973084021</v>
      </c>
      <c r="D36" s="19">
        <v>606.27076384790598</v>
      </c>
      <c r="E36" s="19">
        <v>-14.583284117065773</v>
      </c>
      <c r="F36" s="20">
        <v>-2.405407779274716E-2</v>
      </c>
      <c r="G36" s="22"/>
      <c r="H36" s="19">
        <v>465.13997521386847</v>
      </c>
      <c r="I36" s="19">
        <v>141.13078863403751</v>
      </c>
      <c r="J36" s="20">
        <v>0.30341573752964673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37"/>
      <c r="GJ36" s="19">
        <v>356.21998183736565</v>
      </c>
      <c r="GK36" s="19">
        <v>315.10430373178838</v>
      </c>
      <c r="GL36" s="19">
        <v>362.28322972292</v>
      </c>
      <c r="GM36" s="19">
        <v>390.40854222046175</v>
      </c>
      <c r="GN36" s="19">
        <v>461.18570979437749</v>
      </c>
      <c r="GO36" s="19">
        <v>470.95676710248671</v>
      </c>
      <c r="GP36" s="19">
        <v>371.30551783663833</v>
      </c>
      <c r="GQ36" s="19">
        <v>293.22420529082797</v>
      </c>
      <c r="GR36" s="19">
        <v>218.63871983879326</v>
      </c>
      <c r="GS36" s="19">
        <v>163.58527221907735</v>
      </c>
      <c r="GT36" s="19">
        <v>168.83846672023975</v>
      </c>
      <c r="GU36" s="19">
        <v>348.69203839427854</v>
      </c>
      <c r="GV36" s="19">
        <v>506.47551453465178</v>
      </c>
      <c r="GW36" s="19">
        <v>660.5382105365461</v>
      </c>
      <c r="GX36" s="19">
        <f t="shared" si="5"/>
        <v>591.68747973084021</v>
      </c>
      <c r="GY36" s="255"/>
      <c r="GZ36" s="255"/>
      <c r="HA36" s="255"/>
      <c r="HB36" s="255"/>
      <c r="HC36" s="255"/>
      <c r="HD36" s="255"/>
      <c r="HE36" s="255"/>
    </row>
    <row r="37" spans="1:213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37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55"/>
      <c r="GZ37" s="255"/>
      <c r="HA37" s="255"/>
      <c r="HB37" s="255"/>
      <c r="HC37" s="255"/>
      <c r="HD37" s="255"/>
      <c r="HE37" s="255"/>
    </row>
    <row r="38" spans="1:213" ht="13">
      <c r="A38" s="33"/>
      <c r="B38" s="34" t="s">
        <v>26</v>
      </c>
      <c r="C38" s="25">
        <v>4742.3482537040545</v>
      </c>
      <c r="D38" s="25">
        <v>1502.6447757658223</v>
      </c>
      <c r="E38" s="25">
        <v>3239.703477938232</v>
      </c>
      <c r="F38" s="26">
        <v>2.1560008926841134</v>
      </c>
      <c r="G38" s="27"/>
      <c r="H38" s="25">
        <v>1108.495977867379</v>
      </c>
      <c r="I38" s="25">
        <v>394.14879789844326</v>
      </c>
      <c r="J38" s="26">
        <v>0.35557079661826196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37"/>
      <c r="GJ38" s="25">
        <v>0</v>
      </c>
      <c r="GK38" s="25">
        <v>855.38368102177242</v>
      </c>
      <c r="GL38" s="25">
        <v>1237.2773595397045</v>
      </c>
      <c r="GM38" s="25">
        <v>1357.8336347314105</v>
      </c>
      <c r="GN38" s="25">
        <v>1009.4064931979793</v>
      </c>
      <c r="GO38" s="25">
        <v>2372.2180635464288</v>
      </c>
      <c r="GP38" s="25">
        <v>3657.9981611015278</v>
      </c>
      <c r="GQ38" s="25">
        <v>4583.4303559322598</v>
      </c>
      <c r="GR38" s="25">
        <v>6285.9444588385086</v>
      </c>
      <c r="GS38" s="25">
        <v>6321.117242683682</v>
      </c>
      <c r="GT38" s="25">
        <v>5923.3513218807757</v>
      </c>
      <c r="GU38" s="25">
        <v>2519.825989336372</v>
      </c>
      <c r="GV38" s="25">
        <v>1213.4859586294269</v>
      </c>
      <c r="GW38" s="25">
        <v>1567.3684686054617</v>
      </c>
      <c r="GX38" s="25">
        <f t="shared" ref="GX38:GX41" si="6">+C38</f>
        <v>4742.3482537040545</v>
      </c>
      <c r="GY38" s="255"/>
      <c r="GZ38" s="255"/>
      <c r="HA38" s="255"/>
      <c r="HB38" s="255"/>
      <c r="HC38" s="255"/>
      <c r="HD38" s="255"/>
      <c r="HE38" s="255"/>
    </row>
    <row r="39" spans="1:213" ht="13">
      <c r="A39" s="33"/>
      <c r="B39" s="18" t="s">
        <v>18</v>
      </c>
      <c r="C39" s="19">
        <v>513.72191463323668</v>
      </c>
      <c r="D39" s="19">
        <v>-617.10250756823007</v>
      </c>
      <c r="E39" s="19">
        <v>1130.8244222014669</v>
      </c>
      <c r="F39" s="20">
        <v>-1.8324741972895597</v>
      </c>
      <c r="G39" s="22"/>
      <c r="H39" s="19">
        <v>120.43614289504947</v>
      </c>
      <c r="I39" s="19">
        <v>-737.53865046327951</v>
      </c>
      <c r="J39" s="20">
        <v>-6.123897965629685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37"/>
      <c r="GJ39" s="19">
        <v>0</v>
      </c>
      <c r="GK39" s="19">
        <v>96.360227464147385</v>
      </c>
      <c r="GL39" s="19">
        <v>232.92950882068203</v>
      </c>
      <c r="GM39" s="19">
        <v>271.20781706369536</v>
      </c>
      <c r="GN39" s="19">
        <v>507.57386031816202</v>
      </c>
      <c r="GO39" s="19">
        <v>1022.0947243530427</v>
      </c>
      <c r="GP39" s="19">
        <v>1580.2804950683449</v>
      </c>
      <c r="GQ39" s="19">
        <v>1990.267683562987</v>
      </c>
      <c r="GR39" s="19">
        <v>1662.3718155539664</v>
      </c>
      <c r="GS39" s="19">
        <v>1388.5620183513654</v>
      </c>
      <c r="GT39" s="19">
        <v>1046.5432402598619</v>
      </c>
      <c r="GU39" s="19">
        <v>331.41389763865686</v>
      </c>
      <c r="GV39" s="19">
        <v>41.402579471820786</v>
      </c>
      <c r="GW39" s="19">
        <v>-685.26764086984474</v>
      </c>
      <c r="GX39" s="19">
        <f t="shared" si="6"/>
        <v>513.72191463323668</v>
      </c>
      <c r="GY39" s="255"/>
      <c r="GZ39" s="255"/>
      <c r="HA39" s="255"/>
      <c r="HB39" s="255"/>
      <c r="HC39" s="255"/>
      <c r="HD39" s="255"/>
      <c r="HE39" s="255"/>
    </row>
    <row r="40" spans="1:213" ht="13">
      <c r="A40" s="33"/>
      <c r="B40" s="18" t="s">
        <v>19</v>
      </c>
      <c r="C40" s="19">
        <v>2423.9992832031107</v>
      </c>
      <c r="D40" s="19">
        <v>537.87653851485629</v>
      </c>
      <c r="E40" s="19">
        <v>1886.1227446882544</v>
      </c>
      <c r="F40" s="20">
        <v>3.506609062920039</v>
      </c>
      <c r="G40" s="22"/>
      <c r="H40" s="19">
        <v>135.88526754138002</v>
      </c>
      <c r="I40" s="19">
        <v>401.99127097347628</v>
      </c>
      <c r="J40" s="20">
        <v>2.9583138646804459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37"/>
      <c r="GJ40" s="19">
        <v>0</v>
      </c>
      <c r="GK40" s="19">
        <v>88.532981236236751</v>
      </c>
      <c r="GL40" s="19">
        <v>411.03938363659199</v>
      </c>
      <c r="GM40" s="19">
        <v>726.96687973315409</v>
      </c>
      <c r="GN40" s="19">
        <v>304.62401080157269</v>
      </c>
      <c r="GO40" s="19">
        <v>889.21997157089106</v>
      </c>
      <c r="GP40" s="19">
        <v>1405.0664142202734</v>
      </c>
      <c r="GQ40" s="19">
        <v>1404.9161741739854</v>
      </c>
      <c r="GR40" s="19">
        <v>2235.8540810954955</v>
      </c>
      <c r="GS40" s="19">
        <v>1613.0578847599254</v>
      </c>
      <c r="GT40" s="19">
        <v>1430.1022975888336</v>
      </c>
      <c r="GU40" s="19">
        <v>618.19954304599878</v>
      </c>
      <c r="GV40" s="19">
        <v>183.99583620162892</v>
      </c>
      <c r="GW40" s="19">
        <v>571.1310443346274</v>
      </c>
      <c r="GX40" s="19">
        <f t="shared" si="6"/>
        <v>2423.9992832031107</v>
      </c>
      <c r="GY40" s="255"/>
      <c r="GZ40" s="255"/>
      <c r="HA40" s="255"/>
      <c r="HB40" s="255"/>
      <c r="HC40" s="255"/>
      <c r="HD40" s="255"/>
      <c r="HE40" s="255"/>
    </row>
    <row r="41" spans="1:213" ht="13">
      <c r="A41" s="33"/>
      <c r="B41" s="18" t="s">
        <v>20</v>
      </c>
      <c r="C41" s="19">
        <v>1804.6270558677065</v>
      </c>
      <c r="D41" s="19">
        <v>1581.8707448191958</v>
      </c>
      <c r="E41" s="19">
        <v>222.75631104851072</v>
      </c>
      <c r="F41" s="20">
        <v>0.14081827594198998</v>
      </c>
      <c r="G41" s="22"/>
      <c r="H41" s="19">
        <v>852.17456743094942</v>
      </c>
      <c r="I41" s="19">
        <v>729.69617738824638</v>
      </c>
      <c r="J41" s="20">
        <v>0.85627546898995277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37"/>
      <c r="GJ41" s="19">
        <v>0</v>
      </c>
      <c r="GK41" s="19">
        <v>670.49047232138821</v>
      </c>
      <c r="GL41" s="19">
        <v>593.30846708243052</v>
      </c>
      <c r="GM41" s="19">
        <v>359.65893793456092</v>
      </c>
      <c r="GN41" s="19">
        <v>197.20862207824462</v>
      </c>
      <c r="GO41" s="19">
        <v>460.90336762249484</v>
      </c>
      <c r="GP41" s="19">
        <v>672.65125181290989</v>
      </c>
      <c r="GQ41" s="19">
        <v>1188.2464981952876</v>
      </c>
      <c r="GR41" s="19">
        <v>2387.7185621890467</v>
      </c>
      <c r="GS41" s="19">
        <v>3319.4973395723905</v>
      </c>
      <c r="GT41" s="19">
        <v>3446.7057840320804</v>
      </c>
      <c r="GU41" s="19">
        <v>1570.2125486517164</v>
      </c>
      <c r="GV41" s="19">
        <v>988.08754295597714</v>
      </c>
      <c r="GW41" s="19">
        <v>1681.5050651406789</v>
      </c>
      <c r="GX41" s="19">
        <f t="shared" si="6"/>
        <v>1804.6270558677065</v>
      </c>
      <c r="GY41" s="255"/>
      <c r="GZ41" s="255"/>
      <c r="HA41" s="255"/>
      <c r="HB41" s="255"/>
      <c r="HC41" s="255"/>
      <c r="HD41" s="255"/>
      <c r="HE41" s="255"/>
    </row>
    <row r="42" spans="1:213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37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55"/>
      <c r="GZ42" s="255"/>
      <c r="HA42" s="255"/>
      <c r="HB42" s="255"/>
      <c r="HC42" s="255"/>
      <c r="HD42" s="255"/>
      <c r="HE42" s="255"/>
    </row>
    <row r="43" spans="1:213" ht="13">
      <c r="A43" s="33"/>
      <c r="B43" s="34" t="s">
        <v>27</v>
      </c>
      <c r="C43" s="31">
        <v>20.518959291296554</v>
      </c>
      <c r="D43" s="31">
        <v>32.729100129590883</v>
      </c>
      <c r="E43" s="31">
        <v>-12.210140838294329</v>
      </c>
      <c r="F43" s="26">
        <v>-0.37306680568510203</v>
      </c>
      <c r="G43" s="27"/>
      <c r="H43" s="31">
        <v>34.315899520175357</v>
      </c>
      <c r="I43" s="31">
        <v>-1.5867993905844742</v>
      </c>
      <c r="J43" s="26">
        <v>-4.6240938246469299E-2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7"/>
      <c r="GJ43" s="31">
        <v>0</v>
      </c>
      <c r="GK43" s="31">
        <v>21.261442546446251</v>
      </c>
      <c r="GL43" s="31">
        <v>26.243840616210086</v>
      </c>
      <c r="GM43" s="31">
        <v>24.91930222991688</v>
      </c>
      <c r="GN43" s="31">
        <v>22.582464833744538</v>
      </c>
      <c r="GO43" s="31">
        <v>18.340532612246864</v>
      </c>
      <c r="GP43" s="31">
        <v>14.091410960768815</v>
      </c>
      <c r="GQ43" s="31">
        <v>11.149685088882972</v>
      </c>
      <c r="GR43" s="31">
        <v>12.772828906399791</v>
      </c>
      <c r="GS43" s="31">
        <v>16.150418763192224</v>
      </c>
      <c r="GT43" s="31">
        <v>16.446383313621507</v>
      </c>
      <c r="GU43" s="31">
        <v>18.0777282912217</v>
      </c>
      <c r="GV43" s="31">
        <v>34.164641947521346</v>
      </c>
      <c r="GW43" s="31">
        <v>33.268771460375881</v>
      </c>
      <c r="GX43" s="31">
        <f t="shared" ref="GX43:GX46" si="7">+C43</f>
        <v>20.518959291296554</v>
      </c>
      <c r="GY43" s="255"/>
      <c r="GZ43" s="255"/>
      <c r="HA43" s="255"/>
      <c r="HB43" s="255"/>
      <c r="HC43" s="255"/>
      <c r="HD43" s="255"/>
      <c r="HE43" s="255"/>
    </row>
    <row r="44" spans="1:213" ht="13">
      <c r="A44" s="33"/>
      <c r="B44" s="18" t="s">
        <v>18</v>
      </c>
      <c r="C44" s="22">
        <v>37.299716459239399</v>
      </c>
      <c r="D44" s="22">
        <v>-4.1428003816187466</v>
      </c>
      <c r="E44" s="22">
        <v>41.442516840858147</v>
      </c>
      <c r="F44" s="20">
        <v>-10.003503191883219</v>
      </c>
      <c r="G44" s="22"/>
      <c r="H44" s="22">
        <v>80.38617892462166</v>
      </c>
      <c r="I44" s="22">
        <v>-84.528979306240402</v>
      </c>
      <c r="J44" s="20">
        <v>-1.0515362272101956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37"/>
      <c r="GJ44" s="22">
        <v>0</v>
      </c>
      <c r="GK44" s="22">
        <v>34.068584588289013</v>
      </c>
      <c r="GL44" s="22">
        <v>29.114299679129523</v>
      </c>
      <c r="GM44" s="22">
        <v>27.358667463206881</v>
      </c>
      <c r="GN44" s="22">
        <v>21.043982255092867</v>
      </c>
      <c r="GO44" s="22">
        <v>19.48204980036969</v>
      </c>
      <c r="GP44" s="22">
        <v>14.256593845086876</v>
      </c>
      <c r="GQ44" s="22">
        <v>10.974077013256879</v>
      </c>
      <c r="GR44" s="22">
        <v>13.894077629012406</v>
      </c>
      <c r="GS44" s="22">
        <v>17.761308878390238</v>
      </c>
      <c r="GT44" s="22">
        <v>20.478283025139994</v>
      </c>
      <c r="GU44" s="22">
        <v>34.839327815390916</v>
      </c>
      <c r="GV44" s="22">
        <v>230.22656637402326</v>
      </c>
      <c r="GW44" s="22">
        <v>-3.8743430575436411</v>
      </c>
      <c r="GX44" s="22">
        <f t="shared" si="7"/>
        <v>37.299716459239399</v>
      </c>
      <c r="GY44" s="255"/>
      <c r="GZ44" s="255"/>
      <c r="HA44" s="255"/>
      <c r="HB44" s="255"/>
      <c r="HC44" s="255"/>
      <c r="HD44" s="255"/>
      <c r="HE44" s="255"/>
    </row>
    <row r="45" spans="1:213" ht="13">
      <c r="A45" s="33"/>
      <c r="B45" s="18" t="s">
        <v>19</v>
      </c>
      <c r="C45" s="22">
        <v>18.096187471701786</v>
      </c>
      <c r="D45" s="22">
        <v>29.334380805480897</v>
      </c>
      <c r="E45" s="22">
        <v>-11.238193333779112</v>
      </c>
      <c r="F45" s="20">
        <v>-0.38310654682983264</v>
      </c>
      <c r="G45" s="22"/>
      <c r="H45" s="22">
        <v>77.589793512966992</v>
      </c>
      <c r="I45" s="22">
        <v>-48.255412707486094</v>
      </c>
      <c r="J45" s="20">
        <v>-0.62192990240941337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37"/>
      <c r="GJ45" s="22">
        <v>0</v>
      </c>
      <c r="GK45" s="22">
        <v>28.877657862161783</v>
      </c>
      <c r="GL45" s="22">
        <v>27.402172312013061</v>
      </c>
      <c r="GM45" s="22">
        <v>23.843147499902763</v>
      </c>
      <c r="GN45" s="22">
        <v>23.406814441193948</v>
      </c>
      <c r="GO45" s="22">
        <v>17.67200397392169</v>
      </c>
      <c r="GP45" s="22">
        <v>14.078970149593955</v>
      </c>
      <c r="GQ45" s="22">
        <v>11.836925426122789</v>
      </c>
      <c r="GR45" s="22">
        <v>12.576453272094176</v>
      </c>
      <c r="GS45" s="22">
        <v>16.116016305206848</v>
      </c>
      <c r="GT45" s="22">
        <v>16.721717212254301</v>
      </c>
      <c r="GU45" s="22">
        <v>20.777254956159471</v>
      </c>
      <c r="GV45" s="22">
        <v>64.195047357323816</v>
      </c>
      <c r="GW45" s="22">
        <v>29.407830617532692</v>
      </c>
      <c r="GX45" s="22">
        <f t="shared" si="7"/>
        <v>18.096187471701786</v>
      </c>
      <c r="GY45" s="255"/>
      <c r="GZ45" s="255"/>
      <c r="HA45" s="255"/>
      <c r="HB45" s="255"/>
      <c r="HC45" s="255"/>
      <c r="HD45" s="255"/>
      <c r="HE45" s="255"/>
    </row>
    <row r="46" spans="1:213" ht="13">
      <c r="A46" s="33"/>
      <c r="B46" s="18" t="s">
        <v>20</v>
      </c>
      <c r="C46" s="22">
        <v>18.996292578352172</v>
      </c>
      <c r="D46" s="22">
        <v>19.499319849796919</v>
      </c>
      <c r="E46" s="22">
        <v>-0.50302727144474702</v>
      </c>
      <c r="F46" s="20">
        <v>-2.5797170122833075E-2</v>
      </c>
      <c r="G46" s="22"/>
      <c r="H46" s="22">
        <v>20.904549483303221</v>
      </c>
      <c r="I46" s="22">
        <v>-1.4052296335063019</v>
      </c>
      <c r="J46" s="20">
        <v>-6.7221235005742647E-2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37"/>
      <c r="GJ46" s="22">
        <v>0</v>
      </c>
      <c r="GK46" s="22">
        <v>18.415189770701748</v>
      </c>
      <c r="GL46" s="22">
        <v>24.314431835758207</v>
      </c>
      <c r="GM46" s="22">
        <v>25.255047886455408</v>
      </c>
      <c r="GN46" s="22">
        <v>25.268842600454626</v>
      </c>
      <c r="GO46" s="22">
        <v>17.098906451160666</v>
      </c>
      <c r="GP46" s="22">
        <v>13.729328643069859</v>
      </c>
      <c r="GQ46" s="22">
        <v>10.631267413445004</v>
      </c>
      <c r="GR46" s="22">
        <v>12.176081436295588</v>
      </c>
      <c r="GS46" s="22">
        <v>15.493292864162539</v>
      </c>
      <c r="GT46" s="22">
        <v>15.107913099277484</v>
      </c>
      <c r="GU46" s="22">
        <v>13.477158014369007</v>
      </c>
      <c r="GV46" s="22">
        <v>20.35722269648771</v>
      </c>
      <c r="GW46" s="22">
        <v>19.443138837246686</v>
      </c>
      <c r="GX46" s="22">
        <f t="shared" si="7"/>
        <v>18.996292578352172</v>
      </c>
      <c r="GY46" s="255"/>
      <c r="GZ46" s="255"/>
      <c r="HA46" s="255"/>
      <c r="HB46" s="255"/>
      <c r="HC46" s="255"/>
      <c r="HD46" s="255"/>
      <c r="HE46" s="255"/>
    </row>
    <row r="47" spans="1:213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37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55"/>
      <c r="GZ47" s="255"/>
      <c r="HA47" s="255"/>
      <c r="HB47" s="255"/>
      <c r="HC47" s="255"/>
      <c r="HD47" s="255"/>
      <c r="HE47" s="255"/>
    </row>
    <row r="48" spans="1:213" ht="13">
      <c r="A48" s="33"/>
      <c r="B48" s="34" t="s">
        <v>28</v>
      </c>
      <c r="C48" s="25">
        <v>973.08050762904793</v>
      </c>
      <c r="D48" s="25">
        <v>491.80211325246239</v>
      </c>
      <c r="E48" s="25">
        <v>481.27839437658554</v>
      </c>
      <c r="F48" s="26">
        <v>0.97860172091112063</v>
      </c>
      <c r="G48" s="27"/>
      <c r="H48" s="25">
        <v>380.39036595015506</v>
      </c>
      <c r="I48" s="25">
        <v>111.41174730230733</v>
      </c>
      <c r="J48" s="26">
        <v>0.29288793112311978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37"/>
      <c r="GJ48" s="25">
        <v>0</v>
      </c>
      <c r="GK48" s="25">
        <v>181.86690989212121</v>
      </c>
      <c r="GL48" s="25">
        <v>324.70909821805265</v>
      </c>
      <c r="GM48" s="25">
        <v>338.36266721818578</v>
      </c>
      <c r="GN48" s="25">
        <v>227.94886635596765</v>
      </c>
      <c r="GO48" s="25">
        <v>435.07742757834382</v>
      </c>
      <c r="GP48" s="25">
        <v>515.46355381818239</v>
      </c>
      <c r="GQ48" s="25">
        <v>511.03805095471495</v>
      </c>
      <c r="GR48" s="25">
        <v>802.89293087876104</v>
      </c>
      <c r="GS48" s="25">
        <v>1020.8869052057645</v>
      </c>
      <c r="GT48" s="25">
        <v>974.17706340897894</v>
      </c>
      <c r="GU48" s="25">
        <v>455.52729576381836</v>
      </c>
      <c r="GV48" s="25">
        <v>414.58313284919075</v>
      </c>
      <c r="GW48" s="25">
        <v>521.44423376234431</v>
      </c>
      <c r="GX48" s="25">
        <f t="shared" ref="GX48:GX51" si="8">+C48</f>
        <v>973.08050762904793</v>
      </c>
      <c r="GY48" s="255"/>
      <c r="GZ48" s="255"/>
      <c r="HA48" s="255"/>
      <c r="HB48" s="255"/>
      <c r="HC48" s="255"/>
      <c r="HD48" s="255"/>
      <c r="HE48" s="255"/>
    </row>
    <row r="49" spans="1:213" ht="13">
      <c r="A49" s="33"/>
      <c r="B49" s="18" t="s">
        <v>18</v>
      </c>
      <c r="C49" s="19">
        <v>191.61681754717313</v>
      </c>
      <c r="D49" s="19">
        <v>25.565325038515489</v>
      </c>
      <c r="E49" s="19">
        <v>166.05149250865765</v>
      </c>
      <c r="F49" s="20">
        <v>6.4951840924569684</v>
      </c>
      <c r="G49" s="22"/>
      <c r="H49" s="19">
        <v>96.814013317527483</v>
      </c>
      <c r="I49" s="19">
        <v>-71.248688279011986</v>
      </c>
      <c r="J49" s="20">
        <v>-0.73593363024144898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37"/>
      <c r="GJ49" s="19">
        <v>0</v>
      </c>
      <c r="GK49" s="19">
        <v>32.828565603090752</v>
      </c>
      <c r="GL49" s="19">
        <v>67.815795239177803</v>
      </c>
      <c r="GM49" s="19">
        <v>74.198844804678856</v>
      </c>
      <c r="GN49" s="19">
        <v>106.81375309684387</v>
      </c>
      <c r="GO49" s="19">
        <v>199.1250032054111</v>
      </c>
      <c r="GP49" s="19">
        <v>225.29417179502207</v>
      </c>
      <c r="GQ49" s="19">
        <v>218.41350836416592</v>
      </c>
      <c r="GR49" s="19">
        <v>230.97123053589098</v>
      </c>
      <c r="GS49" s="19">
        <v>246.62678904739576</v>
      </c>
      <c r="GT49" s="19">
        <v>214.31408672088537</v>
      </c>
      <c r="GU49" s="19">
        <v>115.46237422409577</v>
      </c>
      <c r="GV49" s="19">
        <v>95.319737108249214</v>
      </c>
      <c r="GW49" s="19">
        <v>26.549619269633919</v>
      </c>
      <c r="GX49" s="19">
        <f t="shared" si="8"/>
        <v>191.61681754717313</v>
      </c>
      <c r="GY49" s="255"/>
      <c r="GZ49" s="255"/>
      <c r="HA49" s="255"/>
      <c r="HB49" s="255"/>
      <c r="HC49" s="255"/>
      <c r="HD49" s="255"/>
      <c r="HE49" s="255"/>
    </row>
    <row r="50" spans="1:213" ht="13">
      <c r="A50" s="33"/>
      <c r="B50" s="18" t="s">
        <v>19</v>
      </c>
      <c r="C50" s="19">
        <v>438.6514546011424</v>
      </c>
      <c r="D50" s="19">
        <v>157.78275207128706</v>
      </c>
      <c r="E50" s="19">
        <v>280.86870252985534</v>
      </c>
      <c r="F50" s="20">
        <v>1.7800976269127149</v>
      </c>
      <c r="G50" s="22"/>
      <c r="H50" s="19">
        <v>105.43309849989953</v>
      </c>
      <c r="I50" s="19">
        <v>52.349653571387535</v>
      </c>
      <c r="J50" s="20">
        <v>0.49652010911390809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37"/>
      <c r="GJ50" s="19">
        <v>0</v>
      </c>
      <c r="GK50" s="19">
        <v>25.566251416572335</v>
      </c>
      <c r="GL50" s="19">
        <v>112.63372017433535</v>
      </c>
      <c r="GM50" s="19">
        <v>173.33178541021664</v>
      </c>
      <c r="GN50" s="19">
        <v>71.302776951646734</v>
      </c>
      <c r="GO50" s="19">
        <v>157.14298871291319</v>
      </c>
      <c r="GP50" s="19">
        <v>197.81888104004244</v>
      </c>
      <c r="GQ50" s="19">
        <v>166.29887983651201</v>
      </c>
      <c r="GR50" s="19">
        <v>281.19114374118561</v>
      </c>
      <c r="GS50" s="19">
        <v>259.96067172033429</v>
      </c>
      <c r="GT50" s="19">
        <v>239.13766204875623</v>
      </c>
      <c r="GU50" s="19">
        <v>128.44489519647999</v>
      </c>
      <c r="GV50" s="19">
        <v>118.11621418513963</v>
      </c>
      <c r="GW50" s="19">
        <v>167.95725012207276</v>
      </c>
      <c r="GX50" s="19">
        <f t="shared" si="8"/>
        <v>438.6514546011424</v>
      </c>
      <c r="GY50" s="255"/>
      <c r="GZ50" s="255"/>
      <c r="HA50" s="255"/>
      <c r="HB50" s="255"/>
      <c r="HC50" s="255"/>
      <c r="HD50" s="255"/>
      <c r="HE50" s="255"/>
    </row>
    <row r="51" spans="1:213" ht="13">
      <c r="A51" s="33"/>
      <c r="B51" s="18" t="s">
        <v>20</v>
      </c>
      <c r="C51" s="19">
        <v>342.81223548073245</v>
      </c>
      <c r="D51" s="19">
        <v>308.45403614265985</v>
      </c>
      <c r="E51" s="19">
        <v>34.358199338072609</v>
      </c>
      <c r="F51" s="20">
        <v>0.11138839279827727</v>
      </c>
      <c r="G51" s="22"/>
      <c r="H51" s="19">
        <v>178.14325413272798</v>
      </c>
      <c r="I51" s="19">
        <v>130.31078200993187</v>
      </c>
      <c r="J51" s="20">
        <v>0.73149433945358444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37"/>
      <c r="GJ51" s="19">
        <v>0</v>
      </c>
      <c r="GK51" s="19">
        <v>123.47209287245812</v>
      </c>
      <c r="GL51" s="19">
        <v>144.25958280453949</v>
      </c>
      <c r="GM51" s="19">
        <v>90.832037003290296</v>
      </c>
      <c r="GN51" s="19">
        <v>49.83233630747705</v>
      </c>
      <c r="GO51" s="19">
        <v>78.809435660019531</v>
      </c>
      <c r="GP51" s="19">
        <v>92.350500983117811</v>
      </c>
      <c r="GQ51" s="19">
        <v>126.325662754037</v>
      </c>
      <c r="GR51" s="19">
        <v>290.73055660168444</v>
      </c>
      <c r="GS51" s="19">
        <v>514.29944443803447</v>
      </c>
      <c r="GT51" s="19">
        <v>520.7253146393374</v>
      </c>
      <c r="GU51" s="19">
        <v>211.62002634324261</v>
      </c>
      <c r="GV51" s="19">
        <v>201.14718155580192</v>
      </c>
      <c r="GW51" s="19">
        <v>326.93736437063757</v>
      </c>
      <c r="GX51" s="19">
        <f t="shared" si="8"/>
        <v>342.81223548073245</v>
      </c>
      <c r="GY51" s="255"/>
      <c r="GZ51" s="255"/>
      <c r="HA51" s="255"/>
      <c r="HB51" s="255"/>
      <c r="HC51" s="255"/>
      <c r="HD51" s="255"/>
      <c r="HE51" s="255"/>
    </row>
    <row r="52" spans="1:213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37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55"/>
      <c r="GZ52" s="255"/>
      <c r="HA52" s="255"/>
      <c r="HB52" s="255"/>
      <c r="HC52" s="255"/>
      <c r="HD52" s="255"/>
      <c r="HE52" s="255"/>
    </row>
    <row r="53" spans="1:213" ht="13">
      <c r="A53" s="9"/>
      <c r="B53" s="34" t="s">
        <v>29</v>
      </c>
      <c r="C53" s="25">
        <v>11174.191220799999</v>
      </c>
      <c r="D53" s="25">
        <v>10587.26256322</v>
      </c>
      <c r="E53" s="25">
        <v>586.92865757999971</v>
      </c>
      <c r="F53" s="26">
        <v>5.5437243959451953E-2</v>
      </c>
      <c r="G53" s="27"/>
      <c r="H53" s="25">
        <v>10204.18271895</v>
      </c>
      <c r="I53" s="25">
        <v>383.07984426999974</v>
      </c>
      <c r="J53" s="26">
        <v>3.7541452835667989E-2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37"/>
      <c r="GJ53" s="25">
        <v>6520.8314140319999</v>
      </c>
      <c r="GK53" s="25">
        <v>7187.3447178600009</v>
      </c>
      <c r="GL53" s="25">
        <v>7464.0384794519996</v>
      </c>
      <c r="GM53" s="25">
        <v>7443.9917538340014</v>
      </c>
      <c r="GN53" s="25">
        <v>7988.9403433000007</v>
      </c>
      <c r="GO53" s="25">
        <v>8442.8357020000003</v>
      </c>
      <c r="GP53" s="25">
        <v>9006.4057659000009</v>
      </c>
      <c r="GQ53" s="25">
        <v>9278.4542139999994</v>
      </c>
      <c r="GR53" s="25">
        <v>9644.2191131999989</v>
      </c>
      <c r="GS53" s="25">
        <v>10239.8587515</v>
      </c>
      <c r="GT53" s="25">
        <v>11059.390734004064</v>
      </c>
      <c r="GU53" s="25">
        <v>10484.15862271</v>
      </c>
      <c r="GV53" s="25">
        <v>11186.093523349999</v>
      </c>
      <c r="GW53" s="25">
        <v>11463.760774620001</v>
      </c>
      <c r="GX53" s="25">
        <f t="shared" ref="GX53:GX56" si="9">+C53</f>
        <v>11174.191220799999</v>
      </c>
      <c r="GY53" s="255"/>
      <c r="GZ53" s="255"/>
      <c r="HA53" s="255"/>
      <c r="HB53" s="255"/>
      <c r="HC53" s="255"/>
      <c r="HD53" s="255"/>
      <c r="HE53" s="255"/>
    </row>
    <row r="54" spans="1:213" ht="13">
      <c r="A54" s="9"/>
      <c r="B54" s="18" t="s">
        <v>18</v>
      </c>
      <c r="C54" s="19">
        <v>3877.9075540000003</v>
      </c>
      <c r="D54" s="19">
        <v>3700.9099600000004</v>
      </c>
      <c r="E54" s="19">
        <v>176.99759399999994</v>
      </c>
      <c r="F54" s="20">
        <v>4.7825425615056011E-2</v>
      </c>
      <c r="G54" s="22"/>
      <c r="H54" s="19">
        <v>3571.5011180000001</v>
      </c>
      <c r="I54" s="19">
        <v>129.40884200000028</v>
      </c>
      <c r="J54" s="20">
        <v>3.6233739742595333E-2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37"/>
      <c r="GJ54" s="19">
        <v>2207.9786030320001</v>
      </c>
      <c r="GK54" s="19">
        <v>2294.0000968600002</v>
      </c>
      <c r="GL54" s="19">
        <v>2293.1176294520001</v>
      </c>
      <c r="GM54" s="19">
        <v>2181.4891698340002</v>
      </c>
      <c r="GN54" s="19">
        <v>2402.4180310000002</v>
      </c>
      <c r="GO54" s="19">
        <v>2586.6914760000004</v>
      </c>
      <c r="GP54" s="19">
        <v>2750.3419290000002</v>
      </c>
      <c r="GQ54" s="19">
        <v>2900.6510060000001</v>
      </c>
      <c r="GR54" s="19">
        <v>3036.1533399999998</v>
      </c>
      <c r="GS54" s="19">
        <v>3255.5976020000003</v>
      </c>
      <c r="GT54" s="19">
        <v>3524.5989410000002</v>
      </c>
      <c r="GU54" s="19">
        <v>3589.1794920000002</v>
      </c>
      <c r="GV54" s="19">
        <v>3894.7803309999999</v>
      </c>
      <c r="GW54" s="19">
        <v>4016.2274070000003</v>
      </c>
      <c r="GX54" s="19">
        <f t="shared" si="9"/>
        <v>3877.9075540000003</v>
      </c>
      <c r="GY54" s="255"/>
      <c r="GZ54" s="255"/>
      <c r="HA54" s="255"/>
      <c r="HB54" s="255"/>
      <c r="HC54" s="255"/>
      <c r="HD54" s="255"/>
      <c r="HE54" s="255"/>
    </row>
    <row r="55" spans="1:213" ht="13">
      <c r="A55" s="9"/>
      <c r="B55" s="18" t="s">
        <v>19</v>
      </c>
      <c r="C55" s="19">
        <v>4501.0256499999996</v>
      </c>
      <c r="D55" s="19">
        <v>4009.3587759999996</v>
      </c>
      <c r="E55" s="19">
        <v>491.66687400000001</v>
      </c>
      <c r="F55" s="20">
        <v>0.12262980228736707</v>
      </c>
      <c r="G55" s="22"/>
      <c r="H55" s="19">
        <v>3926.3341090000004</v>
      </c>
      <c r="I55" s="19">
        <v>83.024666999999226</v>
      </c>
      <c r="J55" s="20">
        <v>2.1145594005790001E-2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37"/>
      <c r="GJ55" s="19">
        <v>2575.5784929999995</v>
      </c>
      <c r="GK55" s="19">
        <v>2744.3833850000001</v>
      </c>
      <c r="GL55" s="19">
        <v>2900.7897099999996</v>
      </c>
      <c r="GM55" s="19">
        <v>2977.7967950000007</v>
      </c>
      <c r="GN55" s="19">
        <v>3117.3791200000001</v>
      </c>
      <c r="GO55" s="19">
        <v>3217.902787</v>
      </c>
      <c r="GP55" s="19">
        <v>3373.8663179999999</v>
      </c>
      <c r="GQ55" s="19">
        <v>3550.5212270000002</v>
      </c>
      <c r="GR55" s="19">
        <v>3678.688866</v>
      </c>
      <c r="GS55" s="19">
        <v>3847.182456</v>
      </c>
      <c r="GT55" s="19">
        <v>4289.7039089999989</v>
      </c>
      <c r="GU55" s="19">
        <v>4156.0043420000002</v>
      </c>
      <c r="GV55" s="19">
        <v>4297.616814</v>
      </c>
      <c r="GW55" s="19">
        <v>4364.725101</v>
      </c>
      <c r="GX55" s="19">
        <f t="shared" si="9"/>
        <v>4501.0256499999996</v>
      </c>
      <c r="GY55" s="255"/>
      <c r="GZ55" s="255"/>
      <c r="HA55" s="255"/>
      <c r="HB55" s="255"/>
      <c r="HC55" s="255"/>
      <c r="HD55" s="255"/>
      <c r="HE55" s="255"/>
    </row>
    <row r="56" spans="1:213" ht="13">
      <c r="A56" s="9"/>
      <c r="B56" s="18" t="s">
        <v>20</v>
      </c>
      <c r="C56" s="19">
        <v>2795.2580168000004</v>
      </c>
      <c r="D56" s="19">
        <v>2876.9938272200006</v>
      </c>
      <c r="E56" s="19">
        <v>-81.735810420000234</v>
      </c>
      <c r="F56" s="20">
        <v>-2.8410144521922878E-2</v>
      </c>
      <c r="G56" s="22"/>
      <c r="H56" s="19">
        <v>2706.3474919499995</v>
      </c>
      <c r="I56" s="19">
        <v>170.64633527000115</v>
      </c>
      <c r="J56" s="20">
        <v>6.3054111039911459E-2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37"/>
      <c r="GJ56" s="19">
        <v>1737.274318</v>
      </c>
      <c r="GK56" s="19">
        <v>2148.9612360000001</v>
      </c>
      <c r="GL56" s="19">
        <v>2270.13114</v>
      </c>
      <c r="GM56" s="19">
        <v>2284.7057890000001</v>
      </c>
      <c r="GN56" s="19">
        <v>2469.1431923</v>
      </c>
      <c r="GO56" s="19">
        <v>2638.2414389999999</v>
      </c>
      <c r="GP56" s="19">
        <v>2882.1975189</v>
      </c>
      <c r="GQ56" s="19">
        <v>2827.2819809999996</v>
      </c>
      <c r="GR56" s="19">
        <v>2929.3769072</v>
      </c>
      <c r="GS56" s="19">
        <v>3137.0786935000001</v>
      </c>
      <c r="GT56" s="19">
        <v>3245.0878840040641</v>
      </c>
      <c r="GU56" s="19">
        <v>2738.9747887099998</v>
      </c>
      <c r="GV56" s="19">
        <v>2993.6963783499996</v>
      </c>
      <c r="GW56" s="19">
        <v>3082.8082666200007</v>
      </c>
      <c r="GX56" s="19">
        <f t="shared" si="9"/>
        <v>2795.2580168000004</v>
      </c>
      <c r="GY56" s="255"/>
      <c r="GZ56" s="255"/>
      <c r="HA56" s="255"/>
      <c r="HB56" s="255"/>
      <c r="HC56" s="255"/>
      <c r="HD56" s="255"/>
      <c r="HE56" s="255"/>
    </row>
    <row r="57" spans="1:213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37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55"/>
      <c r="GZ57" s="255"/>
      <c r="HA57" s="255"/>
      <c r="HB57" s="255"/>
      <c r="HC57" s="255"/>
      <c r="HD57" s="255"/>
      <c r="HE57" s="255"/>
    </row>
    <row r="58" spans="1:213" ht="13">
      <c r="A58" s="9"/>
      <c r="B58" s="34" t="s">
        <v>87</v>
      </c>
      <c r="C58" s="31">
        <v>17.691799510918337</v>
      </c>
      <c r="D58" s="31">
        <v>17.670260590915049</v>
      </c>
      <c r="E58" s="31">
        <v>2.1538920003287387E-2</v>
      </c>
      <c r="F58" s="26">
        <v>1.2189361833385391E-3</v>
      </c>
      <c r="G58" s="27"/>
      <c r="H58" s="31">
        <v>14.025814036533641</v>
      </c>
      <c r="I58" s="31">
        <v>3.6444465543814086</v>
      </c>
      <c r="J58" s="26">
        <v>0.25983850526526031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7"/>
      <c r="GJ58" s="31">
        <v>18.340304591921374</v>
      </c>
      <c r="GK58" s="31">
        <v>18.675417319436445</v>
      </c>
      <c r="GL58" s="31">
        <v>20.485831345997365</v>
      </c>
      <c r="GM58" s="31">
        <v>20.729394045992937</v>
      </c>
      <c r="GN58" s="31">
        <v>19.332977528817981</v>
      </c>
      <c r="GO58" s="31">
        <v>18.50895607722827</v>
      </c>
      <c r="GP58" s="31">
        <v>17.54395866279134</v>
      </c>
      <c r="GQ58" s="31">
        <v>16.902914673615406</v>
      </c>
      <c r="GR58" s="31">
        <v>16.577116914306874</v>
      </c>
      <c r="GS58" s="31">
        <v>16.070246499035509</v>
      </c>
      <c r="GT58" s="31">
        <v>15.451582341060172</v>
      </c>
      <c r="GU58" s="31">
        <v>14.235516372011306</v>
      </c>
      <c r="GV58" s="31">
        <v>14.073132761692248</v>
      </c>
      <c r="GW58" s="31">
        <v>17.684177912624719</v>
      </c>
      <c r="GX58" s="31">
        <f t="shared" ref="GX58:GX61" si="10">+C58</f>
        <v>17.691799510918337</v>
      </c>
      <c r="GY58" s="255"/>
      <c r="GZ58" s="255"/>
      <c r="HA58" s="255"/>
      <c r="HB58" s="255"/>
      <c r="HC58" s="255"/>
      <c r="HD58" s="255"/>
      <c r="HE58" s="255"/>
    </row>
    <row r="59" spans="1:213" ht="13">
      <c r="A59" s="9"/>
      <c r="B59" s="18" t="s">
        <v>18</v>
      </c>
      <c r="C59" s="22">
        <v>17.891355695948128</v>
      </c>
      <c r="D59" s="22">
        <v>17.534459165600026</v>
      </c>
      <c r="E59" s="22">
        <v>0.3568965303481022</v>
      </c>
      <c r="F59" s="20">
        <v>2.0354008468552003E-2</v>
      </c>
      <c r="G59" s="22"/>
      <c r="H59" s="22">
        <v>13.43700349843304</v>
      </c>
      <c r="I59" s="22">
        <v>4.0974556671669866</v>
      </c>
      <c r="J59" s="20">
        <v>0.30493820051805542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37"/>
      <c r="GJ59" s="22">
        <v>16.953090248398837</v>
      </c>
      <c r="GK59" s="22">
        <v>17.828337232224424</v>
      </c>
      <c r="GL59" s="22">
        <v>19.83451145638168</v>
      </c>
      <c r="GM59" s="22">
        <v>20.108316852937016</v>
      </c>
      <c r="GN59" s="22">
        <v>18.579924621403404</v>
      </c>
      <c r="GO59" s="22">
        <v>17.855301122833236</v>
      </c>
      <c r="GP59" s="22">
        <v>17.000962754238124</v>
      </c>
      <c r="GQ59" s="22">
        <v>16.364459611277606</v>
      </c>
      <c r="GR59" s="22">
        <v>16.080626779832162</v>
      </c>
      <c r="GS59" s="22">
        <v>15.628410185915198</v>
      </c>
      <c r="GT59" s="22">
        <v>15.104024069416045</v>
      </c>
      <c r="GU59" s="22">
        <v>13.517006857617739</v>
      </c>
      <c r="GV59" s="22">
        <v>13.460155344791538</v>
      </c>
      <c r="GW59" s="22">
        <v>17.557282388035382</v>
      </c>
      <c r="GX59" s="22">
        <f t="shared" si="10"/>
        <v>17.891355695948128</v>
      </c>
      <c r="GY59" s="255"/>
      <c r="GZ59" s="255"/>
      <c r="HA59" s="255"/>
      <c r="HB59" s="255"/>
      <c r="HC59" s="255"/>
      <c r="HD59" s="255"/>
      <c r="HE59" s="255"/>
    </row>
    <row r="60" spans="1:213" ht="13">
      <c r="A60" s="9"/>
      <c r="B60" s="18" t="s">
        <v>19</v>
      </c>
      <c r="C60" s="22">
        <v>17.355996382018461</v>
      </c>
      <c r="D60" s="22">
        <v>17.800539074100204</v>
      </c>
      <c r="E60" s="22">
        <v>-0.44454269208174324</v>
      </c>
      <c r="F60" s="20">
        <v>-2.4973552218345633E-2</v>
      </c>
      <c r="G60" s="22"/>
      <c r="H60" s="22">
        <v>14.560353264214632</v>
      </c>
      <c r="I60" s="22">
        <v>3.2401858098855723</v>
      </c>
      <c r="J60" s="20">
        <v>0.22253483491015724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37"/>
      <c r="GJ60" s="22">
        <v>20.14857447366699</v>
      </c>
      <c r="GK60" s="22">
        <v>20.355040159319778</v>
      </c>
      <c r="GL60" s="22">
        <v>21.806007076998569</v>
      </c>
      <c r="GM60" s="22">
        <v>21.826100076073619</v>
      </c>
      <c r="GN60" s="22">
        <v>20.323557400470964</v>
      </c>
      <c r="GO60" s="22">
        <v>19.461453420872648</v>
      </c>
      <c r="GP60" s="22">
        <v>18.292732253772531</v>
      </c>
      <c r="GQ60" s="22">
        <v>17.484519134110361</v>
      </c>
      <c r="GR60" s="22">
        <v>17.58924355985528</v>
      </c>
      <c r="GS60" s="22">
        <v>17.058245663696511</v>
      </c>
      <c r="GT60" s="22">
        <v>16.145901827452295</v>
      </c>
      <c r="GU60" s="22">
        <v>15.028163639880768</v>
      </c>
      <c r="GV60" s="22">
        <v>14.589619317553346</v>
      </c>
      <c r="GW60" s="22">
        <v>17.792913046260903</v>
      </c>
      <c r="GX60" s="22">
        <f t="shared" si="10"/>
        <v>17.355996382018461</v>
      </c>
      <c r="GY60" s="255"/>
      <c r="GZ60" s="255"/>
      <c r="HA60" s="255"/>
      <c r="HB60" s="255"/>
      <c r="HC60" s="255"/>
      <c r="HD60" s="255"/>
      <c r="HE60" s="255"/>
    </row>
    <row r="61" spans="1:213" ht="13">
      <c r="A61" s="9"/>
      <c r="B61" s="18" t="s">
        <v>20</v>
      </c>
      <c r="C61" s="22">
        <v>17.955674278371294</v>
      </c>
      <c r="D61" s="22">
        <v>17.663397756464366</v>
      </c>
      <c r="E61" s="22">
        <v>0.29227652190692766</v>
      </c>
      <c r="F61" s="20">
        <v>1.6547015808437066E-2</v>
      </c>
      <c r="G61" s="22"/>
      <c r="H61" s="22">
        <v>14.027350385020465</v>
      </c>
      <c r="I61" s="22">
        <v>3.636047371443901</v>
      </c>
      <c r="J61" s="20">
        <v>0.25921127452029469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37"/>
      <c r="GJ61" s="22">
        <v>17.422544275011642</v>
      </c>
      <c r="GK61" s="22">
        <v>17.434665663211707</v>
      </c>
      <c r="GL61" s="22">
        <v>19.456816319759916</v>
      </c>
      <c r="GM61" s="22">
        <v>19.893008660903416</v>
      </c>
      <c r="GN61" s="22">
        <v>18.815038703114535</v>
      </c>
      <c r="GO61" s="22">
        <v>17.988063585119804</v>
      </c>
      <c r="GP61" s="22">
        <v>17.185607933156348</v>
      </c>
      <c r="GQ61" s="22">
        <v>16.724959744524345</v>
      </c>
      <c r="GR61" s="22">
        <v>15.820683409129677</v>
      </c>
      <c r="GS61" s="22">
        <v>15.317134434537197</v>
      </c>
      <c r="GT61" s="22">
        <v>14.911251366561279</v>
      </c>
      <c r="GU61" s="22">
        <v>13.974328910184171</v>
      </c>
      <c r="GV61" s="22">
        <v>14.129167529022565</v>
      </c>
      <c r="GW61" s="22">
        <v>17.695544923968988</v>
      </c>
      <c r="GX61" s="22">
        <f t="shared" si="10"/>
        <v>17.955674278371294</v>
      </c>
      <c r="GY61" s="255"/>
      <c r="GZ61" s="255"/>
      <c r="HA61" s="255"/>
      <c r="HB61" s="255"/>
      <c r="HC61" s="255"/>
      <c r="HD61" s="255"/>
      <c r="HE61" s="255"/>
    </row>
    <row r="62" spans="1:213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37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55"/>
      <c r="GZ62" s="255"/>
      <c r="HA62" s="255"/>
      <c r="HB62" s="255"/>
      <c r="HC62" s="255"/>
      <c r="HD62" s="255"/>
      <c r="HE62" s="255"/>
    </row>
    <row r="63" spans="1:213" ht="13">
      <c r="A63" s="9"/>
      <c r="B63" s="34" t="s">
        <v>30</v>
      </c>
      <c r="C63" s="31">
        <v>9.9178205321444555</v>
      </c>
      <c r="D63" s="31">
        <v>9.7152653766183601</v>
      </c>
      <c r="E63" s="31">
        <v>0.20255515552609538</v>
      </c>
      <c r="F63" s="26">
        <v>2.0849163422090661E-2</v>
      </c>
      <c r="G63" s="27"/>
      <c r="H63" s="31">
        <v>8.0198010957523014</v>
      </c>
      <c r="I63" s="31">
        <v>1.6954642808660587</v>
      </c>
      <c r="J63" s="26">
        <v>0.21140976697839348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7"/>
      <c r="GJ63" s="31">
        <v>6.6030504112883301</v>
      </c>
      <c r="GK63" s="31">
        <v>6.8824961229840715</v>
      </c>
      <c r="GL63" s="31">
        <v>7.8100382178040197</v>
      </c>
      <c r="GM63" s="31">
        <v>8.1514790768512633</v>
      </c>
      <c r="GN63" s="31">
        <v>8.0871055255452493</v>
      </c>
      <c r="GO63" s="31">
        <v>8.063090247187052</v>
      </c>
      <c r="GP63" s="31">
        <v>7.9046705274030504</v>
      </c>
      <c r="GQ63" s="31">
        <v>7.7868790197946254</v>
      </c>
      <c r="GR63" s="31">
        <v>7.8825057984997251</v>
      </c>
      <c r="GS63" s="31">
        <v>7.9602428948746606</v>
      </c>
      <c r="GT63" s="31">
        <v>7.927088136151637</v>
      </c>
      <c r="GU63" s="31">
        <v>8.0518421193107859</v>
      </c>
      <c r="GV63" s="31">
        <v>8.046617510949865</v>
      </c>
      <c r="GW63" s="31">
        <v>9.7321718517829225</v>
      </c>
      <c r="GX63" s="31">
        <f t="shared" ref="GX63:GX66" si="11">+C63</f>
        <v>9.9178205321444555</v>
      </c>
      <c r="GY63" s="255"/>
      <c r="GZ63" s="255"/>
      <c r="HA63" s="255"/>
      <c r="HB63" s="255"/>
      <c r="HC63" s="255"/>
      <c r="HD63" s="255"/>
      <c r="HE63" s="255"/>
    </row>
    <row r="64" spans="1:213" ht="13">
      <c r="A64" s="9"/>
      <c r="B64" s="18" t="s">
        <v>18</v>
      </c>
      <c r="C64" s="22">
        <v>10.031105458912791</v>
      </c>
      <c r="D64" s="22">
        <v>9.6336280859718642</v>
      </c>
      <c r="E64" s="22">
        <v>0.39747737294092644</v>
      </c>
      <c r="F64" s="20">
        <v>4.1259364529519095E-2</v>
      </c>
      <c r="G64" s="22"/>
      <c r="H64" s="22">
        <v>7.6831154031440247</v>
      </c>
      <c r="I64" s="22">
        <v>1.9505126828278394</v>
      </c>
      <c r="J64" s="20">
        <v>0.25387002283340243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37"/>
      <c r="GJ64" s="22">
        <v>6.1039493176667676</v>
      </c>
      <c r="GK64" s="22">
        <v>6.5706783385719749</v>
      </c>
      <c r="GL64" s="22">
        <v>7.5620695833619003</v>
      </c>
      <c r="GM64" s="22">
        <v>7.9056477649960106</v>
      </c>
      <c r="GN64" s="22">
        <v>7.7727493927815958</v>
      </c>
      <c r="GO64" s="22">
        <v>7.7782344933463303</v>
      </c>
      <c r="GP64" s="22">
        <v>7.6601456294646137</v>
      </c>
      <c r="GQ64" s="22">
        <v>7.5393937577617125</v>
      </c>
      <c r="GR64" s="22">
        <v>7.6463038077486845</v>
      </c>
      <c r="GS64" s="22">
        <v>7.7419355498370388</v>
      </c>
      <c r="GT64" s="22">
        <v>7.7512795906724534</v>
      </c>
      <c r="GU64" s="22">
        <v>7.6490140335650043</v>
      </c>
      <c r="GV64" s="22">
        <v>7.6961406200371876</v>
      </c>
      <c r="GW64" s="22">
        <v>9.6562125387189113</v>
      </c>
      <c r="GX64" s="22">
        <f t="shared" si="11"/>
        <v>10.031105458912791</v>
      </c>
      <c r="GY64" s="255"/>
      <c r="GZ64" s="255"/>
      <c r="HA64" s="255"/>
      <c r="HB64" s="255"/>
      <c r="HC64" s="255"/>
      <c r="HD64" s="255"/>
      <c r="HE64" s="255"/>
    </row>
    <row r="65" spans="1:213" ht="13">
      <c r="A65" s="9"/>
      <c r="B65" s="18" t="s">
        <v>19</v>
      </c>
      <c r="C65" s="22">
        <v>9.7295719658651585</v>
      </c>
      <c r="D65" s="22">
        <v>9.7850495115780713</v>
      </c>
      <c r="E65" s="22">
        <v>-5.5477545712912857E-2</v>
      </c>
      <c r="F65" s="20">
        <v>-5.6696234032612251E-3</v>
      </c>
      <c r="G65" s="22"/>
      <c r="H65" s="22">
        <v>8.3266147125076451</v>
      </c>
      <c r="I65" s="22">
        <v>1.4584347990704263</v>
      </c>
      <c r="J65" s="20">
        <v>0.17515339059457979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37"/>
      <c r="GJ65" s="22">
        <v>7.2537914921935185</v>
      </c>
      <c r="GK65" s="22">
        <v>7.5006605433518887</v>
      </c>
      <c r="GL65" s="22">
        <v>8.3134001755956337</v>
      </c>
      <c r="GM65" s="22">
        <v>8.5833443780169123</v>
      </c>
      <c r="GN65" s="22">
        <v>8.5019874182996347</v>
      </c>
      <c r="GO65" s="22">
        <v>8.4783647659896566</v>
      </c>
      <c r="GP65" s="22">
        <v>8.2421004401396107</v>
      </c>
      <c r="GQ65" s="22">
        <v>8.0555746359856926</v>
      </c>
      <c r="GR65" s="22">
        <v>8.3640058735970264</v>
      </c>
      <c r="GS65" s="22">
        <v>8.4504049265710126</v>
      </c>
      <c r="GT65" s="22">
        <v>8.2863483111929455</v>
      </c>
      <c r="GU65" s="22">
        <v>8.5019301406855963</v>
      </c>
      <c r="GV65" s="22">
        <v>8.3430060940072437</v>
      </c>
      <c r="GW65" s="22">
        <v>9.7907814568732565</v>
      </c>
      <c r="GX65" s="22">
        <f t="shared" si="11"/>
        <v>9.7295719658651585</v>
      </c>
      <c r="GY65" s="255"/>
      <c r="GZ65" s="255"/>
      <c r="HA65" s="255"/>
      <c r="HB65" s="255"/>
      <c r="HC65" s="255"/>
      <c r="HD65" s="255"/>
      <c r="HE65" s="255"/>
    </row>
    <row r="66" spans="1:213" ht="13">
      <c r="A66" s="9"/>
      <c r="B66" s="18" t="s">
        <v>20</v>
      </c>
      <c r="C66" s="22">
        <v>10.063783140847262</v>
      </c>
      <c r="D66" s="22">
        <v>9.7230313397995651</v>
      </c>
      <c r="E66" s="22">
        <v>0.34075180104769665</v>
      </c>
      <c r="F66" s="20">
        <v>3.5045840040943556E-2</v>
      </c>
      <c r="G66" s="22"/>
      <c r="H66" s="22">
        <v>8.0189957885943759</v>
      </c>
      <c r="I66" s="22">
        <v>1.7040355512051892</v>
      </c>
      <c r="J66" s="20">
        <v>0.21249986857816822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37"/>
      <c r="GJ66" s="22">
        <v>6.2726304015770626</v>
      </c>
      <c r="GK66" s="22">
        <v>6.4259173255750088</v>
      </c>
      <c r="GL66" s="22">
        <v>7.4173182005908256</v>
      </c>
      <c r="GM66" s="22">
        <v>7.82332795609247</v>
      </c>
      <c r="GN66" s="22">
        <v>7.8691638079851183</v>
      </c>
      <c r="GO66" s="22">
        <v>7.8358634770310696</v>
      </c>
      <c r="GP66" s="22">
        <v>7.7430173670183819</v>
      </c>
      <c r="GQ66" s="22">
        <v>7.7033567124375173</v>
      </c>
      <c r="GR66" s="22">
        <v>7.5226533331122019</v>
      </c>
      <c r="GS66" s="22">
        <v>7.5856836266067997</v>
      </c>
      <c r="GT66" s="22">
        <v>7.6431312151233373</v>
      </c>
      <c r="GU66" s="22">
        <v>7.8967675020830814</v>
      </c>
      <c r="GV66" s="22">
        <v>8.0771035494912873</v>
      </c>
      <c r="GW66" s="22">
        <v>9.7481491867928263</v>
      </c>
      <c r="GX66" s="22">
        <f t="shared" si="11"/>
        <v>10.063783140847262</v>
      </c>
      <c r="GY66" s="255"/>
      <c r="GZ66" s="255"/>
      <c r="HA66" s="255"/>
      <c r="HB66" s="255"/>
      <c r="HC66" s="255"/>
      <c r="HD66" s="255"/>
      <c r="HE66" s="255"/>
    </row>
    <row r="67" spans="1:213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37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55"/>
      <c r="GZ67" s="255"/>
      <c r="HA67" s="255"/>
      <c r="HB67" s="255"/>
      <c r="HC67" s="255"/>
      <c r="HD67" s="255"/>
      <c r="HE67" s="255"/>
    </row>
    <row r="68" spans="1:213" ht="13">
      <c r="A68" s="9"/>
      <c r="B68" s="34" t="s">
        <v>31</v>
      </c>
      <c r="C68" s="25">
        <v>1976.9155077505739</v>
      </c>
      <c r="D68" s="25">
        <v>1870.7968843653659</v>
      </c>
      <c r="E68" s="25">
        <v>106.11862338520791</v>
      </c>
      <c r="F68" s="26">
        <v>5.6723754605357245E-2</v>
      </c>
      <c r="G68" s="27"/>
      <c r="H68" s="25">
        <v>1431.2196921080292</v>
      </c>
      <c r="I68" s="25">
        <v>439.57719225733672</v>
      </c>
      <c r="J68" s="26">
        <v>0.30713467309123443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37"/>
      <c r="GJ68" s="25">
        <v>1195.9403432591623</v>
      </c>
      <c r="GK68" s="25">
        <v>1342.2666202468272</v>
      </c>
      <c r="GL68" s="25">
        <v>1529.0703345008828</v>
      </c>
      <c r="GM68" s="25">
        <v>1543.0943834034708</v>
      </c>
      <c r="GN68" s="25">
        <v>1544.5000413608634</v>
      </c>
      <c r="GO68" s="25">
        <v>1562.6807517557272</v>
      </c>
      <c r="GP68" s="25">
        <v>1580.0801045727519</v>
      </c>
      <c r="GQ68" s="25">
        <v>1568.329198822893</v>
      </c>
      <c r="GR68" s="25">
        <v>1598.7334778670934</v>
      </c>
      <c r="GS68" s="25">
        <v>1645.5705425191099</v>
      </c>
      <c r="GT68" s="25">
        <v>1708.8508656842168</v>
      </c>
      <c r="GU68" s="25">
        <v>1492.4741172035169</v>
      </c>
      <c r="GV68" s="25">
        <v>1574.2337923881034</v>
      </c>
      <c r="GW68" s="25">
        <v>2027.2718508614864</v>
      </c>
      <c r="GX68" s="25">
        <f t="shared" ref="GX68:GX71" si="12">+C68</f>
        <v>1976.9155077505739</v>
      </c>
      <c r="GY68" s="255"/>
      <c r="GZ68" s="255"/>
      <c r="HA68" s="255"/>
      <c r="HB68" s="255"/>
      <c r="HC68" s="255"/>
      <c r="HD68" s="255"/>
      <c r="HE68" s="255"/>
    </row>
    <row r="69" spans="1:213" ht="13">
      <c r="A69" s="9"/>
      <c r="B69" s="18" t="s">
        <v>18</v>
      </c>
      <c r="C69" s="19">
        <v>693.8102340461819</v>
      </c>
      <c r="D69" s="19">
        <v>648.93454569182427</v>
      </c>
      <c r="E69" s="19">
        <v>44.875688354357635</v>
      </c>
      <c r="F69" s="20">
        <v>6.9152873201589235E-2</v>
      </c>
      <c r="G69" s="22"/>
      <c r="H69" s="19">
        <v>479.90273017223512</v>
      </c>
      <c r="I69" s="19">
        <v>169.03181551958914</v>
      </c>
      <c r="J69" s="20">
        <v>0.35222099165579723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37"/>
      <c r="GJ69" s="19">
        <v>374.32060523735089</v>
      </c>
      <c r="GK69" s="19">
        <v>408.98207337575576</v>
      </c>
      <c r="GL69" s="19">
        <v>454.82867892196498</v>
      </c>
      <c r="GM69" s="19">
        <v>438.66075438272611</v>
      </c>
      <c r="GN69" s="19">
        <v>446.3674592508039</v>
      </c>
      <c r="GO69" s="19">
        <v>461.86155215845969</v>
      </c>
      <c r="GP69" s="19">
        <v>467.58460696348442</v>
      </c>
      <c r="GQ69" s="19">
        <v>474.67586234098763</v>
      </c>
      <c r="GR69" s="19">
        <v>488.23248706880855</v>
      </c>
      <c r="GS69" s="19">
        <v>508.79814724337899</v>
      </c>
      <c r="GT69" s="19">
        <v>532.35627239902306</v>
      </c>
      <c r="GU69" s="19">
        <v>485.1496380658495</v>
      </c>
      <c r="GV69" s="19">
        <v>524.24348289098612</v>
      </c>
      <c r="GW69" s="19">
        <v>705.14038719266114</v>
      </c>
      <c r="GX69" s="19">
        <f t="shared" si="12"/>
        <v>693.8102340461819</v>
      </c>
      <c r="GY69" s="255"/>
      <c r="GZ69" s="255"/>
      <c r="HA69" s="255"/>
      <c r="HB69" s="255"/>
      <c r="HC69" s="255"/>
      <c r="HD69" s="255"/>
      <c r="HE69" s="255"/>
    </row>
    <row r="70" spans="1:213" ht="13">
      <c r="A70" s="9"/>
      <c r="B70" s="18" t="s">
        <v>19</v>
      </c>
      <c r="C70" s="19">
        <v>781.19784896772285</v>
      </c>
      <c r="D70" s="19">
        <v>713.68747554274557</v>
      </c>
      <c r="E70" s="19">
        <v>67.510373424977274</v>
      </c>
      <c r="F70" s="20">
        <v>9.459374829807253E-2</v>
      </c>
      <c r="G70" s="22"/>
      <c r="H70" s="19">
        <v>571.688116603754</v>
      </c>
      <c r="I70" s="19">
        <v>141.99935893899158</v>
      </c>
      <c r="J70" s="20">
        <v>0.24838606018710296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37"/>
      <c r="GJ70" s="19">
        <v>518.94235078985491</v>
      </c>
      <c r="GK70" s="19">
        <v>558.62034014244955</v>
      </c>
      <c r="GL70" s="19">
        <v>632.54640945144615</v>
      </c>
      <c r="GM70" s="19">
        <v>649.93690853881287</v>
      </c>
      <c r="GN70" s="19">
        <v>633.56233484349661</v>
      </c>
      <c r="GO70" s="19">
        <v>626.25065202096778</v>
      </c>
      <c r="GP70" s="19">
        <v>617.1723321519537</v>
      </c>
      <c r="GQ70" s="19">
        <v>620.79156329546493</v>
      </c>
      <c r="GR70" s="19">
        <v>647.05354445001819</v>
      </c>
      <c r="GS70" s="19">
        <v>656.26183447511289</v>
      </c>
      <c r="GT70" s="19">
        <v>692.6113818355235</v>
      </c>
      <c r="GU70" s="19">
        <v>624.57113339630996</v>
      </c>
      <c r="GV70" s="19">
        <v>627.00593288976461</v>
      </c>
      <c r="GW70" s="19">
        <v>776.6117419292533</v>
      </c>
      <c r="GX70" s="19">
        <f t="shared" si="12"/>
        <v>781.19784896772285</v>
      </c>
      <c r="GY70" s="255"/>
      <c r="GZ70" s="255"/>
      <c r="HA70" s="255"/>
      <c r="HB70" s="255"/>
      <c r="HC70" s="255"/>
      <c r="HD70" s="255"/>
      <c r="HE70" s="255"/>
    </row>
    <row r="71" spans="1:213" ht="13">
      <c r="A71" s="9"/>
      <c r="B71" s="18" t="s">
        <v>20</v>
      </c>
      <c r="C71" s="19">
        <v>501.90742473666921</v>
      </c>
      <c r="D71" s="19">
        <v>508.17486313079593</v>
      </c>
      <c r="E71" s="19">
        <v>-6.2674383941267138</v>
      </c>
      <c r="F71" s="20">
        <v>-1.2333231824010108E-2</v>
      </c>
      <c r="G71" s="22"/>
      <c r="H71" s="19">
        <v>379.62884533203999</v>
      </c>
      <c r="I71" s="19">
        <v>128.54601779875594</v>
      </c>
      <c r="J71" s="20">
        <v>0.33860972204660572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37"/>
      <c r="GJ71" s="19">
        <v>302.67738723195657</v>
      </c>
      <c r="GK71" s="19">
        <v>374.66420672862193</v>
      </c>
      <c r="GL71" s="19">
        <v>441.69524612747176</v>
      </c>
      <c r="GM71" s="19">
        <v>454.49672048193173</v>
      </c>
      <c r="GN71" s="19">
        <v>464.57024726656277</v>
      </c>
      <c r="GO71" s="19">
        <v>474.56854757629969</v>
      </c>
      <c r="GP71" s="19">
        <v>495.32316545731379</v>
      </c>
      <c r="GQ71" s="19">
        <v>472.86177318644042</v>
      </c>
      <c r="GR71" s="19">
        <v>463.44744634826645</v>
      </c>
      <c r="GS71" s="19">
        <v>480.51056080061812</v>
      </c>
      <c r="GT71" s="19">
        <v>483.88321144967051</v>
      </c>
      <c r="GU71" s="19">
        <v>382.75334574135735</v>
      </c>
      <c r="GV71" s="19">
        <v>422.98437660735266</v>
      </c>
      <c r="GW71" s="19">
        <v>545.51972173957188</v>
      </c>
      <c r="GX71" s="19">
        <f t="shared" si="12"/>
        <v>501.90742473666921</v>
      </c>
      <c r="GY71" s="255"/>
      <c r="GZ71" s="255"/>
      <c r="HA71" s="255"/>
      <c r="HB71" s="255"/>
      <c r="HC71" s="255"/>
      <c r="HD71" s="255"/>
      <c r="HE71" s="255"/>
    </row>
    <row r="72" spans="1:213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37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55"/>
      <c r="GZ72" s="255"/>
      <c r="HA72" s="255"/>
      <c r="HB72" s="255"/>
      <c r="HC72" s="255"/>
      <c r="HD72" s="255"/>
      <c r="HE72" s="255"/>
    </row>
    <row r="73" spans="1:213" ht="13">
      <c r="A73" s="9"/>
      <c r="B73" s="34" t="s">
        <v>32</v>
      </c>
      <c r="C73" s="25">
        <v>110823.62311975856</v>
      </c>
      <c r="D73" s="25">
        <v>102858.06541361901</v>
      </c>
      <c r="E73" s="25">
        <v>7965.5577061395452</v>
      </c>
      <c r="F73" s="26">
        <v>7.7442227540523614E-2</v>
      </c>
      <c r="G73" s="27"/>
      <c r="H73" s="25">
        <v>81835.515750691906</v>
      </c>
      <c r="I73" s="25">
        <v>21022.549662927107</v>
      </c>
      <c r="J73" s="26">
        <v>0.25688784961008038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37"/>
      <c r="GJ73" s="25">
        <v>43057.378550365858</v>
      </c>
      <c r="GK73" s="25">
        <v>49466.872155221499</v>
      </c>
      <c r="GL73" s="25">
        <v>58294.425783679922</v>
      </c>
      <c r="GM73" s="25">
        <v>60679.543029631204</v>
      </c>
      <c r="GN73" s="25">
        <v>64607.403593552794</v>
      </c>
      <c r="GO73" s="25">
        <v>68075.346207398848</v>
      </c>
      <c r="GP73" s="25">
        <v>71192.670215542632</v>
      </c>
      <c r="GQ73" s="25">
        <v>72250.200455121623</v>
      </c>
      <c r="GR73" s="25">
        <v>76020.613081800868</v>
      </c>
      <c r="GS73" s="25">
        <v>81511.762871147992</v>
      </c>
      <c r="GT73" s="25">
        <v>87668.765080588957</v>
      </c>
      <c r="GU73" s="25">
        <v>84416.789983871728</v>
      </c>
      <c r="GV73" s="25">
        <v>90010.216024110967</v>
      </c>
      <c r="GW73" s="25">
        <v>111567.28992632996</v>
      </c>
      <c r="GX73" s="25">
        <f t="shared" ref="GX73:GX76" si="13">+C73</f>
        <v>110823.62311975856</v>
      </c>
      <c r="GY73" s="255"/>
      <c r="GZ73" s="255"/>
      <c r="HA73" s="255"/>
      <c r="HB73" s="255"/>
      <c r="HC73" s="255"/>
      <c r="HD73" s="255"/>
      <c r="HE73" s="255"/>
    </row>
    <row r="74" spans="1:213" ht="13">
      <c r="A74" s="9"/>
      <c r="B74" s="18" t="s">
        <v>18</v>
      </c>
      <c r="C74" s="19">
        <v>38899.699634088553</v>
      </c>
      <c r="D74" s="19">
        <v>35653.190134309014</v>
      </c>
      <c r="E74" s="19">
        <v>3246.5094997795386</v>
      </c>
      <c r="F74" s="20">
        <v>9.1058036813806101E-2</v>
      </c>
      <c r="G74" s="22"/>
      <c r="H74" s="19">
        <v>27440.255252051906</v>
      </c>
      <c r="I74" s="19">
        <v>8212.9348822571083</v>
      </c>
      <c r="J74" s="20">
        <v>0.2993024229117901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37"/>
      <c r="GJ74" s="19">
        <v>13477.3894874</v>
      </c>
      <c r="GK74" s="19">
        <v>15073.136745120015</v>
      </c>
      <c r="GL74" s="19">
        <v>17340.715076749915</v>
      </c>
      <c r="GM74" s="19">
        <v>17246.084979861167</v>
      </c>
      <c r="GN74" s="19">
        <v>18673.393291662807</v>
      </c>
      <c r="GO74" s="19">
        <v>20119.892862268134</v>
      </c>
      <c r="GP74" s="19">
        <v>21068.019706962627</v>
      </c>
      <c r="GQ74" s="19">
        <v>21869.150088081631</v>
      </c>
      <c r="GR74" s="19">
        <v>23215.350844550885</v>
      </c>
      <c r="GS74" s="19">
        <v>25204.626810888018</v>
      </c>
      <c r="GT74" s="19">
        <v>27320.151836679044</v>
      </c>
      <c r="GU74" s="19">
        <v>27453.684303291713</v>
      </c>
      <c r="GV74" s="19">
        <v>29974.777111530981</v>
      </c>
      <c r="GW74" s="19">
        <v>38781.545445819946</v>
      </c>
      <c r="GX74" s="19">
        <f t="shared" si="13"/>
        <v>38899.699634088553</v>
      </c>
      <c r="GY74" s="255"/>
      <c r="GZ74" s="255"/>
      <c r="HA74" s="255"/>
      <c r="HB74" s="255"/>
      <c r="HC74" s="255"/>
      <c r="HD74" s="255"/>
      <c r="HE74" s="255"/>
    </row>
    <row r="75" spans="1:213" ht="13">
      <c r="A75" s="9"/>
      <c r="B75" s="18" t="s">
        <v>19</v>
      </c>
      <c r="C75" s="19">
        <v>43793.052981879999</v>
      </c>
      <c r="D75" s="19">
        <v>39231.774132840052</v>
      </c>
      <c r="E75" s="19">
        <v>4561.2788490399471</v>
      </c>
      <c r="F75" s="20">
        <v>0.11626491408712004</v>
      </c>
      <c r="G75" s="22"/>
      <c r="H75" s="19">
        <v>32693.071358219997</v>
      </c>
      <c r="I75" s="19">
        <v>6538.7027746200547</v>
      </c>
      <c r="J75" s="20">
        <v>0.20000270708662046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37"/>
      <c r="GJ75" s="19">
        <v>18682.709360000001</v>
      </c>
      <c r="GK75" s="19">
        <v>20584.688171699996</v>
      </c>
      <c r="GL75" s="19">
        <v>24115.425684480004</v>
      </c>
      <c r="GM75" s="19">
        <v>25559.455379240037</v>
      </c>
      <c r="GN75" s="19">
        <v>26503.918056309987</v>
      </c>
      <c r="GO75" s="19">
        <v>27282.553609680719</v>
      </c>
      <c r="GP75" s="19">
        <v>27807.745064560004</v>
      </c>
      <c r="GQ75" s="19">
        <v>28601.488740749999</v>
      </c>
      <c r="GR75" s="19">
        <v>30768.575282359987</v>
      </c>
      <c r="GS75" s="19">
        <v>32510.249579599968</v>
      </c>
      <c r="GT75" s="19">
        <v>35545.980741859916</v>
      </c>
      <c r="GU75" s="19">
        <v>35334.058580070014</v>
      </c>
      <c r="GV75" s="19">
        <v>35855.043268909998</v>
      </c>
      <c r="GW75" s="19">
        <v>42734.069583220051</v>
      </c>
      <c r="GX75" s="19">
        <f t="shared" si="13"/>
        <v>43793.052981879999</v>
      </c>
      <c r="GY75" s="255"/>
      <c r="GZ75" s="255"/>
      <c r="HA75" s="255"/>
      <c r="HB75" s="255"/>
      <c r="HC75" s="255"/>
      <c r="HD75" s="255"/>
      <c r="HE75" s="255"/>
    </row>
    <row r="76" spans="1:213" ht="13">
      <c r="A76" s="9"/>
      <c r="B76" s="18" t="s">
        <v>20</v>
      </c>
      <c r="C76" s="19">
        <v>28130.870503789996</v>
      </c>
      <c r="D76" s="19">
        <v>27973.101146469962</v>
      </c>
      <c r="E76" s="19">
        <v>157.76935732003403</v>
      </c>
      <c r="F76" s="20">
        <v>5.6400381385652548E-3</v>
      </c>
      <c r="G76" s="22"/>
      <c r="H76" s="19">
        <v>21702.189140419996</v>
      </c>
      <c r="I76" s="19">
        <v>6270.9120060499663</v>
      </c>
      <c r="J76" s="20">
        <v>0.28895296992737424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37"/>
      <c r="GJ76" s="19">
        <v>10897.279702965858</v>
      </c>
      <c r="GK76" s="19">
        <v>13809.047238401487</v>
      </c>
      <c r="GL76" s="19">
        <v>16838.28502245</v>
      </c>
      <c r="GM76" s="19">
        <v>17874.002670530004</v>
      </c>
      <c r="GN76" s="19">
        <v>19430.092245579999</v>
      </c>
      <c r="GO76" s="19">
        <v>20672.899735449992</v>
      </c>
      <c r="GP76" s="19">
        <v>22316.905444019991</v>
      </c>
      <c r="GQ76" s="19">
        <v>21779.561626289989</v>
      </c>
      <c r="GR76" s="19">
        <v>22036.686954889992</v>
      </c>
      <c r="GS76" s="19">
        <v>23796.886480660003</v>
      </c>
      <c r="GT76" s="19">
        <v>24802.632502050001</v>
      </c>
      <c r="GU76" s="19">
        <v>21629.047100510001</v>
      </c>
      <c r="GV76" s="19">
        <v>24180.395643669995</v>
      </c>
      <c r="GW76" s="19">
        <v>30051.674897289962</v>
      </c>
      <c r="GX76" s="19">
        <f t="shared" si="13"/>
        <v>28130.870503789996</v>
      </c>
      <c r="GY76" s="255"/>
      <c r="GZ76" s="255"/>
      <c r="HA76" s="255"/>
      <c r="HB76" s="255"/>
      <c r="HC76" s="255"/>
      <c r="HD76" s="255"/>
      <c r="HE76" s="255"/>
    </row>
    <row r="77" spans="1:213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37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55"/>
      <c r="GZ77" s="255"/>
      <c r="HA77" s="255"/>
      <c r="HB77" s="255"/>
      <c r="HC77" s="255"/>
      <c r="HD77" s="255"/>
      <c r="HE77" s="255"/>
    </row>
    <row r="78" spans="1:213" ht="13">
      <c r="A78" s="9"/>
      <c r="B78" s="34" t="s">
        <v>33</v>
      </c>
      <c r="C78" s="25">
        <v>10554.703027360612</v>
      </c>
      <c r="D78" s="25">
        <v>9722.8105491625793</v>
      </c>
      <c r="E78" s="25">
        <v>831.89247819803313</v>
      </c>
      <c r="F78" s="26">
        <v>8.556090587095555E-2</v>
      </c>
      <c r="G78" s="27"/>
      <c r="H78" s="25">
        <v>9730.5924812712328</v>
      </c>
      <c r="I78" s="25">
        <v>-7.7819321086535638</v>
      </c>
      <c r="J78" s="26">
        <v>-7.9973877475926416E-4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37"/>
      <c r="GJ78" s="25">
        <v>6155.3771597710293</v>
      </c>
      <c r="GK78" s="25">
        <v>6494.4272658093423</v>
      </c>
      <c r="GL78" s="25">
        <v>6574.1833367169411</v>
      </c>
      <c r="GM78" s="25">
        <v>7041.0159474308266</v>
      </c>
      <c r="GN78" s="25">
        <v>7663.1340519061396</v>
      </c>
      <c r="GO78" s="25">
        <v>8131.4358118788332</v>
      </c>
      <c r="GP78" s="25">
        <v>8736.4337677044205</v>
      </c>
      <c r="GQ78" s="25">
        <v>9000.3263717112222</v>
      </c>
      <c r="GR78" s="25">
        <v>9355.3321516507513</v>
      </c>
      <c r="GS78" s="25">
        <v>9853.9979584123794</v>
      </c>
      <c r="GT78" s="25">
        <v>10665.574469064686</v>
      </c>
      <c r="GU78" s="25">
        <v>10018.511787522486</v>
      </c>
      <c r="GV78" s="25">
        <v>10704.25067582574</v>
      </c>
      <c r="GW78" s="25">
        <v>10713.85966174438</v>
      </c>
      <c r="GX78" s="25">
        <f t="shared" ref="GX78:GX81" si="14">+C78</f>
        <v>10554.703027360612</v>
      </c>
      <c r="GY78" s="255"/>
      <c r="GZ78" s="255"/>
      <c r="HA78" s="255"/>
      <c r="HB78" s="255"/>
      <c r="HC78" s="255"/>
      <c r="HD78" s="255"/>
      <c r="HE78" s="255"/>
    </row>
    <row r="79" spans="1:213" ht="13">
      <c r="A79" s="9"/>
      <c r="B79" s="18" t="s">
        <v>18</v>
      </c>
      <c r="C79" s="19">
        <v>3657.0023327945969</v>
      </c>
      <c r="D79" s="19">
        <v>3477.4249444564289</v>
      </c>
      <c r="E79" s="19">
        <v>179.57738833816802</v>
      </c>
      <c r="F79" s="20">
        <v>5.1640909928032545E-2</v>
      </c>
      <c r="G79" s="22"/>
      <c r="H79" s="19">
        <v>3441.0422884136369</v>
      </c>
      <c r="I79" s="19">
        <v>36.38265604279195</v>
      </c>
      <c r="J79" s="20">
        <v>1.0573149933465305E-2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37"/>
      <c r="GJ79" s="19">
        <v>2000.9800000000005</v>
      </c>
      <c r="GK79" s="19">
        <v>1964.96</v>
      </c>
      <c r="GL79" s="19">
        <v>1929.62</v>
      </c>
      <c r="GM79" s="19">
        <v>2018.69</v>
      </c>
      <c r="GN79" s="19">
        <v>2306.2782574394842</v>
      </c>
      <c r="GO79" s="19">
        <v>2487.5294282154368</v>
      </c>
      <c r="GP79" s="19">
        <v>2701.6187806623257</v>
      </c>
      <c r="GQ79" s="19">
        <v>2886.5309402287917</v>
      </c>
      <c r="GR79" s="19">
        <v>2984.4452767177991</v>
      </c>
      <c r="GS79" s="19">
        <v>3173.1149517605263</v>
      </c>
      <c r="GT79" s="19">
        <v>3431.2693325959399</v>
      </c>
      <c r="GU79" s="19">
        <v>3490.3789559142197</v>
      </c>
      <c r="GV79" s="19">
        <v>3786.1305530020527</v>
      </c>
      <c r="GW79" s="19">
        <v>3819.7792902325109</v>
      </c>
      <c r="GX79" s="19">
        <f t="shared" si="14"/>
        <v>3657.0023327945969</v>
      </c>
      <c r="GY79" s="255"/>
      <c r="GZ79" s="255"/>
      <c r="HA79" s="255"/>
      <c r="HB79" s="255"/>
      <c r="HC79" s="255"/>
      <c r="HD79" s="255"/>
      <c r="HE79" s="255"/>
    </row>
    <row r="80" spans="1:213" ht="13">
      <c r="A80" s="9"/>
      <c r="B80" s="18" t="s">
        <v>19</v>
      </c>
      <c r="C80" s="19">
        <v>4352.9901099999997</v>
      </c>
      <c r="D80" s="19">
        <v>3839.3612800000001</v>
      </c>
      <c r="E80" s="19">
        <v>513.62882999999965</v>
      </c>
      <c r="F80" s="20">
        <v>0.13377975984588761</v>
      </c>
      <c r="G80" s="22"/>
      <c r="H80" s="19">
        <v>3815.9056620000001</v>
      </c>
      <c r="I80" s="19">
        <v>23.455617999999959</v>
      </c>
      <c r="J80" s="20">
        <v>6.1468023786799683E-3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37"/>
      <c r="GJ80" s="19">
        <v>2443.663</v>
      </c>
      <c r="GK80" s="19">
        <v>2567.0860000000002</v>
      </c>
      <c r="GL80" s="19">
        <v>2636.7179999999998</v>
      </c>
      <c r="GM80" s="19">
        <v>2878.02</v>
      </c>
      <c r="GN80" s="19">
        <v>2979.7055660000001</v>
      </c>
      <c r="GO80" s="19">
        <v>3159.6641019999997</v>
      </c>
      <c r="GP80" s="19">
        <v>3241.4290780000001</v>
      </c>
      <c r="GQ80" s="19">
        <v>3386.3999859999999</v>
      </c>
      <c r="GR80" s="19">
        <v>3544.0609490000002</v>
      </c>
      <c r="GS80" s="19">
        <v>3699.2912919999994</v>
      </c>
      <c r="GT80" s="19">
        <v>4067.8249289999999</v>
      </c>
      <c r="GU80" s="19">
        <v>3972.8265000000006</v>
      </c>
      <c r="GV80" s="19">
        <v>4211.1122500000001</v>
      </c>
      <c r="GW80" s="19">
        <v>4251.0323159999998</v>
      </c>
      <c r="GX80" s="19">
        <f t="shared" si="14"/>
        <v>4352.9901099999997</v>
      </c>
      <c r="GY80" s="255"/>
      <c r="GZ80" s="255"/>
      <c r="HA80" s="255"/>
      <c r="HB80" s="255"/>
      <c r="HC80" s="255"/>
      <c r="HD80" s="255"/>
      <c r="HE80" s="255"/>
    </row>
    <row r="81" spans="1:213" ht="13">
      <c r="A81" s="9"/>
      <c r="B81" s="18" t="s">
        <v>20</v>
      </c>
      <c r="C81" s="19">
        <v>2544.7105845660144</v>
      </c>
      <c r="D81" s="19">
        <v>2406.0243247061489</v>
      </c>
      <c r="E81" s="19">
        <v>138.68625985986546</v>
      </c>
      <c r="F81" s="20">
        <v>5.7641254261551741E-2</v>
      </c>
      <c r="G81" s="22"/>
      <c r="H81" s="19">
        <v>2473.6445308575976</v>
      </c>
      <c r="I81" s="19">
        <v>-67.620206151448656</v>
      </c>
      <c r="J81" s="20">
        <v>-2.7336266511989553E-2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37"/>
      <c r="GJ81" s="19">
        <v>1710.7341597710295</v>
      </c>
      <c r="GK81" s="19">
        <v>1962.381265809342</v>
      </c>
      <c r="GL81" s="19">
        <v>2007.8453367169416</v>
      </c>
      <c r="GM81" s="19">
        <v>2144.3059474308266</v>
      </c>
      <c r="GN81" s="19">
        <v>2377.1502284666544</v>
      </c>
      <c r="GO81" s="19">
        <v>2484.2422816633975</v>
      </c>
      <c r="GP81" s="19">
        <v>2793.3859090420938</v>
      </c>
      <c r="GQ81" s="19">
        <v>2727.3954454824307</v>
      </c>
      <c r="GR81" s="19">
        <v>2826.8259259329511</v>
      </c>
      <c r="GS81" s="19">
        <v>2981.5917146518532</v>
      </c>
      <c r="GT81" s="19">
        <v>3166.4802074687477</v>
      </c>
      <c r="GU81" s="19">
        <v>2555.3063316082671</v>
      </c>
      <c r="GV81" s="19">
        <v>2707.0078728236876</v>
      </c>
      <c r="GW81" s="19">
        <v>2643.0480555118688</v>
      </c>
      <c r="GX81" s="19">
        <f t="shared" si="14"/>
        <v>2544.7105845660144</v>
      </c>
      <c r="GY81" s="255"/>
      <c r="GZ81" s="255"/>
      <c r="HA81" s="255"/>
      <c r="HB81" s="255"/>
      <c r="HC81" s="255"/>
      <c r="HD81" s="255"/>
      <c r="HE81" s="255"/>
    </row>
    <row r="82" spans="1:213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37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55"/>
      <c r="GZ82" s="255"/>
      <c r="HA82" s="255"/>
      <c r="HB82" s="255"/>
      <c r="HC82" s="255"/>
      <c r="HD82" s="255"/>
      <c r="HE82" s="255"/>
    </row>
    <row r="83" spans="1:213" ht="13">
      <c r="A83" s="9"/>
      <c r="B83" s="34" t="s">
        <v>34</v>
      </c>
      <c r="C83" s="25">
        <v>1860.6969517357225</v>
      </c>
      <c r="D83" s="25">
        <v>1717.4552677724123</v>
      </c>
      <c r="E83" s="25">
        <v>143.24168396331015</v>
      </c>
      <c r="F83" s="26">
        <v>8.3403443834143429E-2</v>
      </c>
      <c r="G83" s="27"/>
      <c r="H83" s="25">
        <v>1356.3256915195971</v>
      </c>
      <c r="I83" s="25">
        <v>361.12957625281524</v>
      </c>
      <c r="J83" s="26">
        <v>0.26625579572131652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37"/>
      <c r="GJ83" s="25">
        <v>1095.8884688221433</v>
      </c>
      <c r="GK83" s="25">
        <v>1216.1970546141833</v>
      </c>
      <c r="GL83" s="25">
        <v>1365.0636999610501</v>
      </c>
      <c r="GM83" s="25">
        <v>1466.0875168173238</v>
      </c>
      <c r="GN83" s="25">
        <v>1473.9908453477676</v>
      </c>
      <c r="GO83" s="25">
        <v>1494.884319092153</v>
      </c>
      <c r="GP83" s="25">
        <v>1523.7371134225809</v>
      </c>
      <c r="GQ83" s="25">
        <v>1512.3970183109104</v>
      </c>
      <c r="GR83" s="25">
        <v>1536.8172901942589</v>
      </c>
      <c r="GS83" s="25">
        <v>1574.3126168621695</v>
      </c>
      <c r="GT83" s="25">
        <v>1648.6731588352714</v>
      </c>
      <c r="GU83" s="25">
        <v>1409.2156953654701</v>
      </c>
      <c r="GV83" s="25">
        <v>1497.7413569557946</v>
      </c>
      <c r="GW83" s="25">
        <v>1889.4131385276769</v>
      </c>
      <c r="GX83" s="25">
        <f t="shared" ref="GX83:GX86" si="15">+C83</f>
        <v>1860.6969517357225</v>
      </c>
      <c r="GY83" s="255"/>
      <c r="GZ83" s="255"/>
      <c r="HA83" s="255"/>
      <c r="HB83" s="255"/>
      <c r="HC83" s="255"/>
      <c r="HD83" s="255"/>
      <c r="HE83" s="255"/>
    </row>
    <row r="84" spans="1:213" ht="13">
      <c r="A84" s="9"/>
      <c r="B84" s="18" t="s">
        <v>18</v>
      </c>
      <c r="C84" s="19">
        <v>655.04488409346152</v>
      </c>
      <c r="D84" s="19">
        <v>609.32528676501784</v>
      </c>
      <c r="E84" s="19">
        <v>45.719597328443683</v>
      </c>
      <c r="F84" s="20">
        <v>7.5033152769967248E-2</v>
      </c>
      <c r="G84" s="22"/>
      <c r="H84" s="19">
        <v>457.60591318359303</v>
      </c>
      <c r="I84" s="19">
        <v>151.7193735814248</v>
      </c>
      <c r="J84" s="20">
        <v>0.33155029078602505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37"/>
      <c r="GJ84" s="19">
        <v>334.9428833306971</v>
      </c>
      <c r="GK84" s="19">
        <v>364.98795570034252</v>
      </c>
      <c r="GL84" s="19">
        <v>395.23410362094472</v>
      </c>
      <c r="GM84" s="19">
        <v>418.731872704875</v>
      </c>
      <c r="GN84" s="19">
        <v>429.60476280680211</v>
      </c>
      <c r="GO84" s="19">
        <v>444.67145623172127</v>
      </c>
      <c r="GP84" s="19">
        <v>459.00154887984331</v>
      </c>
      <c r="GQ84" s="19">
        <v>469.95013817005218</v>
      </c>
      <c r="GR84" s="19">
        <v>478.86842735700981</v>
      </c>
      <c r="GS84" s="19">
        <v>494.65142089930782</v>
      </c>
      <c r="GT84" s="19">
        <v>518.29111196077531</v>
      </c>
      <c r="GU84" s="19">
        <v>468.36374326704464</v>
      </c>
      <c r="GV84" s="19">
        <v>504.93798029753344</v>
      </c>
      <c r="GW84" s="19">
        <v>670.35049890880748</v>
      </c>
      <c r="GX84" s="19">
        <f t="shared" si="15"/>
        <v>655.04488409346152</v>
      </c>
      <c r="GY84" s="255"/>
      <c r="GZ84" s="255"/>
      <c r="HA84" s="255"/>
      <c r="HB84" s="255"/>
      <c r="HC84" s="255"/>
      <c r="HD84" s="255"/>
      <c r="HE84" s="255"/>
    </row>
    <row r="85" spans="1:213" ht="13">
      <c r="A85" s="9"/>
      <c r="B85" s="18" t="s">
        <v>19</v>
      </c>
      <c r="C85" s="19">
        <v>748.85000049880796</v>
      </c>
      <c r="D85" s="19">
        <v>680.34911859764588</v>
      </c>
      <c r="E85" s="19">
        <v>68.500881901162074</v>
      </c>
      <c r="F85" s="20">
        <v>0.10068489842738086</v>
      </c>
      <c r="G85" s="22"/>
      <c r="H85" s="19">
        <v>551.64726402301062</v>
      </c>
      <c r="I85" s="19">
        <v>128.70185457463526</v>
      </c>
      <c r="J85" s="20">
        <v>0.23330461867253416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37"/>
      <c r="GJ85" s="19">
        <v>474.07473405180315</v>
      </c>
      <c r="GK85" s="19">
        <v>509.06323756847081</v>
      </c>
      <c r="GL85" s="19">
        <v>577.2827848802192</v>
      </c>
      <c r="GM85" s="19">
        <v>620.84368373034238</v>
      </c>
      <c r="GN85" s="19">
        <v>604.43133690888635</v>
      </c>
      <c r="GO85" s="19">
        <v>604.49305097314254</v>
      </c>
      <c r="GP85" s="19">
        <v>592.9968155520852</v>
      </c>
      <c r="GQ85" s="19">
        <v>595.38658080274695</v>
      </c>
      <c r="GR85" s="19">
        <v>621.0931446297717</v>
      </c>
      <c r="GS85" s="19">
        <v>628.76083517636209</v>
      </c>
      <c r="GT85" s="19">
        <v>657.28054578389401</v>
      </c>
      <c r="GU85" s="19">
        <v>586.52731449598559</v>
      </c>
      <c r="GV85" s="19">
        <v>610.52073225609695</v>
      </c>
      <c r="GW85" s="19">
        <v>748.27415299358688</v>
      </c>
      <c r="GX85" s="19">
        <f t="shared" si="15"/>
        <v>748.85000049880796</v>
      </c>
      <c r="GY85" s="255"/>
      <c r="GZ85" s="255"/>
      <c r="HA85" s="255"/>
      <c r="HB85" s="255"/>
      <c r="HC85" s="255"/>
      <c r="HD85" s="255"/>
      <c r="HE85" s="255"/>
    </row>
    <row r="86" spans="1:213" ht="13">
      <c r="A86" s="9"/>
      <c r="B86" s="18" t="s">
        <v>20</v>
      </c>
      <c r="C86" s="19">
        <v>456.80206714345309</v>
      </c>
      <c r="D86" s="19">
        <v>427.78086240974835</v>
      </c>
      <c r="E86" s="19">
        <v>29.021204733704735</v>
      </c>
      <c r="F86" s="20">
        <v>6.7841288107710812E-2</v>
      </c>
      <c r="G86" s="22"/>
      <c r="H86" s="19">
        <v>347.07251431299352</v>
      </c>
      <c r="I86" s="19">
        <v>80.708348096754833</v>
      </c>
      <c r="J86" s="20">
        <v>0.23254030431223149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37"/>
      <c r="GJ86" s="19">
        <v>286.87085143964316</v>
      </c>
      <c r="GK86" s="19">
        <v>342.14586134537012</v>
      </c>
      <c r="GL86" s="19">
        <v>392.54681145988604</v>
      </c>
      <c r="GM86" s="19">
        <v>426.51196038210645</v>
      </c>
      <c r="GN86" s="19">
        <v>439.95474563207898</v>
      </c>
      <c r="GO86" s="19">
        <v>445.7198118872891</v>
      </c>
      <c r="GP86" s="19">
        <v>471.73874899065231</v>
      </c>
      <c r="GQ86" s="19">
        <v>447.06029933811118</v>
      </c>
      <c r="GR86" s="19">
        <v>436.85571820747737</v>
      </c>
      <c r="GS86" s="19">
        <v>450.90036078649956</v>
      </c>
      <c r="GT86" s="19">
        <v>473.10150109060214</v>
      </c>
      <c r="GU86" s="19">
        <v>354.32463760243996</v>
      </c>
      <c r="GV86" s="19">
        <v>382.28264440216412</v>
      </c>
      <c r="GW86" s="19">
        <v>470.78848662528264</v>
      </c>
      <c r="GX86" s="19">
        <f t="shared" si="15"/>
        <v>456.80206714345309</v>
      </c>
      <c r="GY86" s="255"/>
      <c r="GZ86" s="255"/>
      <c r="HA86" s="255"/>
      <c r="HB86" s="255"/>
      <c r="HC86" s="255"/>
      <c r="HD86" s="255"/>
      <c r="HE86" s="255"/>
    </row>
    <row r="87" spans="1:213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37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55"/>
      <c r="GZ87" s="255"/>
      <c r="HA87" s="255"/>
      <c r="HB87" s="255"/>
      <c r="HC87" s="255"/>
      <c r="HD87" s="255"/>
      <c r="HE87" s="255"/>
    </row>
    <row r="88" spans="1:213" ht="13">
      <c r="A88" s="9"/>
      <c r="B88" s="34" t="s">
        <v>35</v>
      </c>
      <c r="C88" s="25">
        <v>104325.32971857912</v>
      </c>
      <c r="D88" s="25">
        <v>94364.533133654666</v>
      </c>
      <c r="E88" s="25">
        <v>9960.7965849244501</v>
      </c>
      <c r="F88" s="26">
        <v>0.10555657145907056</v>
      </c>
      <c r="G88" s="27"/>
      <c r="H88" s="25">
        <v>77546.73835153805</v>
      </c>
      <c r="I88" s="25">
        <v>16817.794782116616</v>
      </c>
      <c r="J88" s="26">
        <v>0.2168730128387541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37"/>
      <c r="GJ88" s="25">
        <v>39455.470150076653</v>
      </c>
      <c r="GK88" s="25">
        <v>44817.683198382292</v>
      </c>
      <c r="GL88" s="25">
        <v>52051.291558866578</v>
      </c>
      <c r="GM88" s="25">
        <v>57669.908787354914</v>
      </c>
      <c r="GN88" s="25">
        <v>61648.14056198184</v>
      </c>
      <c r="GO88" s="25">
        <v>65115.392070996917</v>
      </c>
      <c r="GP88" s="25">
        <v>68655.326268303936</v>
      </c>
      <c r="GQ88" s="25">
        <v>69684.51339149967</v>
      </c>
      <c r="GR88" s="25">
        <v>73088.351973067605</v>
      </c>
      <c r="GS88" s="25">
        <v>77995.983860706416</v>
      </c>
      <c r="GT88" s="25">
        <v>84605.412962176008</v>
      </c>
      <c r="GU88" s="25">
        <v>79833.144306555565</v>
      </c>
      <c r="GV88" s="25">
        <v>85630.071929437618</v>
      </c>
      <c r="GW88" s="25">
        <v>103935.51906623489</v>
      </c>
      <c r="GX88" s="25">
        <f t="shared" ref="GX88:GX91" si="16">+C88</f>
        <v>104325.32971857912</v>
      </c>
      <c r="GY88" s="255"/>
      <c r="GZ88" s="255"/>
      <c r="HA88" s="255"/>
      <c r="HB88" s="255"/>
      <c r="HC88" s="255"/>
      <c r="HD88" s="255"/>
      <c r="HE88" s="255"/>
    </row>
    <row r="89" spans="1:213" ht="13">
      <c r="A89" s="9"/>
      <c r="B89" s="18" t="s">
        <v>18</v>
      </c>
      <c r="C89" s="19">
        <v>36734.815226697792</v>
      </c>
      <c r="D89" s="19">
        <v>33466.370368386917</v>
      </c>
      <c r="E89" s="19">
        <v>3268.4448583108751</v>
      </c>
      <c r="F89" s="20">
        <v>9.7663559637119216E-2</v>
      </c>
      <c r="G89" s="22"/>
      <c r="H89" s="19">
        <v>26161.424799635319</v>
      </c>
      <c r="I89" s="19">
        <v>7304.9455687515983</v>
      </c>
      <c r="J89" s="20">
        <v>0.27922583057683564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37"/>
      <c r="GJ89" s="19">
        <v>12059.298185819998</v>
      </c>
      <c r="GK89" s="19">
        <v>13448.668668157487</v>
      </c>
      <c r="GL89" s="19">
        <v>15069.441646599998</v>
      </c>
      <c r="GM89" s="19">
        <v>16471.174026165034</v>
      </c>
      <c r="GN89" s="19">
        <v>17971.844881231988</v>
      </c>
      <c r="GO89" s="19">
        <v>19372.085087491665</v>
      </c>
      <c r="GP89" s="19">
        <v>20684.713782883744</v>
      </c>
      <c r="GQ89" s="19">
        <v>21655.536429629155</v>
      </c>
      <c r="GR89" s="19">
        <v>22774.447088626988</v>
      </c>
      <c r="GS89" s="19">
        <v>24508.302816465213</v>
      </c>
      <c r="GT89" s="19">
        <v>26610.50900929411</v>
      </c>
      <c r="GU89" s="19">
        <v>26562.900738163964</v>
      </c>
      <c r="GV89" s="19">
        <v>28866.930489074864</v>
      </c>
      <c r="GW89" s="19">
        <v>36862.966548576893</v>
      </c>
      <c r="GX89" s="19">
        <f t="shared" si="16"/>
        <v>36734.815226697792</v>
      </c>
      <c r="GY89" s="255"/>
      <c r="GZ89" s="255"/>
      <c r="HA89" s="255"/>
      <c r="HB89" s="255"/>
      <c r="HC89" s="255"/>
      <c r="HD89" s="255"/>
      <c r="HE89" s="255"/>
    </row>
    <row r="90" spans="1:213" ht="13">
      <c r="A90" s="9"/>
      <c r="B90" s="18" t="s">
        <v>19</v>
      </c>
      <c r="C90" s="19">
        <v>41981.63144247132</v>
      </c>
      <c r="D90" s="19">
        <v>37386.992498877749</v>
      </c>
      <c r="E90" s="19">
        <v>4594.6389435935707</v>
      </c>
      <c r="F90" s="20">
        <v>0.12289405048377423</v>
      </c>
      <c r="G90" s="22"/>
      <c r="H90" s="19">
        <v>31540.971908202751</v>
      </c>
      <c r="I90" s="19">
        <v>5846.0205906749979</v>
      </c>
      <c r="J90" s="20">
        <v>0.18534687541301298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37"/>
      <c r="GJ90" s="19">
        <v>17068.412880000003</v>
      </c>
      <c r="GK90" s="19">
        <v>18761.427143443427</v>
      </c>
      <c r="GL90" s="19">
        <v>22013.89323153994</v>
      </c>
      <c r="GM90" s="19">
        <v>24420.985091349976</v>
      </c>
      <c r="GN90" s="19">
        <v>25280.67135313007</v>
      </c>
      <c r="GO90" s="19">
        <v>26329.170566285549</v>
      </c>
      <c r="GP90" s="19">
        <v>26718.558441010664</v>
      </c>
      <c r="GQ90" s="19">
        <v>27438.139740600967</v>
      </c>
      <c r="GR90" s="19">
        <v>29538.398706320673</v>
      </c>
      <c r="GS90" s="19">
        <v>31151.894055961231</v>
      </c>
      <c r="GT90" s="19">
        <v>33736.6752029419</v>
      </c>
      <c r="GU90" s="19">
        <v>33206.932360121602</v>
      </c>
      <c r="GV90" s="19">
        <v>34906.185239752784</v>
      </c>
      <c r="GW90" s="19">
        <v>41167.625195817986</v>
      </c>
      <c r="GX90" s="19">
        <f t="shared" si="16"/>
        <v>41981.63144247132</v>
      </c>
      <c r="GY90" s="255"/>
      <c r="GZ90" s="255"/>
      <c r="HA90" s="255"/>
      <c r="HB90" s="255"/>
      <c r="HC90" s="255"/>
      <c r="HD90" s="255"/>
      <c r="HE90" s="255"/>
    </row>
    <row r="91" spans="1:213" ht="13">
      <c r="A91" s="9"/>
      <c r="B91" s="18" t="s">
        <v>20</v>
      </c>
      <c r="C91" s="19">
        <v>25608.883049410015</v>
      </c>
      <c r="D91" s="19">
        <v>23511.170266390007</v>
      </c>
      <c r="E91" s="19">
        <v>2097.7127830200079</v>
      </c>
      <c r="F91" s="20">
        <v>8.9221963826222536E-2</v>
      </c>
      <c r="G91" s="22"/>
      <c r="H91" s="19">
        <v>19844.341643699976</v>
      </c>
      <c r="I91" s="19">
        <v>3666.8286226900309</v>
      </c>
      <c r="J91" s="20">
        <v>0.18477955522672362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37"/>
      <c r="GJ91" s="19">
        <v>10327.759084256646</v>
      </c>
      <c r="GK91" s="19">
        <v>12607.587386781375</v>
      </c>
      <c r="GL91" s="19">
        <v>14967.956680726642</v>
      </c>
      <c r="GM91" s="19">
        <v>16777.749669839901</v>
      </c>
      <c r="GN91" s="19">
        <v>18395.624327619778</v>
      </c>
      <c r="GO91" s="19">
        <v>19414.136417219699</v>
      </c>
      <c r="GP91" s="19">
        <v>21252.054044409531</v>
      </c>
      <c r="GQ91" s="19">
        <v>20590.837221269554</v>
      </c>
      <c r="GR91" s="19">
        <v>20775.506178119947</v>
      </c>
      <c r="GS91" s="19">
        <v>22335.786988279971</v>
      </c>
      <c r="GT91" s="19">
        <v>24258.228749940001</v>
      </c>
      <c r="GU91" s="19">
        <v>20063.311208269999</v>
      </c>
      <c r="GV91" s="19">
        <v>21856.956200609977</v>
      </c>
      <c r="GW91" s="19">
        <v>25904.927321840009</v>
      </c>
      <c r="GX91" s="19">
        <f t="shared" si="16"/>
        <v>25608.883049410015</v>
      </c>
      <c r="GY91" s="255"/>
      <c r="GZ91" s="255"/>
      <c r="HA91" s="255"/>
      <c r="HB91" s="255"/>
      <c r="HC91" s="255"/>
      <c r="HD91" s="255"/>
      <c r="HE91" s="255"/>
    </row>
    <row r="92" spans="1:213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37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55"/>
      <c r="GZ92" s="255"/>
      <c r="HA92" s="255"/>
      <c r="HB92" s="255"/>
      <c r="HC92" s="255"/>
      <c r="HD92" s="255"/>
      <c r="HE92" s="255"/>
    </row>
    <row r="93" spans="1:213" ht="13">
      <c r="A93" s="9"/>
      <c r="B93" s="34" t="s">
        <v>36</v>
      </c>
      <c r="C93" s="25">
        <v>776.47763196909091</v>
      </c>
      <c r="D93" s="25">
        <v>663.04985499924555</v>
      </c>
      <c r="E93" s="25">
        <v>113.42777696984535</v>
      </c>
      <c r="F93" s="26">
        <v>0.17106975608941868</v>
      </c>
      <c r="G93" s="27"/>
      <c r="H93" s="25">
        <v>491.38260045573315</v>
      </c>
      <c r="I93" s="25">
        <v>171.6672545435124</v>
      </c>
      <c r="J93" s="26">
        <v>0.34935558235944758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37"/>
      <c r="GJ93" s="25">
        <v>150.11038759556502</v>
      </c>
      <c r="GK93" s="25">
        <v>272.95101569599512</v>
      </c>
      <c r="GL93" s="25">
        <v>434.85485733833224</v>
      </c>
      <c r="GM93" s="25">
        <v>451.2691981822644</v>
      </c>
      <c r="GN93" s="25">
        <v>464.37242684581611</v>
      </c>
      <c r="GO93" s="25">
        <v>348.31665874468962</v>
      </c>
      <c r="GP93" s="25">
        <v>71.679754092928505</v>
      </c>
      <c r="GQ93" s="25">
        <v>-57.389839176380562</v>
      </c>
      <c r="GR93" s="25">
        <v>188.69779288819711</v>
      </c>
      <c r="GS93" s="25">
        <v>414.58314113119002</v>
      </c>
      <c r="GT93" s="25">
        <v>472.68554514121388</v>
      </c>
      <c r="GU93" s="25">
        <v>341.59950525422499</v>
      </c>
      <c r="GV93" s="25">
        <v>542.42593298199824</v>
      </c>
      <c r="GW93" s="25">
        <v>736.60968700220633</v>
      </c>
      <c r="GX93" s="25">
        <f t="shared" ref="GX93:GX96" si="17">+C93</f>
        <v>776.47763196909091</v>
      </c>
      <c r="GY93" s="255"/>
      <c r="GZ93" s="255"/>
      <c r="HA93" s="255"/>
      <c r="HB93" s="255"/>
      <c r="HC93" s="255"/>
      <c r="HD93" s="255"/>
      <c r="HE93" s="255"/>
    </row>
    <row r="94" spans="1:213" ht="13">
      <c r="A94" s="9"/>
      <c r="B94" s="18" t="s">
        <v>18</v>
      </c>
      <c r="C94" s="19">
        <v>343.84685087158692</v>
      </c>
      <c r="D94" s="19">
        <v>292.32841552969342</v>
      </c>
      <c r="E94" s="19">
        <v>51.518435341893507</v>
      </c>
      <c r="F94" s="20">
        <v>0.17623478459506955</v>
      </c>
      <c r="G94" s="22"/>
      <c r="H94" s="19">
        <v>235.06447245853457</v>
      </c>
      <c r="I94" s="19">
        <v>57.263943071158849</v>
      </c>
      <c r="J94" s="20">
        <v>0.24360951900657904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37"/>
      <c r="GJ94" s="19">
        <v>75.051325387593621</v>
      </c>
      <c r="GK94" s="19">
        <v>112.61285828141033</v>
      </c>
      <c r="GL94" s="19">
        <v>166.98266416691018</v>
      </c>
      <c r="GM94" s="19">
        <v>151.50641150395944</v>
      </c>
      <c r="GN94" s="19">
        <v>177.03946117294595</v>
      </c>
      <c r="GO94" s="19">
        <v>140.07878816432012</v>
      </c>
      <c r="GP94" s="19">
        <v>34.580534816633367</v>
      </c>
      <c r="GQ94" s="19">
        <v>-3.0095412929537098</v>
      </c>
      <c r="GR94" s="19">
        <v>84.994982590028158</v>
      </c>
      <c r="GS94" s="19">
        <v>174.6883701867323</v>
      </c>
      <c r="GT94" s="19">
        <v>204.86929012423252</v>
      </c>
      <c r="GU94" s="19">
        <v>182.52349953037879</v>
      </c>
      <c r="GV94" s="19">
        <v>257.84984937517368</v>
      </c>
      <c r="GW94" s="19">
        <v>324.14062237172453</v>
      </c>
      <c r="GX94" s="19">
        <f t="shared" si="17"/>
        <v>343.84685087158692</v>
      </c>
      <c r="GY94" s="255"/>
      <c r="GZ94" s="255"/>
      <c r="HA94" s="255"/>
      <c r="HB94" s="255"/>
      <c r="HC94" s="255"/>
      <c r="HD94" s="255"/>
      <c r="HE94" s="255"/>
    </row>
    <row r="95" spans="1:213" ht="13">
      <c r="A95" s="9"/>
      <c r="B95" s="18" t="s">
        <v>19</v>
      </c>
      <c r="C95" s="19">
        <v>252.89349089769772</v>
      </c>
      <c r="D95" s="19">
        <v>201.55695736437963</v>
      </c>
      <c r="E95" s="19">
        <v>51.336533533318089</v>
      </c>
      <c r="F95" s="20">
        <v>0.25469988337098504</v>
      </c>
      <c r="G95" s="22"/>
      <c r="H95" s="19">
        <v>130.98771036623887</v>
      </c>
      <c r="I95" s="19">
        <v>70.569246998140756</v>
      </c>
      <c r="J95" s="20">
        <v>0.53874708398849502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37"/>
      <c r="GJ95" s="19">
        <v>33.703338140565009</v>
      </c>
      <c r="GK95" s="19">
        <v>82.985230065532804</v>
      </c>
      <c r="GL95" s="19">
        <v>147.63932678542744</v>
      </c>
      <c r="GM95" s="19">
        <v>160.39871545673617</v>
      </c>
      <c r="GN95" s="19">
        <v>154.49038368839655</v>
      </c>
      <c r="GO95" s="19">
        <v>112.20755362343857</v>
      </c>
      <c r="GP95" s="19">
        <v>1.6269246915632531</v>
      </c>
      <c r="GQ95" s="19">
        <v>-41.526801515407215</v>
      </c>
      <c r="GR95" s="19">
        <v>46.86664579154813</v>
      </c>
      <c r="GS95" s="19">
        <v>130.92717835633576</v>
      </c>
      <c r="GT95" s="19">
        <v>148.0511189826486</v>
      </c>
      <c r="GU95" s="19">
        <v>79.793212642692069</v>
      </c>
      <c r="GV95" s="19">
        <v>145.30277224404847</v>
      </c>
      <c r="GW95" s="19">
        <v>225.59133271261086</v>
      </c>
      <c r="GX95" s="19">
        <f t="shared" si="17"/>
        <v>252.89349089769772</v>
      </c>
      <c r="GY95" s="255"/>
      <c r="GZ95" s="255"/>
      <c r="HA95" s="255"/>
      <c r="HB95" s="255"/>
      <c r="HC95" s="255"/>
      <c r="HD95" s="255"/>
      <c r="HE95" s="255"/>
    </row>
    <row r="96" spans="1:213" ht="13">
      <c r="A96" s="9"/>
      <c r="B96" s="18" t="s">
        <v>20</v>
      </c>
      <c r="C96" s="19">
        <v>179.73729019980621</v>
      </c>
      <c r="D96" s="19">
        <v>169.16448210517251</v>
      </c>
      <c r="E96" s="19">
        <v>10.5728080946337</v>
      </c>
      <c r="F96" s="20">
        <v>6.250016530101396E-2</v>
      </c>
      <c r="G96" s="22"/>
      <c r="H96" s="19">
        <v>125.33041763095966</v>
      </c>
      <c r="I96" s="19">
        <v>43.834064474212852</v>
      </c>
      <c r="J96" s="20">
        <v>0.34974801251587606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37"/>
      <c r="GJ96" s="19">
        <v>41.355724067406392</v>
      </c>
      <c r="GK96" s="19">
        <v>77.352927349051953</v>
      </c>
      <c r="GL96" s="19">
        <v>120.23286638599461</v>
      </c>
      <c r="GM96" s="19">
        <v>139.36407122156876</v>
      </c>
      <c r="GN96" s="19">
        <v>132.84258198447358</v>
      </c>
      <c r="GO96" s="19">
        <v>96.030316956930918</v>
      </c>
      <c r="GP96" s="19">
        <v>35.472294584731891</v>
      </c>
      <c r="GQ96" s="19">
        <v>-12.853496368019638</v>
      </c>
      <c r="GR96" s="19">
        <v>56.836164506620847</v>
      </c>
      <c r="GS96" s="19">
        <v>108.96759258812196</v>
      </c>
      <c r="GT96" s="19">
        <v>119.7651360343327</v>
      </c>
      <c r="GU96" s="19">
        <v>79.282793081154111</v>
      </c>
      <c r="GV96" s="19">
        <v>139.2733113627761</v>
      </c>
      <c r="GW96" s="19">
        <v>186.87773191787093</v>
      </c>
      <c r="GX96" s="19">
        <f t="shared" si="17"/>
        <v>179.73729019980621</v>
      </c>
      <c r="GY96" s="255"/>
      <c r="GZ96" s="255"/>
      <c r="HA96" s="255"/>
      <c r="HB96" s="255"/>
      <c r="HC96" s="255"/>
      <c r="HD96" s="255"/>
      <c r="HE96" s="255"/>
    </row>
    <row r="97" spans="1:213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37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55"/>
      <c r="GZ97" s="255"/>
      <c r="HA97" s="255"/>
      <c r="HB97" s="255"/>
      <c r="HC97" s="255"/>
      <c r="HD97" s="255"/>
      <c r="HE97" s="255"/>
    </row>
    <row r="98" spans="1:213" ht="13">
      <c r="A98" s="9"/>
      <c r="B98" s="34" t="s">
        <v>37</v>
      </c>
      <c r="C98" s="25">
        <v>26.997511383369655</v>
      </c>
      <c r="D98" s="25">
        <v>25.053521484404662</v>
      </c>
      <c r="E98" s="25">
        <v>1.9439898989649933</v>
      </c>
      <c r="F98" s="26">
        <v>7.7593479231056986E-2</v>
      </c>
      <c r="G98" s="27"/>
      <c r="H98" s="25">
        <v>21.818721982325179</v>
      </c>
      <c r="I98" s="25">
        <v>3.2347995020794826</v>
      </c>
      <c r="J98" s="26">
        <v>0.14825797334508939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37"/>
      <c r="GJ98" s="25">
        <v>16.431974956920151</v>
      </c>
      <c r="GK98" s="25">
        <v>21.864161602712493</v>
      </c>
      <c r="GL98" s="25">
        <v>18.149778896363436</v>
      </c>
      <c r="GM98" s="25">
        <v>21.211172037506138</v>
      </c>
      <c r="GN98" s="25">
        <v>23.200775399522815</v>
      </c>
      <c r="GO98" s="25">
        <v>20.608152353439657</v>
      </c>
      <c r="GP98" s="25">
        <v>20.86538368691679</v>
      </c>
      <c r="GQ98" s="25">
        <v>20.922876757330073</v>
      </c>
      <c r="GR98" s="25">
        <v>21.216584098245718</v>
      </c>
      <c r="GS98" s="25">
        <v>21.124627102828015</v>
      </c>
      <c r="GT98" s="25">
        <v>21.869927433275205</v>
      </c>
      <c r="GU98" s="25">
        <v>14.868119902645379</v>
      </c>
      <c r="GV98" s="25">
        <v>24.0165355298872</v>
      </c>
      <c r="GW98" s="25">
        <v>27.223900780617807</v>
      </c>
      <c r="GX98" s="25">
        <f t="shared" ref="GX98:GX101" si="18">+C98</f>
        <v>26.997511383369655</v>
      </c>
      <c r="GY98" s="255"/>
      <c r="GZ98" s="255"/>
      <c r="HA98" s="255"/>
      <c r="HB98" s="255"/>
      <c r="HC98" s="255"/>
      <c r="HD98" s="255"/>
      <c r="HE98" s="255"/>
    </row>
    <row r="99" spans="1:213" ht="13">
      <c r="A99" s="9"/>
      <c r="B99" s="18" t="s">
        <v>18</v>
      </c>
      <c r="C99" s="19">
        <v>11.012950513228414</v>
      </c>
      <c r="D99" s="19">
        <v>10.285155433951502</v>
      </c>
      <c r="E99" s="19">
        <v>0.72779507927691256</v>
      </c>
      <c r="F99" s="20">
        <v>7.0761699611699258E-2</v>
      </c>
      <c r="G99" s="22"/>
      <c r="H99" s="19">
        <v>8.065391077312297</v>
      </c>
      <c r="I99" s="19">
        <v>2.2197643566392049</v>
      </c>
      <c r="J99" s="20">
        <v>0.27522092051845265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37"/>
      <c r="GJ99" s="19">
        <v>4.5737835705427203</v>
      </c>
      <c r="GK99" s="19">
        <v>4.4657617358230377</v>
      </c>
      <c r="GL99" s="19">
        <v>4.7707210511328126</v>
      </c>
      <c r="GM99" s="19">
        <v>8.0084277849839438</v>
      </c>
      <c r="GN99" s="19">
        <v>9.6321614982320991</v>
      </c>
      <c r="GO99" s="19">
        <v>7.6944559476034442</v>
      </c>
      <c r="GP99" s="19">
        <v>7.5632723172375336</v>
      </c>
      <c r="GQ99" s="19">
        <v>7.3932710478192432</v>
      </c>
      <c r="GR99" s="19">
        <v>8.0895520088964066</v>
      </c>
      <c r="GS99" s="19">
        <v>7.7844409198170395</v>
      </c>
      <c r="GT99" s="19">
        <v>8.2840356981500101</v>
      </c>
      <c r="GU99" s="19">
        <v>5.9774717557063521</v>
      </c>
      <c r="GV99" s="19">
        <v>8.9565191612379689</v>
      </c>
      <c r="GW99" s="19">
        <v>11.35100923864398</v>
      </c>
      <c r="GX99" s="19">
        <f t="shared" si="18"/>
        <v>11.012950513228414</v>
      </c>
      <c r="GY99" s="255"/>
      <c r="GZ99" s="255"/>
      <c r="HA99" s="255"/>
      <c r="HB99" s="255"/>
      <c r="HC99" s="255"/>
      <c r="HD99" s="255"/>
      <c r="HE99" s="255"/>
    </row>
    <row r="100" spans="1:213" ht="13">
      <c r="A100" s="9"/>
      <c r="B100" s="18" t="s">
        <v>19</v>
      </c>
      <c r="C100" s="19">
        <v>7.2233969598546244</v>
      </c>
      <c r="D100" s="19">
        <v>6.7534264219010645</v>
      </c>
      <c r="E100" s="19">
        <v>0.46997053795355992</v>
      </c>
      <c r="F100" s="20">
        <v>6.9589939771826953E-2</v>
      </c>
      <c r="G100" s="22"/>
      <c r="H100" s="19">
        <v>6.3990438085646693</v>
      </c>
      <c r="I100" s="19">
        <v>0.3543826133363952</v>
      </c>
      <c r="J100" s="20">
        <v>5.5380557461113027E-2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37"/>
      <c r="GJ100" s="19">
        <v>6.4459054802839848</v>
      </c>
      <c r="GK100" s="19">
        <v>12.118908788074931</v>
      </c>
      <c r="GL100" s="19">
        <v>7.4736743427029122</v>
      </c>
      <c r="GM100" s="19">
        <v>6.3156135788047791</v>
      </c>
      <c r="GN100" s="19">
        <v>6.6752464843962098</v>
      </c>
      <c r="GO100" s="19">
        <v>7.0041067210670258</v>
      </c>
      <c r="GP100" s="19">
        <v>7.0336723797449983</v>
      </c>
      <c r="GQ100" s="19">
        <v>6.7848968632441711</v>
      </c>
      <c r="GR100" s="19">
        <v>6.5748734825635209</v>
      </c>
      <c r="GS100" s="19">
        <v>6.5502585062792065</v>
      </c>
      <c r="GT100" s="19">
        <v>6.2801154512189488</v>
      </c>
      <c r="GU100" s="19">
        <v>4.7781688594735776</v>
      </c>
      <c r="GV100" s="19">
        <v>6.9924996382430642</v>
      </c>
      <c r="GW100" s="19">
        <v>7.3521413409885765</v>
      </c>
      <c r="GX100" s="19">
        <f t="shared" si="18"/>
        <v>7.2233969598546244</v>
      </c>
      <c r="GY100" s="255"/>
      <c r="GZ100" s="255"/>
      <c r="HA100" s="255"/>
      <c r="HB100" s="255"/>
      <c r="HC100" s="255"/>
      <c r="HD100" s="255"/>
      <c r="HE100" s="255"/>
    </row>
    <row r="101" spans="1:213" ht="13">
      <c r="A101" s="9"/>
      <c r="B101" s="18" t="s">
        <v>20</v>
      </c>
      <c r="C101" s="19">
        <v>8.7611639102866192</v>
      </c>
      <c r="D101" s="19">
        <v>8.0149396285520922</v>
      </c>
      <c r="E101" s="19">
        <v>0.74622428173452704</v>
      </c>
      <c r="F101" s="20">
        <v>9.3104167506915247E-2</v>
      </c>
      <c r="G101" s="22"/>
      <c r="H101" s="19">
        <v>7.3542870964482114</v>
      </c>
      <c r="I101" s="19">
        <v>0.66065253210388075</v>
      </c>
      <c r="J101" s="20">
        <v>8.9832301002084364E-2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37"/>
      <c r="GJ101" s="19">
        <v>5.4122859060934436</v>
      </c>
      <c r="GK101" s="19">
        <v>5.2794910788145231</v>
      </c>
      <c r="GL101" s="19">
        <v>5.9053835025277106</v>
      </c>
      <c r="GM101" s="19">
        <v>6.8871306737174152</v>
      </c>
      <c r="GN101" s="19">
        <v>6.8933674168945061</v>
      </c>
      <c r="GO101" s="19">
        <v>5.9095896847691884</v>
      </c>
      <c r="GP101" s="19">
        <v>6.2684389899342579</v>
      </c>
      <c r="GQ101" s="19">
        <v>6.7447088462666578</v>
      </c>
      <c r="GR101" s="19">
        <v>6.5521586067857935</v>
      </c>
      <c r="GS101" s="19">
        <v>6.7899276767317698</v>
      </c>
      <c r="GT101" s="19">
        <v>7.305776283906245</v>
      </c>
      <c r="GU101" s="19">
        <v>4.1124792874654492</v>
      </c>
      <c r="GV101" s="19">
        <v>8.0675167304061652</v>
      </c>
      <c r="GW101" s="19">
        <v>8.5207502009852512</v>
      </c>
      <c r="GX101" s="19">
        <f t="shared" si="18"/>
        <v>8.7611639102866192</v>
      </c>
      <c r="GY101" s="255"/>
      <c r="GZ101" s="255"/>
      <c r="HA101" s="255"/>
      <c r="HB101" s="255"/>
      <c r="HC101" s="255"/>
      <c r="HD101" s="255"/>
      <c r="HE101" s="255"/>
    </row>
    <row r="102" spans="1:213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37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55"/>
      <c r="GZ102" s="255"/>
      <c r="HA102" s="255"/>
      <c r="HB102" s="255"/>
      <c r="HC102" s="255"/>
      <c r="HD102" s="255"/>
      <c r="HE102" s="255"/>
    </row>
    <row r="103" spans="1:213" ht="13">
      <c r="A103" s="9"/>
      <c r="B103" s="34" t="s">
        <v>38</v>
      </c>
      <c r="C103" s="25">
        <v>11.793771826055874</v>
      </c>
      <c r="D103" s="25">
        <v>30.420070203429717</v>
      </c>
      <c r="E103" s="25">
        <v>-18.626298377373843</v>
      </c>
      <c r="F103" s="26">
        <v>-0.61230293858012919</v>
      </c>
      <c r="G103" s="27"/>
      <c r="H103" s="25">
        <v>9.3774981031345401</v>
      </c>
      <c r="I103" s="25">
        <v>21.042572100295175</v>
      </c>
      <c r="J103" s="26">
        <v>2.2439430932288267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37"/>
      <c r="GJ103" s="25">
        <v>3.7681872122407114</v>
      </c>
      <c r="GK103" s="25">
        <v>6.4950965819607749</v>
      </c>
      <c r="GL103" s="25">
        <v>7.3620294646951026</v>
      </c>
      <c r="GM103" s="25">
        <v>5.2810109624276382</v>
      </c>
      <c r="GN103" s="25">
        <v>6.3096840686094007</v>
      </c>
      <c r="GO103" s="25">
        <v>3.4192922549594269</v>
      </c>
      <c r="GP103" s="25">
        <v>6.1203405903946901</v>
      </c>
      <c r="GQ103" s="25">
        <v>9.031621131731276</v>
      </c>
      <c r="GR103" s="25">
        <v>5.5436319335127529</v>
      </c>
      <c r="GS103" s="25">
        <v>5.3780997445718963</v>
      </c>
      <c r="GT103" s="25">
        <v>7.9618728299705825</v>
      </c>
      <c r="GU103" s="25">
        <v>7.9046333023197093</v>
      </c>
      <c r="GV103" s="25">
        <v>11.12912893931292</v>
      </c>
      <c r="GW103" s="25">
        <v>32.266962679878652</v>
      </c>
      <c r="GX103" s="25">
        <f t="shared" ref="GX103:GX106" si="19">+C103</f>
        <v>11.793771826055874</v>
      </c>
      <c r="GY103" s="255"/>
      <c r="GZ103" s="255"/>
      <c r="HA103" s="255"/>
      <c r="HB103" s="255"/>
      <c r="HC103" s="255"/>
      <c r="HD103" s="255"/>
      <c r="HE103" s="255"/>
    </row>
    <row r="104" spans="1:213" ht="13">
      <c r="A104" s="9"/>
      <c r="B104" s="18" t="s">
        <v>18</v>
      </c>
      <c r="C104" s="19">
        <v>9.2575922674196587</v>
      </c>
      <c r="D104" s="19">
        <v>29.085759724033039</v>
      </c>
      <c r="E104" s="19">
        <v>-19.828167456613379</v>
      </c>
      <c r="F104" s="20">
        <v>-0.68171392615300064</v>
      </c>
      <c r="G104" s="22"/>
      <c r="H104" s="19">
        <v>7.057463724210935</v>
      </c>
      <c r="I104" s="19">
        <v>22.028295999822106</v>
      </c>
      <c r="J104" s="20">
        <v>3.1212765464529535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37"/>
      <c r="GJ104" s="19">
        <v>0.6682390407479929</v>
      </c>
      <c r="GK104" s="19">
        <v>0.69458184054885108</v>
      </c>
      <c r="GL104" s="19">
        <v>1.5863559494895492</v>
      </c>
      <c r="GM104" s="19">
        <v>0.45645025944649159</v>
      </c>
      <c r="GN104" s="19">
        <v>0.76482948819358776</v>
      </c>
      <c r="GO104" s="19">
        <v>0.82388917972902043</v>
      </c>
      <c r="GP104" s="19">
        <v>0.80511583148274368</v>
      </c>
      <c r="GQ104" s="19">
        <v>1.7572763036824133</v>
      </c>
      <c r="GR104" s="19">
        <v>3.2837400573278108</v>
      </c>
      <c r="GS104" s="19">
        <v>2.5293831727128775</v>
      </c>
      <c r="GT104" s="19">
        <v>3.2597172448767511</v>
      </c>
      <c r="GU104" s="19">
        <v>4.9934569934707671</v>
      </c>
      <c r="GV104" s="19">
        <v>8.6387280269157909</v>
      </c>
      <c r="GW104" s="19">
        <v>30.825744491202773</v>
      </c>
      <c r="GX104" s="19">
        <f t="shared" si="19"/>
        <v>9.2575922674196587</v>
      </c>
      <c r="GY104" s="255"/>
      <c r="GZ104" s="255"/>
      <c r="HA104" s="255"/>
      <c r="HB104" s="255"/>
      <c r="HC104" s="255"/>
      <c r="HD104" s="255"/>
      <c r="HE104" s="255"/>
    </row>
    <row r="105" spans="1:213" ht="13">
      <c r="A105" s="9"/>
      <c r="B105" s="18" t="s">
        <v>19</v>
      </c>
      <c r="C105" s="19">
        <v>0.8758409703934944</v>
      </c>
      <c r="D105" s="19">
        <v>0.50498426670940355</v>
      </c>
      <c r="E105" s="19">
        <v>0.37085670368409085</v>
      </c>
      <c r="F105" s="20">
        <v>0.73439259028935788</v>
      </c>
      <c r="G105" s="22"/>
      <c r="H105" s="19">
        <v>1.9991005341084618</v>
      </c>
      <c r="I105" s="19">
        <v>-1.4941162673990582</v>
      </c>
      <c r="J105" s="20">
        <v>-0.7473942615224145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37"/>
      <c r="GJ105" s="19">
        <v>2.2723311235567669</v>
      </c>
      <c r="GK105" s="19">
        <v>4.9218663632621125</v>
      </c>
      <c r="GL105" s="19">
        <v>4.3569799749378078</v>
      </c>
      <c r="GM105" s="19">
        <v>4.13026575926588</v>
      </c>
      <c r="GN105" s="19">
        <v>4.1653709812859159</v>
      </c>
      <c r="GO105" s="19">
        <v>2.277988961927413</v>
      </c>
      <c r="GP105" s="19">
        <v>5.2608982816217296</v>
      </c>
      <c r="GQ105" s="19">
        <v>7.1865221362124618</v>
      </c>
      <c r="GR105" s="19">
        <v>2.1458506912058706</v>
      </c>
      <c r="GS105" s="19">
        <v>2.540604838907893</v>
      </c>
      <c r="GT105" s="19">
        <v>2.3229689550857295</v>
      </c>
      <c r="GU105" s="19">
        <v>1.5169531842527602</v>
      </c>
      <c r="GV105" s="19">
        <v>2.0582417495716956</v>
      </c>
      <c r="GW105" s="19">
        <v>0.55021640532515048</v>
      </c>
      <c r="GX105" s="19">
        <f t="shared" si="19"/>
        <v>0.8758409703934944</v>
      </c>
      <c r="GY105" s="255"/>
      <c r="GZ105" s="255"/>
      <c r="HA105" s="255"/>
      <c r="HB105" s="255"/>
      <c r="HC105" s="255"/>
      <c r="HD105" s="255"/>
      <c r="HE105" s="255"/>
    </row>
    <row r="106" spans="1:213" ht="13">
      <c r="A106" s="9"/>
      <c r="B106" s="18" t="s">
        <v>20</v>
      </c>
      <c r="C106" s="19">
        <v>1.66033858824272</v>
      </c>
      <c r="D106" s="19">
        <v>0.8293262126872748</v>
      </c>
      <c r="E106" s="19">
        <v>0.83101237555544516</v>
      </c>
      <c r="F106" s="20">
        <v>1.0020331720405975</v>
      </c>
      <c r="G106" s="22"/>
      <c r="H106" s="19">
        <v>0.32093384481514275</v>
      </c>
      <c r="I106" s="19">
        <v>0.50839236787213204</v>
      </c>
      <c r="J106" s="20">
        <v>1.5841033162612221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37"/>
      <c r="GJ106" s="19">
        <v>0.82761704793595192</v>
      </c>
      <c r="GK106" s="19">
        <v>0.87864837814981156</v>
      </c>
      <c r="GL106" s="19">
        <v>1.4186935402677452</v>
      </c>
      <c r="GM106" s="19">
        <v>0.69429494371526745</v>
      </c>
      <c r="GN106" s="19">
        <v>1.379483599129897</v>
      </c>
      <c r="GO106" s="19">
        <v>0.31741411330299363</v>
      </c>
      <c r="GP106" s="19">
        <v>5.4326477290216349E-2</v>
      </c>
      <c r="GQ106" s="19">
        <v>8.7822691836400554E-2</v>
      </c>
      <c r="GR106" s="19">
        <v>0.11404118497907161</v>
      </c>
      <c r="GS106" s="19">
        <v>0.30811173295112615</v>
      </c>
      <c r="GT106" s="19">
        <v>2.3791866300081015</v>
      </c>
      <c r="GU106" s="19">
        <v>1.3942231245961823</v>
      </c>
      <c r="GV106" s="19">
        <v>0.43215916282543315</v>
      </c>
      <c r="GW106" s="19">
        <v>0.89100178335072666</v>
      </c>
      <c r="GX106" s="19">
        <f t="shared" si="19"/>
        <v>1.66033858824272</v>
      </c>
      <c r="GY106" s="255"/>
      <c r="GZ106" s="255"/>
      <c r="HA106" s="255"/>
      <c r="HB106" s="255"/>
      <c r="HC106" s="255"/>
      <c r="HD106" s="255"/>
      <c r="HE106" s="255"/>
    </row>
    <row r="107" spans="1:213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37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55"/>
      <c r="GZ107" s="255"/>
      <c r="HA107" s="255"/>
      <c r="HB107" s="255"/>
      <c r="HC107" s="255"/>
      <c r="HD107" s="255"/>
      <c r="HE107" s="255"/>
    </row>
    <row r="108" spans="1:213" ht="13">
      <c r="A108" s="9"/>
      <c r="B108" s="34" t="s">
        <v>39</v>
      </c>
      <c r="C108" s="25">
        <v>371.34884835747459</v>
      </c>
      <c r="D108" s="25">
        <v>361.29751439062744</v>
      </c>
      <c r="E108" s="25">
        <v>10.051333966847153</v>
      </c>
      <c r="F108" s="26">
        <v>2.7820102731124403E-2</v>
      </c>
      <c r="G108" s="27"/>
      <c r="H108" s="25">
        <v>312.47492953483578</v>
      </c>
      <c r="I108" s="25">
        <v>48.822584855791661</v>
      </c>
      <c r="J108" s="26">
        <v>0.15624480635445268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37"/>
      <c r="GJ108" s="25">
        <v>234.38672126605752</v>
      </c>
      <c r="GK108" s="25">
        <v>234.98856062078377</v>
      </c>
      <c r="GL108" s="25">
        <v>270.17377600079959</v>
      </c>
      <c r="GM108" s="25">
        <v>313.69980798769325</v>
      </c>
      <c r="GN108" s="25">
        <v>303.83011571458792</v>
      </c>
      <c r="GO108" s="25">
        <v>389.43798890048021</v>
      </c>
      <c r="GP108" s="25">
        <v>341.01858722197818</v>
      </c>
      <c r="GQ108" s="25">
        <v>358.77086837970774</v>
      </c>
      <c r="GR108" s="25">
        <v>352.40916666005705</v>
      </c>
      <c r="GS108" s="25">
        <v>361.93635686884517</v>
      </c>
      <c r="GT108" s="25">
        <v>391.45720815904639</v>
      </c>
      <c r="GU108" s="25">
        <v>337.3017230730124</v>
      </c>
      <c r="GV108" s="25">
        <v>349.62564236198119</v>
      </c>
      <c r="GW108" s="25">
        <v>406.81040094921912</v>
      </c>
      <c r="GX108" s="25">
        <f t="shared" ref="GX108:GX135" si="20">+C108</f>
        <v>371.34884835747459</v>
      </c>
      <c r="GY108" s="255"/>
      <c r="GZ108" s="255"/>
      <c r="HA108" s="255"/>
      <c r="HB108" s="255"/>
      <c r="HC108" s="255"/>
      <c r="HD108" s="255"/>
      <c r="HE108" s="255"/>
    </row>
    <row r="109" spans="1:213" ht="13">
      <c r="A109" s="9"/>
      <c r="B109" s="18" t="s">
        <v>18</v>
      </c>
      <c r="C109" s="19">
        <v>133.14770975635349</v>
      </c>
      <c r="D109" s="19">
        <v>123.34273974707739</v>
      </c>
      <c r="E109" s="19">
        <v>9.8049700092761043</v>
      </c>
      <c r="F109" s="20">
        <v>7.9493693989462669E-2</v>
      </c>
      <c r="G109" s="22"/>
      <c r="H109" s="19">
        <v>106.34174655096801</v>
      </c>
      <c r="I109" s="19">
        <v>17.000993196109377</v>
      </c>
      <c r="J109" s="20">
        <v>0.15987129934866223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/>
      <c r="GJ109" s="19">
        <v>75.251081918772385</v>
      </c>
      <c r="GK109" s="19">
        <v>71.484523256575031</v>
      </c>
      <c r="GL109" s="19">
        <v>75.104543453497087</v>
      </c>
      <c r="GM109" s="19">
        <v>81.937835568695277</v>
      </c>
      <c r="GN109" s="19">
        <v>89.805403023265029</v>
      </c>
      <c r="GO109" s="19">
        <v>111.42677164697436</v>
      </c>
      <c r="GP109" s="19">
        <v>122.60959874680231</v>
      </c>
      <c r="GQ109" s="19">
        <v>130.0796672448038</v>
      </c>
      <c r="GR109" s="19">
        <v>130.98647213054815</v>
      </c>
      <c r="GS109" s="19">
        <v>138.7320945147458</v>
      </c>
      <c r="GT109" s="19">
        <v>146.84757230684991</v>
      </c>
      <c r="GU109" s="19">
        <v>124.89855851356008</v>
      </c>
      <c r="GV109" s="19">
        <v>118.1151982912714</v>
      </c>
      <c r="GW109" s="19">
        <v>137.36187460270693</v>
      </c>
      <c r="GX109" s="19">
        <f t="shared" si="20"/>
        <v>133.14770975635349</v>
      </c>
      <c r="GY109" s="255"/>
      <c r="GZ109" s="255"/>
      <c r="HA109" s="255"/>
      <c r="HB109" s="255"/>
      <c r="HC109" s="255"/>
      <c r="HD109" s="255"/>
      <c r="HE109" s="255"/>
    </row>
    <row r="110" spans="1:213" ht="13">
      <c r="A110" s="9"/>
      <c r="B110" s="18" t="s">
        <v>19</v>
      </c>
      <c r="C110" s="19">
        <v>148.36256686219809</v>
      </c>
      <c r="D110" s="19">
        <v>145.92334587518428</v>
      </c>
      <c r="E110" s="19">
        <v>2.4392209870138117</v>
      </c>
      <c r="F110" s="20">
        <v>1.6715769312884331E-2</v>
      </c>
      <c r="G110" s="22"/>
      <c r="H110" s="19">
        <v>127.51276932202232</v>
      </c>
      <c r="I110" s="19">
        <v>18.41057655316196</v>
      </c>
      <c r="J110" s="20">
        <v>0.14438221874601173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/>
      <c r="GJ110" s="19">
        <v>97.810979057011508</v>
      </c>
      <c r="GK110" s="19">
        <v>89.659380231301654</v>
      </c>
      <c r="GL110" s="19">
        <v>110.68146200578576</v>
      </c>
      <c r="GM110" s="19">
        <v>132.31091899916839</v>
      </c>
      <c r="GN110" s="19">
        <v>122.62627317066175</v>
      </c>
      <c r="GO110" s="19">
        <v>133.13588638332124</v>
      </c>
      <c r="GP110" s="19">
        <v>134.74761555197327</v>
      </c>
      <c r="GQ110" s="19">
        <v>145.58511706216549</v>
      </c>
      <c r="GR110" s="19">
        <v>140.40390109476982</v>
      </c>
      <c r="GS110" s="19">
        <v>137.75509052994335</v>
      </c>
      <c r="GT110" s="19">
        <v>155.868050771817</v>
      </c>
      <c r="GU110" s="19">
        <v>132.76511409096025</v>
      </c>
      <c r="GV110" s="19">
        <v>145.02487549206052</v>
      </c>
      <c r="GW110" s="19">
        <v>165.84077824754522</v>
      </c>
      <c r="GX110" s="19">
        <f t="shared" si="20"/>
        <v>148.36256686219809</v>
      </c>
      <c r="GY110" s="255"/>
      <c r="GZ110" s="255"/>
      <c r="HA110" s="255"/>
      <c r="HB110" s="255"/>
      <c r="HC110" s="255"/>
      <c r="HD110" s="255"/>
      <c r="HE110" s="255"/>
    </row>
    <row r="111" spans="1:213" ht="13">
      <c r="A111" s="9"/>
      <c r="B111" s="18" t="s">
        <v>20</v>
      </c>
      <c r="C111" s="19">
        <v>89.838571738923036</v>
      </c>
      <c r="D111" s="19">
        <v>92.031428768365757</v>
      </c>
      <c r="E111" s="19">
        <v>-2.1928570294427203</v>
      </c>
      <c r="F111" s="20">
        <v>-2.3827262694811904E-2</v>
      </c>
      <c r="G111" s="22"/>
      <c r="H111" s="19">
        <v>78.620413661845433</v>
      </c>
      <c r="I111" s="19">
        <v>13.411015106520324</v>
      </c>
      <c r="J111" s="20">
        <v>0.17057929972490979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/>
      <c r="GJ111" s="19">
        <v>61.324660290273627</v>
      </c>
      <c r="GK111" s="19">
        <v>73.844657132907088</v>
      </c>
      <c r="GL111" s="19">
        <v>84.387770541516744</v>
      </c>
      <c r="GM111" s="19">
        <v>99.451053419829577</v>
      </c>
      <c r="GN111" s="19">
        <v>91.398439520661128</v>
      </c>
      <c r="GO111" s="19">
        <v>144.8753308701846</v>
      </c>
      <c r="GP111" s="19">
        <v>83.661372923202592</v>
      </c>
      <c r="GQ111" s="19">
        <v>83.10608407273844</v>
      </c>
      <c r="GR111" s="19">
        <v>81.018793434739109</v>
      </c>
      <c r="GS111" s="19">
        <v>85.449171824156039</v>
      </c>
      <c r="GT111" s="19">
        <v>88.74158508037948</v>
      </c>
      <c r="GU111" s="19">
        <v>79.638050468492054</v>
      </c>
      <c r="GV111" s="19">
        <v>86.485568578649293</v>
      </c>
      <c r="GW111" s="19">
        <v>103.60774809896697</v>
      </c>
      <c r="GX111" s="19">
        <f t="shared" si="20"/>
        <v>89.838571738923036</v>
      </c>
      <c r="GY111" s="255"/>
      <c r="GZ111" s="255"/>
      <c r="HA111" s="255"/>
      <c r="HB111" s="255"/>
      <c r="HC111" s="255"/>
      <c r="HD111" s="255"/>
      <c r="HE111" s="255"/>
    </row>
    <row r="112" spans="1:213" ht="13">
      <c r="A112" s="9"/>
      <c r="B112" s="220" t="s">
        <v>40</v>
      </c>
      <c r="C112" s="25">
        <v>104.22668174227167</v>
      </c>
      <c r="D112" s="25">
        <v>96.106267029350676</v>
      </c>
      <c r="E112" s="25">
        <v>8.12041471292099</v>
      </c>
      <c r="F112" s="26">
        <v>8.4494122640732999E-2</v>
      </c>
      <c r="G112" s="27"/>
      <c r="H112" s="25">
        <v>99.8294454913935</v>
      </c>
      <c r="I112" s="25">
        <v>-3.7231784620428243</v>
      </c>
      <c r="J112" s="26">
        <v>-3.7295393595708264E-2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37"/>
      <c r="GJ112" s="25">
        <v>72.502762284552432</v>
      </c>
      <c r="GK112" s="25">
        <v>77.322315724968718</v>
      </c>
      <c r="GL112" s="25">
        <v>75.009470116237722</v>
      </c>
      <c r="GM112" s="25">
        <v>86.094976862208014</v>
      </c>
      <c r="GN112" s="25">
        <v>86.236781819355159</v>
      </c>
      <c r="GO112" s="25">
        <v>90.962686034832387</v>
      </c>
      <c r="GP112" s="25">
        <v>93.185847975219772</v>
      </c>
      <c r="GQ112" s="25">
        <v>98.653226522067342</v>
      </c>
      <c r="GR112" s="25">
        <v>110.68448628461736</v>
      </c>
      <c r="GS112" s="25">
        <v>106.66203420923705</v>
      </c>
      <c r="GT112" s="25">
        <v>115.2103107442628</v>
      </c>
      <c r="GU112" s="25">
        <v>114.19015684853801</v>
      </c>
      <c r="GV112" s="25">
        <v>112.55418954012677</v>
      </c>
      <c r="GW112" s="25">
        <v>112.91790648539457</v>
      </c>
      <c r="GX112" s="25">
        <f t="shared" si="20"/>
        <v>104.22668174227167</v>
      </c>
      <c r="GY112" s="255"/>
      <c r="GZ112" s="255"/>
      <c r="HA112" s="255"/>
      <c r="HB112" s="255"/>
      <c r="HC112" s="255"/>
      <c r="HD112" s="255"/>
      <c r="HE112" s="255"/>
    </row>
    <row r="113" spans="1:213" ht="13">
      <c r="A113" s="9"/>
      <c r="B113" s="221" t="s">
        <v>18</v>
      </c>
      <c r="C113" s="19">
        <v>24.577258444830349</v>
      </c>
      <c r="D113" s="19">
        <v>22.788060543255032</v>
      </c>
      <c r="E113" s="19">
        <v>1.7891979015753172</v>
      </c>
      <c r="F113" s="20">
        <v>7.8514707216051194E-2</v>
      </c>
      <c r="G113" s="22"/>
      <c r="H113" s="19">
        <v>27.953900095758687</v>
      </c>
      <c r="I113" s="19">
        <v>-5.1658395525036553</v>
      </c>
      <c r="J113" s="20">
        <v>-0.18479852667454599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37"/>
      <c r="GJ113" s="19">
        <v>22.989227752868253</v>
      </c>
      <c r="GK113" s="19">
        <v>23.387221082067466</v>
      </c>
      <c r="GL113" s="19">
        <v>21.973573810441152</v>
      </c>
      <c r="GM113" s="19">
        <v>25.118311676652407</v>
      </c>
      <c r="GN113" s="19">
        <v>26.814161758852364</v>
      </c>
      <c r="GO113" s="19">
        <v>28.366303642494316</v>
      </c>
      <c r="GP113" s="19">
        <v>28.492273715256815</v>
      </c>
      <c r="GQ113" s="19">
        <v>29.849218149972753</v>
      </c>
      <c r="GR113" s="19">
        <v>37.727466899573457</v>
      </c>
      <c r="GS113" s="19">
        <v>29.893500084144531</v>
      </c>
      <c r="GT113" s="19">
        <v>30.311052395758576</v>
      </c>
      <c r="GU113" s="19">
        <v>31.181944663072191</v>
      </c>
      <c r="GV113" s="19">
        <v>30.683076566758562</v>
      </c>
      <c r="GW113" s="19">
        <v>27.459370971596229</v>
      </c>
      <c r="GX113" s="19">
        <f t="shared" si="20"/>
        <v>24.577258444830349</v>
      </c>
      <c r="GY113" s="255"/>
      <c r="GZ113" s="255"/>
      <c r="HA113" s="255"/>
      <c r="HB113" s="255"/>
      <c r="HC113" s="255"/>
      <c r="HD113" s="255"/>
      <c r="HE113" s="255"/>
    </row>
    <row r="114" spans="1:213" ht="13">
      <c r="A114" s="9"/>
      <c r="B114" s="221" t="s">
        <v>19</v>
      </c>
      <c r="C114" s="19">
        <v>49.210922596836348</v>
      </c>
      <c r="D114" s="19">
        <v>46.392493827887272</v>
      </c>
      <c r="E114" s="19">
        <v>2.8184287689490759</v>
      </c>
      <c r="F114" s="20">
        <v>6.0751827211644162E-2</v>
      </c>
      <c r="G114" s="22"/>
      <c r="H114" s="19">
        <v>43.54008860471879</v>
      </c>
      <c r="I114" s="19">
        <v>2.852405223168482</v>
      </c>
      <c r="J114" s="20">
        <v>6.5512159358797076E-2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37"/>
      <c r="GJ114" s="19">
        <v>27.191918957280727</v>
      </c>
      <c r="GK114" s="19">
        <v>30.393738973303172</v>
      </c>
      <c r="GL114" s="19">
        <v>24.533970132513261</v>
      </c>
      <c r="GM114" s="19">
        <v>27.795500345636896</v>
      </c>
      <c r="GN114" s="19">
        <v>29.68580829371211</v>
      </c>
      <c r="GO114" s="19">
        <v>31.758083191526687</v>
      </c>
      <c r="GP114" s="19">
        <v>33.333422414330101</v>
      </c>
      <c r="GQ114" s="19">
        <v>38.135285173564249</v>
      </c>
      <c r="GR114" s="19">
        <v>44.0730848883749</v>
      </c>
      <c r="GS114" s="19">
        <v>47.891565232367007</v>
      </c>
      <c r="GT114" s="19">
        <v>53.31405543991275</v>
      </c>
      <c r="GU114" s="19">
        <v>51.811157485617343</v>
      </c>
      <c r="GV114" s="19">
        <v>49.98392788806504</v>
      </c>
      <c r="GW114" s="19">
        <v>54.16916806543059</v>
      </c>
      <c r="GX114" s="19">
        <f t="shared" si="20"/>
        <v>49.210922596836348</v>
      </c>
      <c r="GY114" s="255"/>
      <c r="GZ114" s="255"/>
      <c r="HA114" s="255"/>
      <c r="HB114" s="255"/>
      <c r="HC114" s="255"/>
      <c r="HD114" s="255"/>
      <c r="HE114" s="255"/>
    </row>
    <row r="115" spans="1:213" ht="13">
      <c r="A115" s="9"/>
      <c r="B115" s="221" t="s">
        <v>20</v>
      </c>
      <c r="C115" s="19">
        <v>30.438500700604997</v>
      </c>
      <c r="D115" s="19">
        <v>26.925712658208397</v>
      </c>
      <c r="E115" s="19">
        <v>3.5127880423966005</v>
      </c>
      <c r="F115" s="20">
        <v>0.13046221234652131</v>
      </c>
      <c r="G115" s="22"/>
      <c r="H115" s="19">
        <v>28.335456790916009</v>
      </c>
      <c r="I115" s="19">
        <v>-1.4097441327076119</v>
      </c>
      <c r="J115" s="20">
        <v>-4.9751946584448856E-2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37"/>
      <c r="GJ115" s="19">
        <v>22.321615574403459</v>
      </c>
      <c r="GK115" s="19">
        <v>23.541355669598072</v>
      </c>
      <c r="GL115" s="19">
        <v>28.501926173283312</v>
      </c>
      <c r="GM115" s="19">
        <v>33.181164839918708</v>
      </c>
      <c r="GN115" s="19">
        <v>29.73681176679068</v>
      </c>
      <c r="GO115" s="19">
        <v>30.838299200811385</v>
      </c>
      <c r="GP115" s="19">
        <v>31.36015184563286</v>
      </c>
      <c r="GQ115" s="19">
        <v>30.668723198530344</v>
      </c>
      <c r="GR115" s="19">
        <v>28.883934496669003</v>
      </c>
      <c r="GS115" s="19">
        <v>28.876968892725515</v>
      </c>
      <c r="GT115" s="19">
        <v>31.585202908591473</v>
      </c>
      <c r="GU115" s="19">
        <v>31.197054699848486</v>
      </c>
      <c r="GV115" s="19">
        <v>31.887185085303177</v>
      </c>
      <c r="GW115" s="19">
        <v>31.289367448367742</v>
      </c>
      <c r="GX115" s="19">
        <f t="shared" si="20"/>
        <v>30.438500700604997</v>
      </c>
      <c r="GY115" s="255"/>
      <c r="GZ115" s="255"/>
      <c r="HA115" s="255"/>
      <c r="HB115" s="255"/>
      <c r="HC115" s="255"/>
      <c r="HD115" s="255"/>
      <c r="HE115" s="255"/>
    </row>
    <row r="116" spans="1:213" ht="13">
      <c r="A116" s="9"/>
      <c r="B116" s="220" t="s">
        <v>41</v>
      </c>
      <c r="C116" s="25">
        <v>158.09387736546969</v>
      </c>
      <c r="D116" s="25">
        <v>170.30324489658582</v>
      </c>
      <c r="E116" s="25">
        <v>-12.209367531116129</v>
      </c>
      <c r="F116" s="26">
        <v>-7.1691925415338337E-2</v>
      </c>
      <c r="G116" s="27"/>
      <c r="H116" s="25">
        <v>133.24366486149916</v>
      </c>
      <c r="I116" s="25">
        <v>37.059580035086668</v>
      </c>
      <c r="J116" s="26">
        <v>0.27813389907586561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37"/>
      <c r="GJ116" s="25">
        <v>108.03604572858345</v>
      </c>
      <c r="GK116" s="25">
        <v>98.738245824024176</v>
      </c>
      <c r="GL116" s="25">
        <v>127.42911999938897</v>
      </c>
      <c r="GM116" s="25">
        <v>148.20854854249785</v>
      </c>
      <c r="GN116" s="25">
        <v>135.4778384612284</v>
      </c>
      <c r="GO116" s="25">
        <v>145.16244883141999</v>
      </c>
      <c r="GP116" s="25">
        <v>139.06490891202358</v>
      </c>
      <c r="GQ116" s="25">
        <v>140.19545662514724</v>
      </c>
      <c r="GR116" s="25">
        <v>137.50180836612503</v>
      </c>
      <c r="GS116" s="25">
        <v>149.42651591187172</v>
      </c>
      <c r="GT116" s="25">
        <v>168.80336831932527</v>
      </c>
      <c r="GU116" s="25">
        <v>130.32746316867463</v>
      </c>
      <c r="GV116" s="25">
        <v>149.5823042102183</v>
      </c>
      <c r="GW116" s="25">
        <v>189.70071483080824</v>
      </c>
      <c r="GX116" s="25">
        <f t="shared" si="20"/>
        <v>158.09387736546969</v>
      </c>
      <c r="GY116" s="255"/>
      <c r="GZ116" s="255"/>
      <c r="HA116" s="255"/>
      <c r="HB116" s="255"/>
      <c r="HC116" s="255"/>
      <c r="HD116" s="255"/>
      <c r="HE116" s="255"/>
    </row>
    <row r="117" spans="1:213" ht="13">
      <c r="A117" s="9"/>
      <c r="B117" s="221" t="s">
        <v>18</v>
      </c>
      <c r="C117" s="19">
        <v>59.660922710599714</v>
      </c>
      <c r="D117" s="19">
        <v>57.940863856203613</v>
      </c>
      <c r="E117" s="19">
        <v>1.7200588543961004</v>
      </c>
      <c r="F117" s="20">
        <v>2.9686455118530946E-2</v>
      </c>
      <c r="G117" s="22"/>
      <c r="H117" s="19">
        <v>45.095467372956264</v>
      </c>
      <c r="I117" s="19">
        <v>12.845396483247349</v>
      </c>
      <c r="J117" s="20">
        <v>0.28484894894227725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37"/>
      <c r="GJ117" s="19">
        <v>34.608205750387327</v>
      </c>
      <c r="GK117" s="19">
        <v>26.197452850101584</v>
      </c>
      <c r="GL117" s="19">
        <v>30.12878136299031</v>
      </c>
      <c r="GM117" s="19">
        <v>33.349273196188044</v>
      </c>
      <c r="GN117" s="19">
        <v>37.19661161999003</v>
      </c>
      <c r="GO117" s="19">
        <v>43.262916043552728</v>
      </c>
      <c r="GP117" s="19">
        <v>46.068407742795813</v>
      </c>
      <c r="GQ117" s="19">
        <v>43.306872059543267</v>
      </c>
      <c r="GR117" s="19">
        <v>49.821259361795768</v>
      </c>
      <c r="GS117" s="19">
        <v>60.665577644650114</v>
      </c>
      <c r="GT117" s="19">
        <v>68.323870025047412</v>
      </c>
      <c r="GU117" s="19">
        <v>52.768144126857003</v>
      </c>
      <c r="GV117" s="19">
        <v>51.052750092138353</v>
      </c>
      <c r="GW117" s="19">
        <v>63.316246635451691</v>
      </c>
      <c r="GX117" s="19">
        <f t="shared" si="20"/>
        <v>59.660922710599714</v>
      </c>
      <c r="GY117" s="255"/>
      <c r="GZ117" s="255"/>
      <c r="HA117" s="255"/>
      <c r="HB117" s="255"/>
      <c r="HC117" s="255"/>
      <c r="HD117" s="255"/>
      <c r="HE117" s="255"/>
    </row>
    <row r="118" spans="1:213" ht="13">
      <c r="A118" s="9"/>
      <c r="B118" s="221" t="s">
        <v>19</v>
      </c>
      <c r="C118" s="19">
        <v>70.396042621377148</v>
      </c>
      <c r="D118" s="19">
        <v>69.620313119428985</v>
      </c>
      <c r="E118" s="19">
        <v>0.77572950194816315</v>
      </c>
      <c r="F118" s="20">
        <v>1.1142286887125185E-2</v>
      </c>
      <c r="G118" s="22"/>
      <c r="H118" s="19">
        <v>57.856749819033112</v>
      </c>
      <c r="I118" s="19">
        <v>11.763563300395873</v>
      </c>
      <c r="J118" s="20">
        <v>0.20332222838632422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37"/>
      <c r="GJ118" s="19">
        <v>46.926754794121116</v>
      </c>
      <c r="GK118" s="19">
        <v>36.573818361228298</v>
      </c>
      <c r="GL118" s="19">
        <v>59.94928307258909</v>
      </c>
      <c r="GM118" s="19">
        <v>71.262527175578199</v>
      </c>
      <c r="GN118" s="19">
        <v>57.732305620209956</v>
      </c>
      <c r="GO118" s="19">
        <v>65.994099565892753</v>
      </c>
      <c r="GP118" s="19">
        <v>62.626521984991129</v>
      </c>
      <c r="GQ118" s="19">
        <v>69.930437969589036</v>
      </c>
      <c r="GR118" s="19">
        <v>61.738110315283627</v>
      </c>
      <c r="GS118" s="19">
        <v>62.427978435246203</v>
      </c>
      <c r="GT118" s="19">
        <v>71.62360997543621</v>
      </c>
      <c r="GU118" s="19">
        <v>52.428397082486534</v>
      </c>
      <c r="GV118" s="19">
        <v>65.79612881714543</v>
      </c>
      <c r="GW118" s="19">
        <v>78.444190452074793</v>
      </c>
      <c r="GX118" s="19">
        <f t="shared" si="20"/>
        <v>70.396042621377148</v>
      </c>
      <c r="GY118" s="255"/>
      <c r="GZ118" s="255"/>
      <c r="HA118" s="255"/>
      <c r="HB118" s="255"/>
      <c r="HC118" s="255"/>
      <c r="HD118" s="255"/>
      <c r="HE118" s="255"/>
    </row>
    <row r="119" spans="1:213" ht="13">
      <c r="A119" s="9"/>
      <c r="B119" s="221" t="s">
        <v>20</v>
      </c>
      <c r="C119" s="19">
        <v>28.036912033492854</v>
      </c>
      <c r="D119" s="19">
        <v>42.742067920953232</v>
      </c>
      <c r="E119" s="19">
        <v>-14.705155887460378</v>
      </c>
      <c r="F119" s="20">
        <v>-0.3440440905820456</v>
      </c>
      <c r="G119" s="22"/>
      <c r="H119" s="19">
        <v>30.291447669509786</v>
      </c>
      <c r="I119" s="19">
        <v>12.450620251443446</v>
      </c>
      <c r="J119" s="20">
        <v>0.41102757409563379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37"/>
      <c r="GJ119" s="19">
        <v>26.501085184075016</v>
      </c>
      <c r="GK119" s="19">
        <v>35.966974612694301</v>
      </c>
      <c r="GL119" s="19">
        <v>37.351055563809581</v>
      </c>
      <c r="GM119" s="19">
        <v>43.596748170731615</v>
      </c>
      <c r="GN119" s="19">
        <v>40.548921221028429</v>
      </c>
      <c r="GO119" s="19">
        <v>35.905433221974498</v>
      </c>
      <c r="GP119" s="19">
        <v>30.36997918423663</v>
      </c>
      <c r="GQ119" s="19">
        <v>26.958146596014952</v>
      </c>
      <c r="GR119" s="19">
        <v>25.942438689045652</v>
      </c>
      <c r="GS119" s="19">
        <v>26.332959831975387</v>
      </c>
      <c r="GT119" s="19">
        <v>28.855888318841668</v>
      </c>
      <c r="GU119" s="19">
        <v>25.130921959331097</v>
      </c>
      <c r="GV119" s="19">
        <v>32.733425300934506</v>
      </c>
      <c r="GW119" s="19">
        <v>47.940277743281733</v>
      </c>
      <c r="GX119" s="19">
        <f t="shared" si="20"/>
        <v>28.036912033492854</v>
      </c>
      <c r="GY119" s="255"/>
      <c r="GZ119" s="255"/>
      <c r="HA119" s="255"/>
      <c r="HB119" s="255"/>
      <c r="HC119" s="255"/>
      <c r="HD119" s="255"/>
      <c r="HE119" s="255"/>
    </row>
    <row r="120" spans="1:213" ht="13">
      <c r="A120" s="9"/>
      <c r="B120" s="220" t="s">
        <v>42</v>
      </c>
      <c r="C120" s="25">
        <v>17.830380794264393</v>
      </c>
      <c r="D120" s="25">
        <v>15.996360229091902</v>
      </c>
      <c r="E120" s="25">
        <v>1.8340205651724908</v>
      </c>
      <c r="F120" s="26">
        <v>0.11465236709517428</v>
      </c>
      <c r="G120" s="27"/>
      <c r="H120" s="25">
        <v>15.393810059725993</v>
      </c>
      <c r="I120" s="25">
        <v>0.60255016936590877</v>
      </c>
      <c r="J120" s="26">
        <v>3.9142367420936859E-2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37"/>
      <c r="GJ120" s="25">
        <v>12.254263473377275</v>
      </c>
      <c r="GK120" s="25">
        <v>9.1769839167073215</v>
      </c>
      <c r="GL120" s="25">
        <v>10.050228130054286</v>
      </c>
      <c r="GM120" s="25">
        <v>14.806942002377983</v>
      </c>
      <c r="GN120" s="25">
        <v>15.207773727069924</v>
      </c>
      <c r="GO120" s="25">
        <v>17.549458394532394</v>
      </c>
      <c r="GP120" s="25">
        <v>16.005846460102656</v>
      </c>
      <c r="GQ120" s="25">
        <v>17.049261811321774</v>
      </c>
      <c r="GR120" s="25">
        <v>16.128029054503166</v>
      </c>
      <c r="GS120" s="25">
        <v>15.367464624358917</v>
      </c>
      <c r="GT120" s="25">
        <v>18.680961565204278</v>
      </c>
      <c r="GU120" s="25">
        <v>19.003212037148415</v>
      </c>
      <c r="GV120" s="25">
        <v>16.487310554476707</v>
      </c>
      <c r="GW120" s="25">
        <v>17.215269537037258</v>
      </c>
      <c r="GX120" s="25">
        <f t="shared" si="20"/>
        <v>17.830380794264393</v>
      </c>
      <c r="GY120" s="255"/>
      <c r="GZ120" s="255"/>
      <c r="HA120" s="255"/>
      <c r="HB120" s="255"/>
      <c r="HC120" s="255"/>
      <c r="HD120" s="255"/>
      <c r="HE120" s="255"/>
    </row>
    <row r="121" spans="1:213" ht="13">
      <c r="A121" s="9"/>
      <c r="B121" s="221" t="s">
        <v>18</v>
      </c>
      <c r="C121" s="19">
        <v>5.4043615514708412</v>
      </c>
      <c r="D121" s="19">
        <v>5.2758422615230662</v>
      </c>
      <c r="E121" s="19">
        <v>0.12851928994777495</v>
      </c>
      <c r="F121" s="20">
        <v>2.4359956870786566E-2</v>
      </c>
      <c r="G121" s="22"/>
      <c r="H121" s="19">
        <v>4.0335198675583994</v>
      </c>
      <c r="I121" s="19">
        <v>1.2423223939646668</v>
      </c>
      <c r="J121" s="20">
        <v>0.30799957227350383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37"/>
      <c r="GJ121" s="19">
        <v>3.5580313203779594</v>
      </c>
      <c r="GK121" s="19">
        <v>3.2979470636547812</v>
      </c>
      <c r="GL121" s="19">
        <v>3.3544806565999075</v>
      </c>
      <c r="GM121" s="19">
        <v>3.6203587384651854</v>
      </c>
      <c r="GN121" s="19">
        <v>3.9283211917242102</v>
      </c>
      <c r="GO121" s="19">
        <v>4.418450972099591</v>
      </c>
      <c r="GP121" s="19">
        <v>4.27912721953484</v>
      </c>
      <c r="GQ121" s="19">
        <v>4.3418865987915387</v>
      </c>
      <c r="GR121" s="19">
        <v>4.6298942232933982</v>
      </c>
      <c r="GS121" s="19">
        <v>4.563867781256949</v>
      </c>
      <c r="GT121" s="19">
        <v>5.1798960941413394</v>
      </c>
      <c r="GU121" s="19">
        <v>4.7340033273943467</v>
      </c>
      <c r="GV121" s="19">
        <v>4.4690570893267312</v>
      </c>
      <c r="GW121" s="19">
        <v>5.771502887766129</v>
      </c>
      <c r="GX121" s="19">
        <f t="shared" si="20"/>
        <v>5.4043615514708412</v>
      </c>
      <c r="GY121" s="255"/>
      <c r="GZ121" s="255"/>
      <c r="HA121" s="255"/>
      <c r="HB121" s="255"/>
      <c r="HC121" s="255"/>
      <c r="HD121" s="255"/>
      <c r="HE121" s="255"/>
    </row>
    <row r="122" spans="1:213" ht="13">
      <c r="A122" s="9"/>
      <c r="B122" s="221" t="s">
        <v>19</v>
      </c>
      <c r="C122" s="19">
        <v>7.7833485464336762</v>
      </c>
      <c r="D122" s="19">
        <v>7.6664699597963448</v>
      </c>
      <c r="E122" s="19">
        <v>0.11687858663733142</v>
      </c>
      <c r="F122" s="20">
        <v>1.5245424197871145E-2</v>
      </c>
      <c r="G122" s="22"/>
      <c r="H122" s="19">
        <v>7.8176644890763045</v>
      </c>
      <c r="I122" s="19">
        <v>-0.15119452927995969</v>
      </c>
      <c r="J122" s="20">
        <v>-1.9340114875897426E-2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37"/>
      <c r="GJ122" s="19">
        <v>6.2057626129773871</v>
      </c>
      <c r="GK122" s="19">
        <v>4.1046917732696411</v>
      </c>
      <c r="GL122" s="19">
        <v>4.6116658841257774</v>
      </c>
      <c r="GM122" s="19">
        <v>7.0281744392442427</v>
      </c>
      <c r="GN122" s="19">
        <v>8.2680564973079154</v>
      </c>
      <c r="GO122" s="19">
        <v>9.9395084053069471</v>
      </c>
      <c r="GP122" s="19">
        <v>8.6089559875473309</v>
      </c>
      <c r="GQ122" s="19">
        <v>9.3951635525696169</v>
      </c>
      <c r="GR122" s="19">
        <v>8.2017610840230049</v>
      </c>
      <c r="GS122" s="19">
        <v>6.9295426763895094</v>
      </c>
      <c r="GT122" s="19">
        <v>8.8240089039385072</v>
      </c>
      <c r="GU122" s="19">
        <v>10.449821926829568</v>
      </c>
      <c r="GV122" s="19">
        <v>8.2843066587016203</v>
      </c>
      <c r="GW122" s="19">
        <v>8.205626506907409</v>
      </c>
      <c r="GX122" s="19">
        <f t="shared" si="20"/>
        <v>7.7833485464336762</v>
      </c>
      <c r="GY122" s="255"/>
      <c r="GZ122" s="255"/>
      <c r="HA122" s="255"/>
      <c r="HB122" s="255"/>
      <c r="HC122" s="255"/>
      <c r="HD122" s="255"/>
      <c r="HE122" s="255"/>
    </row>
    <row r="123" spans="1:213" ht="13">
      <c r="A123" s="9"/>
      <c r="B123" s="221" t="s">
        <v>20</v>
      </c>
      <c r="C123" s="19">
        <v>4.6426706963598745</v>
      </c>
      <c r="D123" s="19">
        <v>3.0540480077724879</v>
      </c>
      <c r="E123" s="19">
        <v>1.5886226885873866</v>
      </c>
      <c r="F123" s="20">
        <v>0.52016952076207557</v>
      </c>
      <c r="G123" s="22"/>
      <c r="H123" s="19">
        <v>3.5426257030912911</v>
      </c>
      <c r="I123" s="19">
        <v>-0.48857769531880324</v>
      </c>
      <c r="J123" s="20">
        <v>-0.13791400398085266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37"/>
      <c r="GJ123" s="19">
        <v>2.490469540021929</v>
      </c>
      <c r="GK123" s="19">
        <v>1.7743450797828992</v>
      </c>
      <c r="GL123" s="19">
        <v>2.0840815893286009</v>
      </c>
      <c r="GM123" s="19">
        <v>4.1584088246685553</v>
      </c>
      <c r="GN123" s="19">
        <v>3.0113960380377991</v>
      </c>
      <c r="GO123" s="19">
        <v>3.1914990171258548</v>
      </c>
      <c r="GP123" s="19">
        <v>3.1177632530204855</v>
      </c>
      <c r="GQ123" s="19">
        <v>3.3122116599606182</v>
      </c>
      <c r="GR123" s="19">
        <v>3.2963737471867631</v>
      </c>
      <c r="GS123" s="19">
        <v>3.8740541667124582</v>
      </c>
      <c r="GT123" s="19">
        <v>4.6770565671244313</v>
      </c>
      <c r="GU123" s="19">
        <v>3.8193867829245005</v>
      </c>
      <c r="GV123" s="19">
        <v>3.733946806448353</v>
      </c>
      <c r="GW123" s="19">
        <v>3.2381401423637213</v>
      </c>
      <c r="GX123" s="19">
        <f t="shared" si="20"/>
        <v>4.6426706963598745</v>
      </c>
      <c r="GY123" s="255"/>
      <c r="GZ123" s="255"/>
      <c r="HA123" s="255"/>
      <c r="HB123" s="255"/>
      <c r="HC123" s="255"/>
      <c r="HD123" s="255"/>
      <c r="HE123" s="255"/>
    </row>
    <row r="124" spans="1:213" ht="13">
      <c r="A124" s="9"/>
      <c r="B124" s="220" t="s">
        <v>43</v>
      </c>
      <c r="C124" s="25">
        <v>16.272990660931352</v>
      </c>
      <c r="D124" s="25">
        <v>13.066743837913236</v>
      </c>
      <c r="E124" s="25">
        <v>3.206246823018116</v>
      </c>
      <c r="F124" s="26">
        <v>0.24537458320068781</v>
      </c>
      <c r="G124" s="27"/>
      <c r="H124" s="25">
        <v>8.7905002655727138</v>
      </c>
      <c r="I124" s="25">
        <v>4.2762435723405225</v>
      </c>
      <c r="J124" s="26">
        <v>0.48646191264996441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37"/>
      <c r="GJ124" s="25">
        <v>9.9379900227063445</v>
      </c>
      <c r="GK124" s="25">
        <v>10.33988895050261</v>
      </c>
      <c r="GL124" s="25">
        <v>11.35918003202997</v>
      </c>
      <c r="GM124" s="25">
        <v>10.731608926352671</v>
      </c>
      <c r="GN124" s="25">
        <v>11.924114345057317</v>
      </c>
      <c r="GO124" s="25">
        <v>14.16167744860269</v>
      </c>
      <c r="GP124" s="25">
        <v>11.75524352846179</v>
      </c>
      <c r="GQ124" s="25">
        <v>8.2643117127364398</v>
      </c>
      <c r="GR124" s="25">
        <v>8.797490788285053</v>
      </c>
      <c r="GS124" s="25">
        <v>10.772210691682879</v>
      </c>
      <c r="GT124" s="25">
        <v>13.526399214264583</v>
      </c>
      <c r="GU124" s="25">
        <v>10.787901266578269</v>
      </c>
      <c r="GV124" s="25">
        <v>10.890171063384475</v>
      </c>
      <c r="GW124" s="25">
        <v>14.871384523230407</v>
      </c>
      <c r="GX124" s="25">
        <f t="shared" si="20"/>
        <v>16.272990660931352</v>
      </c>
      <c r="GY124" s="255"/>
      <c r="GZ124" s="255"/>
      <c r="HA124" s="255"/>
      <c r="HB124" s="255"/>
      <c r="HC124" s="255"/>
      <c r="HD124" s="255"/>
      <c r="HE124" s="255"/>
    </row>
    <row r="125" spans="1:213" ht="13">
      <c r="A125" s="9"/>
      <c r="B125" s="221" t="s">
        <v>18</v>
      </c>
      <c r="C125" s="19">
        <v>6.2611615644103411</v>
      </c>
      <c r="D125" s="19">
        <v>4.1824780123702485</v>
      </c>
      <c r="E125" s="19">
        <v>2.0786835520400926</v>
      </c>
      <c r="F125" s="20">
        <v>0.49699808245066746</v>
      </c>
      <c r="G125" s="22"/>
      <c r="H125" s="19">
        <v>3.2324433997468596</v>
      </c>
      <c r="I125" s="19">
        <v>0.95003461262338895</v>
      </c>
      <c r="J125" s="20">
        <v>0.29390603179557251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37"/>
      <c r="GJ125" s="19">
        <v>4.148969123813405</v>
      </c>
      <c r="GK125" s="19">
        <v>3.4918028165655408</v>
      </c>
      <c r="GL125" s="19">
        <v>2.8105063836761315</v>
      </c>
      <c r="GM125" s="19">
        <v>2.2618547608587334</v>
      </c>
      <c r="GN125" s="19">
        <v>4.0144746302370153</v>
      </c>
      <c r="GO125" s="19">
        <v>5.0030091549462909</v>
      </c>
      <c r="GP125" s="19">
        <v>4.425224616719051</v>
      </c>
      <c r="GQ125" s="19">
        <v>2.4303298675696574</v>
      </c>
      <c r="GR125" s="19">
        <v>2.9364472326188138</v>
      </c>
      <c r="GS125" s="19">
        <v>3.542407290303522</v>
      </c>
      <c r="GT125" s="19">
        <v>4.1441802082591446</v>
      </c>
      <c r="GU125" s="19">
        <v>3.8028177036544863</v>
      </c>
      <c r="GV125" s="19">
        <v>3.5115717266742092</v>
      </c>
      <c r="GW125" s="19">
        <v>4.663032215381806</v>
      </c>
      <c r="GX125" s="19">
        <f t="shared" si="20"/>
        <v>6.2611615644103411</v>
      </c>
      <c r="GY125" s="255"/>
      <c r="GZ125" s="255"/>
      <c r="HA125" s="255"/>
      <c r="HB125" s="255"/>
      <c r="HC125" s="255"/>
      <c r="HD125" s="255"/>
      <c r="HE125" s="255"/>
    </row>
    <row r="126" spans="1:213" ht="13">
      <c r="A126" s="9"/>
      <c r="B126" s="221" t="s">
        <v>19</v>
      </c>
      <c r="C126" s="19">
        <v>5.5623584639124877</v>
      </c>
      <c r="D126" s="19">
        <v>5.5293650924974003</v>
      </c>
      <c r="E126" s="19">
        <v>3.2993371415087402E-2</v>
      </c>
      <c r="F126" s="20">
        <v>5.9669366849830442E-3</v>
      </c>
      <c r="G126" s="22"/>
      <c r="H126" s="19">
        <v>3.120986078718297</v>
      </c>
      <c r="I126" s="19">
        <v>2.4083790137791032</v>
      </c>
      <c r="J126" s="20">
        <v>0.77167246281603352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37"/>
      <c r="GJ126" s="19">
        <v>3.8695178710334432</v>
      </c>
      <c r="GK126" s="19">
        <v>4.5483053158493991</v>
      </c>
      <c r="GL126" s="19">
        <v>5.4177707788402119</v>
      </c>
      <c r="GM126" s="19">
        <v>5.979844865953984</v>
      </c>
      <c r="GN126" s="19">
        <v>5.8295610667193003</v>
      </c>
      <c r="GO126" s="19">
        <v>5.9760568400081926</v>
      </c>
      <c r="GP126" s="19">
        <v>5.7719288630204657</v>
      </c>
      <c r="GQ126" s="19">
        <v>4.6129827007847943</v>
      </c>
      <c r="GR126" s="19">
        <v>4.0815144709110625</v>
      </c>
      <c r="GS126" s="19">
        <v>3.9396511419475693</v>
      </c>
      <c r="GT126" s="19">
        <v>7.2470244811862372</v>
      </c>
      <c r="GU126" s="19">
        <v>3.9357040665696292</v>
      </c>
      <c r="GV126" s="19">
        <v>4.6312384997252583</v>
      </c>
      <c r="GW126" s="19">
        <v>6.577486322525302</v>
      </c>
      <c r="GX126" s="19">
        <f t="shared" si="20"/>
        <v>5.5623584639124877</v>
      </c>
      <c r="GY126" s="255"/>
      <c r="GZ126" s="255"/>
      <c r="HA126" s="255"/>
      <c r="HB126" s="255"/>
      <c r="HC126" s="255"/>
      <c r="HD126" s="255"/>
      <c r="HE126" s="255"/>
    </row>
    <row r="127" spans="1:213" ht="13">
      <c r="A127" s="9"/>
      <c r="B127" s="221" t="s">
        <v>20</v>
      </c>
      <c r="C127" s="19">
        <v>4.4494706326085236</v>
      </c>
      <c r="D127" s="19">
        <v>3.3549007330455867</v>
      </c>
      <c r="E127" s="19">
        <v>1.0945698995629369</v>
      </c>
      <c r="F127" s="20">
        <v>0.32625999594607491</v>
      </c>
      <c r="G127" s="22"/>
      <c r="H127" s="19">
        <v>2.4370707871075581</v>
      </c>
      <c r="I127" s="19">
        <v>0.91782994593802858</v>
      </c>
      <c r="J127" s="20">
        <v>0.37661193544047883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37"/>
      <c r="GJ127" s="19">
        <v>1.9195030278594976</v>
      </c>
      <c r="GK127" s="19">
        <v>2.2997808180876707</v>
      </c>
      <c r="GL127" s="19">
        <v>3.1309028695136258</v>
      </c>
      <c r="GM127" s="19">
        <v>2.4899092995399523</v>
      </c>
      <c r="GN127" s="19">
        <v>2.080078648101003</v>
      </c>
      <c r="GO127" s="19">
        <v>3.1826114536482066</v>
      </c>
      <c r="GP127" s="19">
        <v>1.5580900487222735</v>
      </c>
      <c r="GQ127" s="19">
        <v>1.2209991443819876</v>
      </c>
      <c r="GR127" s="19">
        <v>1.7795290847551777</v>
      </c>
      <c r="GS127" s="19">
        <v>3.2901522594317885</v>
      </c>
      <c r="GT127" s="19">
        <v>2.1351945248192012</v>
      </c>
      <c r="GU127" s="19">
        <v>3.0493794963541521</v>
      </c>
      <c r="GV127" s="19">
        <v>2.7473608369850075</v>
      </c>
      <c r="GW127" s="19">
        <v>3.6308659853232994</v>
      </c>
      <c r="GX127" s="19">
        <f t="shared" si="20"/>
        <v>4.4494706326085236</v>
      </c>
      <c r="GY127" s="255"/>
      <c r="GZ127" s="255"/>
      <c r="HA127" s="255"/>
      <c r="HB127" s="255"/>
      <c r="HC127" s="255"/>
      <c r="HD127" s="255"/>
      <c r="HE127" s="255"/>
    </row>
    <row r="128" spans="1:213" ht="13">
      <c r="A128" s="9"/>
      <c r="B128" s="220" t="s">
        <v>44</v>
      </c>
      <c r="C128" s="25">
        <v>48.981946679993179</v>
      </c>
      <c r="D128" s="25">
        <v>43.373185855689506</v>
      </c>
      <c r="E128" s="25">
        <v>5.6087608243036726</v>
      </c>
      <c r="F128" s="26">
        <v>0.12931401541415569</v>
      </c>
      <c r="G128" s="27"/>
      <c r="H128" s="25">
        <v>36.275198676929932</v>
      </c>
      <c r="I128" s="25">
        <v>7.0979871787595741</v>
      </c>
      <c r="J128" s="26">
        <v>0.19567052525266268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37"/>
      <c r="GJ128" s="25">
        <v>30.389657000486835</v>
      </c>
      <c r="GK128" s="25">
        <v>31.548203773206872</v>
      </c>
      <c r="GL128" s="25">
        <v>36.251906087073486</v>
      </c>
      <c r="GM128" s="25">
        <v>41.049818411078022</v>
      </c>
      <c r="GN128" s="25">
        <v>40.711926423965977</v>
      </c>
      <c r="GO128" s="25">
        <v>107.31959173078332</v>
      </c>
      <c r="GP128" s="25">
        <v>60.763403292285645</v>
      </c>
      <c r="GQ128" s="25">
        <v>71.12496193042891</v>
      </c>
      <c r="GR128" s="25">
        <v>55.639441945105517</v>
      </c>
      <c r="GS128" s="25">
        <v>57.007976514902282</v>
      </c>
      <c r="GT128" s="25">
        <v>53.729385151334924</v>
      </c>
      <c r="GU128" s="25">
        <v>44.613065072616457</v>
      </c>
      <c r="GV128" s="25">
        <v>39.601277229101811</v>
      </c>
      <c r="GW128" s="25">
        <v>47.82187258485591</v>
      </c>
      <c r="GX128" s="25">
        <f t="shared" si="20"/>
        <v>48.981946679993179</v>
      </c>
      <c r="GY128" s="255"/>
      <c r="GZ128" s="255"/>
      <c r="HA128" s="255"/>
      <c r="HB128" s="255"/>
      <c r="HC128" s="255"/>
      <c r="HD128" s="255"/>
      <c r="HE128" s="255"/>
    </row>
    <row r="129" spans="1:213" ht="13">
      <c r="A129" s="9"/>
      <c r="B129" s="221" t="s">
        <v>18</v>
      </c>
      <c r="C129" s="19">
        <v>29.788066912667738</v>
      </c>
      <c r="D129" s="19">
        <v>24.448884571756224</v>
      </c>
      <c r="E129" s="19">
        <v>5.3391823409115133</v>
      </c>
      <c r="F129" s="20">
        <v>0.21838142861860574</v>
      </c>
      <c r="G129" s="22"/>
      <c r="H129" s="19">
        <v>21.914241233652248</v>
      </c>
      <c r="I129" s="19">
        <v>2.5346433381039759</v>
      </c>
      <c r="J129" s="20">
        <v>0.11566192555239796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37"/>
      <c r="GJ129" s="19">
        <v>8.8324477806459427</v>
      </c>
      <c r="GK129" s="19">
        <v>9.2853843745127111</v>
      </c>
      <c r="GL129" s="19">
        <v>10.808510683257889</v>
      </c>
      <c r="GM129" s="19">
        <v>11.518515455239461</v>
      </c>
      <c r="GN129" s="19">
        <v>11.663958765861754</v>
      </c>
      <c r="GO129" s="19">
        <v>24.548164259815177</v>
      </c>
      <c r="GP129" s="19">
        <v>34.280278085314059</v>
      </c>
      <c r="GQ129" s="19">
        <v>46.232749544400015</v>
      </c>
      <c r="GR129" s="19">
        <v>32.406354147980835</v>
      </c>
      <c r="GS129" s="19">
        <v>35.931943241278425</v>
      </c>
      <c r="GT129" s="19">
        <v>33.756019825031217</v>
      </c>
      <c r="GU129" s="19">
        <v>28.19573617076701</v>
      </c>
      <c r="GV129" s="19">
        <v>23.621261653840456</v>
      </c>
      <c r="GW129" s="19">
        <v>26.987675285191091</v>
      </c>
      <c r="GX129" s="19">
        <f t="shared" si="20"/>
        <v>29.788066912667738</v>
      </c>
      <c r="GY129" s="255"/>
      <c r="GZ129" s="255"/>
      <c r="HA129" s="255"/>
      <c r="HB129" s="255"/>
      <c r="HC129" s="255"/>
      <c r="HD129" s="255"/>
      <c r="HE129" s="255"/>
    </row>
    <row r="130" spans="1:213" ht="13">
      <c r="A130" s="9"/>
      <c r="B130" s="221" t="s">
        <v>19</v>
      </c>
      <c r="C130" s="19">
        <v>6.8576932499367356</v>
      </c>
      <c r="D130" s="19">
        <v>6.3983915328197423</v>
      </c>
      <c r="E130" s="19">
        <v>0.4593017171169933</v>
      </c>
      <c r="F130" s="20">
        <v>7.1783934253017045E-2</v>
      </c>
      <c r="G130" s="22"/>
      <c r="H130" s="19">
        <v>5.7750003321108192</v>
      </c>
      <c r="I130" s="19">
        <v>0.62339120070892307</v>
      </c>
      <c r="J130" s="20">
        <v>0.10794652205345717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37"/>
      <c r="GJ130" s="19">
        <v>13.46522225592717</v>
      </c>
      <c r="GK130" s="19">
        <v>13.479420407294787</v>
      </c>
      <c r="GL130" s="19">
        <v>14.701255677753368</v>
      </c>
      <c r="GM130" s="19">
        <v>16.446692515800322</v>
      </c>
      <c r="GN130" s="19">
        <v>16.297473604113147</v>
      </c>
      <c r="GO130" s="19">
        <v>15.404238886340838</v>
      </c>
      <c r="GP130" s="19">
        <v>15.897603463003989</v>
      </c>
      <c r="GQ130" s="19">
        <v>14.546556244708949</v>
      </c>
      <c r="GR130" s="19">
        <v>13.872436533750143</v>
      </c>
      <c r="GS130" s="19">
        <v>11.494155090322744</v>
      </c>
      <c r="GT130" s="19">
        <v>10.457708564874284</v>
      </c>
      <c r="GU130" s="19">
        <v>7.9544414568170732</v>
      </c>
      <c r="GV130" s="19">
        <v>6.3596442363377186</v>
      </c>
      <c r="GW130" s="19">
        <v>7.1307054472161822</v>
      </c>
      <c r="GX130" s="19">
        <f t="shared" si="20"/>
        <v>6.8576932499367356</v>
      </c>
      <c r="GY130" s="255"/>
      <c r="GZ130" s="255"/>
      <c r="HA130" s="255"/>
      <c r="HB130" s="255"/>
      <c r="HC130" s="255"/>
      <c r="HD130" s="255"/>
      <c r="HE130" s="255"/>
    </row>
    <row r="131" spans="1:213" ht="13">
      <c r="A131" s="9"/>
      <c r="B131" s="221" t="s">
        <v>20</v>
      </c>
      <c r="C131" s="19">
        <v>12.336186517388711</v>
      </c>
      <c r="D131" s="19">
        <v>12.525909751113543</v>
      </c>
      <c r="E131" s="19">
        <v>-0.18972323372483224</v>
      </c>
      <c r="F131" s="20">
        <v>-1.5146463410209865E-2</v>
      </c>
      <c r="G131" s="22"/>
      <c r="H131" s="19">
        <v>8.5859571111668647</v>
      </c>
      <c r="I131" s="19">
        <v>3.9399526399466787</v>
      </c>
      <c r="J131" s="20">
        <v>0.45888333576956614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37"/>
      <c r="GJ131" s="19">
        <v>8.0919869639137243</v>
      </c>
      <c r="GK131" s="19">
        <v>8.7833989913993751</v>
      </c>
      <c r="GL131" s="19">
        <v>10.742139726062227</v>
      </c>
      <c r="GM131" s="19">
        <v>13.084610440038237</v>
      </c>
      <c r="GN131" s="19">
        <v>12.750494053991073</v>
      </c>
      <c r="GO131" s="19">
        <v>67.3671885846273</v>
      </c>
      <c r="GP131" s="19">
        <v>10.5855217439676</v>
      </c>
      <c r="GQ131" s="19">
        <v>10.345656141319949</v>
      </c>
      <c r="GR131" s="19">
        <v>9.3606512633745353</v>
      </c>
      <c r="GS131" s="19">
        <v>9.581878183301118</v>
      </c>
      <c r="GT131" s="19">
        <v>9.5156567614294278</v>
      </c>
      <c r="GU131" s="19">
        <v>8.4628874450323703</v>
      </c>
      <c r="GV131" s="19">
        <v>9.6203713389236398</v>
      </c>
      <c r="GW131" s="19">
        <v>13.703491852448639</v>
      </c>
      <c r="GX131" s="19">
        <f t="shared" si="20"/>
        <v>12.336186517388711</v>
      </c>
      <c r="GY131" s="255"/>
      <c r="GZ131" s="255"/>
      <c r="HA131" s="255"/>
      <c r="HB131" s="255"/>
      <c r="HC131" s="255"/>
      <c r="HD131" s="255"/>
      <c r="HE131" s="255"/>
    </row>
    <row r="132" spans="1:213" ht="13">
      <c r="A132" s="9"/>
      <c r="B132" s="220" t="s">
        <v>45</v>
      </c>
      <c r="C132" s="25">
        <v>25.94297111454431</v>
      </c>
      <c r="D132" s="25">
        <v>22.451712541996265</v>
      </c>
      <c r="E132" s="25">
        <v>3.4912585725480447</v>
      </c>
      <c r="F132" s="26">
        <v>0.15550076930735654</v>
      </c>
      <c r="G132" s="27"/>
      <c r="H132" s="25">
        <v>18.942310179714479</v>
      </c>
      <c r="I132" s="25">
        <v>3.5094023622817865</v>
      </c>
      <c r="J132" s="26">
        <v>0.1852679176397419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37"/>
      <c r="GJ132" s="25">
        <v>1.2660027563511556</v>
      </c>
      <c r="GK132" s="25">
        <v>7.8629224313740833</v>
      </c>
      <c r="GL132" s="25">
        <v>10.073871636015166</v>
      </c>
      <c r="GM132" s="25">
        <v>12.807913243178715</v>
      </c>
      <c r="GN132" s="25">
        <v>14.271680937911146</v>
      </c>
      <c r="GO132" s="25">
        <v>14.282126460309428</v>
      </c>
      <c r="GP132" s="25">
        <v>20.243337053884741</v>
      </c>
      <c r="GQ132" s="25">
        <v>23.48364977800604</v>
      </c>
      <c r="GR132" s="25">
        <v>23.657910221420931</v>
      </c>
      <c r="GS132" s="25">
        <v>22.700154916792364</v>
      </c>
      <c r="GT132" s="25">
        <v>21.5067831646545</v>
      </c>
      <c r="GU132" s="25">
        <v>18.379924679456593</v>
      </c>
      <c r="GV132" s="25">
        <v>20.51038976467315</v>
      </c>
      <c r="GW132" s="25">
        <v>24.283252987892766</v>
      </c>
      <c r="GX132" s="25">
        <f t="shared" si="20"/>
        <v>25.94297111454431</v>
      </c>
      <c r="GY132" s="255"/>
      <c r="GZ132" s="255"/>
      <c r="HA132" s="255"/>
      <c r="HB132" s="255"/>
      <c r="HC132" s="255"/>
      <c r="HD132" s="255"/>
      <c r="HE132" s="255"/>
    </row>
    <row r="133" spans="1:213" ht="13">
      <c r="A133" s="9"/>
      <c r="B133" s="221" t="s">
        <v>18</v>
      </c>
      <c r="C133" s="19">
        <v>7.4559385723745502</v>
      </c>
      <c r="D133" s="19">
        <v>8.7066105019691982</v>
      </c>
      <c r="E133" s="19">
        <v>-1.250671929594648</v>
      </c>
      <c r="F133" s="20">
        <v>-0.14364624779204033</v>
      </c>
      <c r="G133" s="22"/>
      <c r="H133" s="19">
        <v>4.1121745812955801</v>
      </c>
      <c r="I133" s="19">
        <v>4.5944359206736181</v>
      </c>
      <c r="J133" s="20">
        <v>1.1172764749754609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37"/>
      <c r="GJ133" s="19">
        <v>1.1142001906795</v>
      </c>
      <c r="GK133" s="19">
        <v>5.8247150696729566</v>
      </c>
      <c r="GL133" s="19">
        <v>6.0286905565316928</v>
      </c>
      <c r="GM133" s="19">
        <v>6.0695217412914593</v>
      </c>
      <c r="GN133" s="19">
        <v>6.1878750565996654</v>
      </c>
      <c r="GO133" s="19">
        <v>5.8279275740662477</v>
      </c>
      <c r="GP133" s="19">
        <v>5.0642873671817528</v>
      </c>
      <c r="GQ133" s="19">
        <v>3.9186110245265882</v>
      </c>
      <c r="GR133" s="19">
        <v>3.4650502652858846</v>
      </c>
      <c r="GS133" s="19">
        <v>4.1347984731122747</v>
      </c>
      <c r="GT133" s="19">
        <v>5.1325537586122207</v>
      </c>
      <c r="GU133" s="19">
        <v>4.2159125218150368</v>
      </c>
      <c r="GV133" s="19">
        <v>4.7774811625331219</v>
      </c>
      <c r="GW133" s="19">
        <v>9.1640466073199871</v>
      </c>
      <c r="GX133" s="19">
        <f t="shared" si="20"/>
        <v>7.4559385723745502</v>
      </c>
      <c r="GY133" s="255"/>
      <c r="GZ133" s="255"/>
      <c r="HA133" s="255"/>
      <c r="HB133" s="255"/>
      <c r="HC133" s="255"/>
      <c r="HD133" s="255"/>
      <c r="HE133" s="255"/>
    </row>
    <row r="134" spans="1:213" ht="13">
      <c r="A134" s="9"/>
      <c r="B134" s="221" t="s">
        <v>19</v>
      </c>
      <c r="C134" s="19">
        <v>8.5522013837016839</v>
      </c>
      <c r="D134" s="19">
        <v>10.316312342754541</v>
      </c>
      <c r="E134" s="19">
        <v>-1.7641109590528572</v>
      </c>
      <c r="F134" s="20">
        <v>-0.17100208877369302</v>
      </c>
      <c r="G134" s="22"/>
      <c r="H134" s="19">
        <v>9.4022799983649943</v>
      </c>
      <c r="I134" s="19">
        <v>0.91403234438954684</v>
      </c>
      <c r="J134" s="20">
        <v>9.7213903919952618E-2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37"/>
      <c r="GJ134" s="19">
        <v>0.15180256567165551</v>
      </c>
      <c r="GK134" s="19">
        <v>0.55940540035634922</v>
      </c>
      <c r="GL134" s="19">
        <v>1.4675164599640818</v>
      </c>
      <c r="GM134" s="19">
        <v>3.7981796569547335</v>
      </c>
      <c r="GN134" s="19">
        <v>4.813068088599338</v>
      </c>
      <c r="GO134" s="19">
        <v>4.0638994942458169</v>
      </c>
      <c r="GP134" s="19">
        <v>8.5091828390802586</v>
      </c>
      <c r="GQ134" s="19">
        <v>8.9646914209488671</v>
      </c>
      <c r="GR134" s="19">
        <v>8.4369938024270663</v>
      </c>
      <c r="GS134" s="19">
        <v>5.0721979536703206</v>
      </c>
      <c r="GT134" s="19">
        <v>4.4016434064689989</v>
      </c>
      <c r="GU134" s="19">
        <v>6.1855920726401186</v>
      </c>
      <c r="GV134" s="19">
        <v>9.9696293920854391</v>
      </c>
      <c r="GW134" s="19">
        <v>11.313601453390936</v>
      </c>
      <c r="GX134" s="19">
        <f t="shared" si="20"/>
        <v>8.5522013837016839</v>
      </c>
      <c r="GY134" s="255"/>
      <c r="GZ134" s="255"/>
      <c r="HA134" s="255"/>
      <c r="HB134" s="255"/>
      <c r="HC134" s="255"/>
      <c r="HD134" s="255"/>
      <c r="HE134" s="255"/>
    </row>
    <row r="135" spans="1:213" ht="13">
      <c r="A135" s="9"/>
      <c r="B135" s="221" t="s">
        <v>20</v>
      </c>
      <c r="C135" s="19">
        <v>9.9348311584680822</v>
      </c>
      <c r="D135" s="19">
        <v>3.428789697272522</v>
      </c>
      <c r="E135" s="19">
        <v>6.5060414611955597</v>
      </c>
      <c r="F135" s="20">
        <v>1.8974746297128926</v>
      </c>
      <c r="G135" s="22"/>
      <c r="H135" s="19">
        <v>5.4278556000539071</v>
      </c>
      <c r="I135" s="19">
        <v>-1.9990659027813851</v>
      </c>
      <c r="J135" s="20">
        <v>-0.3682975469652382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37"/>
      <c r="GJ135" s="19">
        <v>0</v>
      </c>
      <c r="GK135" s="19">
        <v>1.4788019613447778</v>
      </c>
      <c r="GL135" s="19">
        <v>2.5776646195193922</v>
      </c>
      <c r="GM135" s="19">
        <v>2.9402118449325223</v>
      </c>
      <c r="GN135" s="19">
        <v>3.2707377927121435</v>
      </c>
      <c r="GO135" s="19">
        <v>4.3902993919973632</v>
      </c>
      <c r="GP135" s="19">
        <v>6.6698668476227292</v>
      </c>
      <c r="GQ135" s="19">
        <v>10.600347332530585</v>
      </c>
      <c r="GR135" s="19">
        <v>11.755866153707981</v>
      </c>
      <c r="GS135" s="19">
        <v>13.493158490009771</v>
      </c>
      <c r="GT135" s="19">
        <v>11.97258599957328</v>
      </c>
      <c r="GU135" s="19">
        <v>7.9784200850014368</v>
      </c>
      <c r="GV135" s="19">
        <v>5.7632792100545895</v>
      </c>
      <c r="GW135" s="19">
        <v>3.8056049271818448</v>
      </c>
      <c r="GX135" s="19">
        <f t="shared" si="20"/>
        <v>9.9348311584680822</v>
      </c>
      <c r="GY135" s="255"/>
      <c r="GZ135" s="255"/>
      <c r="HA135" s="255"/>
      <c r="HB135" s="255"/>
      <c r="HC135" s="255"/>
      <c r="HD135" s="255"/>
      <c r="HE135" s="255"/>
    </row>
    <row r="136" spans="1:213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 s="37"/>
      <c r="GJ136" s="263"/>
      <c r="GK136" s="263"/>
      <c r="GL136" s="263"/>
      <c r="GM136" s="263"/>
      <c r="GN136" s="263"/>
      <c r="GO136" s="263"/>
      <c r="GP136" s="263"/>
      <c r="GQ136" s="263"/>
      <c r="GR136" s="263"/>
      <c r="GS136" s="263"/>
      <c r="GT136" s="263"/>
      <c r="GU136" s="262"/>
      <c r="GV136" s="262"/>
      <c r="GW136" s="262"/>
      <c r="GX136" s="262"/>
      <c r="GY136" s="255"/>
      <c r="GZ136" s="255"/>
      <c r="HA136" s="255"/>
      <c r="HB136" s="255"/>
      <c r="HC136" s="255"/>
      <c r="HD136" s="255"/>
      <c r="HE136" s="255"/>
    </row>
    <row r="137" spans="1:213" ht="13">
      <c r="A137" s="9"/>
      <c r="B137" s="34" t="s">
        <v>265</v>
      </c>
      <c r="C137" s="25">
        <v>5.3329292272543665</v>
      </c>
      <c r="D137" s="25">
        <v>4.6090987778024406</v>
      </c>
      <c r="E137" s="25">
        <v>0.72383044945192587</v>
      </c>
      <c r="F137" s="26">
        <v>0.15704381362749595</v>
      </c>
      <c r="G137" s="27"/>
      <c r="H137" s="25">
        <v>9.2072034794709712</v>
      </c>
      <c r="I137" s="25">
        <v>-4.5981047016685306</v>
      </c>
      <c r="J137" s="26">
        <v>-0.49940296333417505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37"/>
      <c r="GJ137" s="25">
        <v>3.0310967991356259E-2</v>
      </c>
      <c r="GK137" s="25">
        <v>3.5047676183890983</v>
      </c>
      <c r="GL137" s="25">
        <v>39.808844744158691</v>
      </c>
      <c r="GM137" s="25">
        <v>60.007100170844744</v>
      </c>
      <c r="GN137" s="25">
        <v>96.629051727225459</v>
      </c>
      <c r="GO137" s="25">
        <v>63.242235592323226</v>
      </c>
      <c r="GP137" s="25">
        <v>146.26375103544603</v>
      </c>
      <c r="GQ137" s="25">
        <v>127.1031136587107</v>
      </c>
      <c r="GR137" s="25">
        <v>119.42694989064054</v>
      </c>
      <c r="GS137" s="25">
        <v>120.3907505415491</v>
      </c>
      <c r="GT137" s="25">
        <v>254.16002537343212</v>
      </c>
      <c r="GU137" s="25">
        <v>50.84617134961718</v>
      </c>
      <c r="GV137" s="25">
        <v>9.5429062928567205</v>
      </c>
      <c r="GW137" s="25">
        <v>4.8160566152192992</v>
      </c>
      <c r="GX137" s="25">
        <f t="shared" ref="GX137:GX140" si="21">+C137</f>
        <v>5.3329292272543665</v>
      </c>
      <c r="GY137" s="255"/>
      <c r="GZ137" s="255"/>
      <c r="HA137" s="255"/>
      <c r="HB137" s="255"/>
      <c r="HC137" s="255"/>
      <c r="HD137" s="255"/>
      <c r="HE137" s="255"/>
    </row>
    <row r="138" spans="1:213" ht="13">
      <c r="A138" s="9"/>
      <c r="B138" s="18" t="s">
        <v>18</v>
      </c>
      <c r="C138" s="19">
        <v>3.4289048226141592</v>
      </c>
      <c r="D138" s="19">
        <v>3.2481838160104903</v>
      </c>
      <c r="E138" s="19">
        <v>0.18072100660366885</v>
      </c>
      <c r="F138" s="20">
        <v>5.5637555274084032E-2</v>
      </c>
      <c r="G138" s="22"/>
      <c r="H138" s="19">
        <v>6.5515821568580233</v>
      </c>
      <c r="I138" s="19">
        <v>-3.3033983408475329</v>
      </c>
      <c r="J138" s="20">
        <v>-0.50421383137043052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37"/>
      <c r="GJ138" s="19">
        <v>3.0310967991356259E-2</v>
      </c>
      <c r="GK138" s="19">
        <v>0</v>
      </c>
      <c r="GL138" s="19">
        <v>10.529081224306324</v>
      </c>
      <c r="GM138" s="19">
        <v>12.319964974365327</v>
      </c>
      <c r="GN138" s="19">
        <v>21.755659217454717</v>
      </c>
      <c r="GO138" s="19">
        <v>20.952521406279079</v>
      </c>
      <c r="GP138" s="19">
        <v>52.576709861274018</v>
      </c>
      <c r="GQ138" s="19">
        <v>48.404240089955351</v>
      </c>
      <c r="GR138" s="19">
        <v>48.463320462263802</v>
      </c>
      <c r="GS138" s="19">
        <v>39.713607873448318</v>
      </c>
      <c r="GT138" s="19">
        <v>71.41271787336089</v>
      </c>
      <c r="GU138" s="19">
        <v>11.397446763450052</v>
      </c>
      <c r="GV138" s="19">
        <v>6.7343791247799656</v>
      </c>
      <c r="GW138" s="19">
        <v>3.3380126560104904</v>
      </c>
      <c r="GX138" s="19">
        <f t="shared" si="21"/>
        <v>3.4289048226141592</v>
      </c>
      <c r="GY138" s="255"/>
      <c r="GZ138" s="255"/>
      <c r="HA138" s="255"/>
      <c r="HB138" s="255"/>
      <c r="HC138" s="255"/>
      <c r="HD138" s="255"/>
      <c r="HE138" s="255"/>
    </row>
    <row r="139" spans="1:213" ht="13">
      <c r="A139" s="9"/>
      <c r="B139" s="18" t="s">
        <v>19</v>
      </c>
      <c r="C139" s="19">
        <v>1.2280046889002494</v>
      </c>
      <c r="D139" s="19">
        <v>0.76109260437835069</v>
      </c>
      <c r="E139" s="19">
        <v>0.4669120845218987</v>
      </c>
      <c r="F139" s="20">
        <v>0.61347604987341275</v>
      </c>
      <c r="G139" s="22"/>
      <c r="H139" s="19">
        <v>1.7679084059013661</v>
      </c>
      <c r="I139" s="19">
        <v>-1.0068158015230155</v>
      </c>
      <c r="J139" s="20">
        <v>-0.56949545472051288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37"/>
      <c r="GJ139" s="19">
        <v>0</v>
      </c>
      <c r="GK139" s="19">
        <v>1.2566654180874597</v>
      </c>
      <c r="GL139" s="19">
        <v>9.5232537314328845</v>
      </c>
      <c r="GM139" s="19">
        <v>20.830993841650713</v>
      </c>
      <c r="GN139" s="19">
        <v>25.321253706717723</v>
      </c>
      <c r="GO139" s="19">
        <v>21.13122541283046</v>
      </c>
      <c r="GP139" s="19">
        <v>54.314691131321126</v>
      </c>
      <c r="GQ139" s="19">
        <v>44.468882596225207</v>
      </c>
      <c r="GR139" s="19">
        <v>36.01896755742176</v>
      </c>
      <c r="GS139" s="19">
        <v>35.832802021579617</v>
      </c>
      <c r="GT139" s="19">
        <v>53.941116548941231</v>
      </c>
      <c r="GU139" s="19">
        <v>12.826593407856272</v>
      </c>
      <c r="GV139" s="19">
        <v>1.8325509422245181</v>
      </c>
      <c r="GW139" s="19">
        <v>0.76980762817044868</v>
      </c>
      <c r="GX139" s="19">
        <f t="shared" si="21"/>
        <v>1.2280046889002494</v>
      </c>
      <c r="GY139" s="255"/>
      <c r="GZ139" s="255"/>
      <c r="HA139" s="255"/>
      <c r="HB139" s="255"/>
      <c r="HC139" s="255"/>
      <c r="HD139" s="255"/>
      <c r="HE139" s="255"/>
    </row>
    <row r="140" spans="1:213" ht="13">
      <c r="A140" s="9"/>
      <c r="B140" s="18" t="s">
        <v>20</v>
      </c>
      <c r="C140" s="19">
        <v>0.67601971573995878</v>
      </c>
      <c r="D140" s="19">
        <v>0.59982235741359946</v>
      </c>
      <c r="E140" s="19">
        <v>7.6197358326359321E-2</v>
      </c>
      <c r="F140" s="20">
        <v>0.1270332080566621</v>
      </c>
      <c r="G140" s="22"/>
      <c r="H140" s="19">
        <v>0.88771291671158337</v>
      </c>
      <c r="I140" s="19">
        <v>-0.28789055929798391</v>
      </c>
      <c r="J140" s="20">
        <v>-0.32430592579911632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37"/>
      <c r="GJ140" s="19">
        <v>0</v>
      </c>
      <c r="GK140" s="19">
        <v>2.2481022003016387</v>
      </c>
      <c r="GL140" s="19">
        <v>19.756509788419482</v>
      </c>
      <c r="GM140" s="19">
        <v>26.856141354828701</v>
      </c>
      <c r="GN140" s="19">
        <v>49.552138803053026</v>
      </c>
      <c r="GO140" s="19">
        <v>21.158488773213691</v>
      </c>
      <c r="GP140" s="19">
        <v>39.37235004285089</v>
      </c>
      <c r="GQ140" s="19">
        <v>34.229990972530146</v>
      </c>
      <c r="GR140" s="19">
        <v>34.944661870954981</v>
      </c>
      <c r="GS140" s="19">
        <v>44.844340646521154</v>
      </c>
      <c r="GT140" s="19">
        <v>128.80619095112999</v>
      </c>
      <c r="GU140" s="19">
        <v>26.622131178310859</v>
      </c>
      <c r="GV140" s="19">
        <v>0.97597622585223842</v>
      </c>
      <c r="GW140" s="19">
        <v>0.70823633103836059</v>
      </c>
      <c r="GX140" s="19">
        <f t="shared" si="21"/>
        <v>0.67601971573995878</v>
      </c>
      <c r="GY140" s="255"/>
      <c r="GZ140" s="255"/>
      <c r="HA140" s="255"/>
      <c r="HB140" s="255"/>
      <c r="HC140" s="255"/>
      <c r="HD140" s="255"/>
      <c r="HE140" s="255"/>
    </row>
    <row r="141" spans="1:213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 s="37"/>
      <c r="GJ141" s="263"/>
      <c r="GK141" s="263"/>
      <c r="GL141" s="263"/>
      <c r="GM141" s="263"/>
      <c r="GN141" s="263"/>
      <c r="GO141" s="263"/>
      <c r="GP141" s="263"/>
      <c r="GQ141" s="263"/>
      <c r="GR141" s="263"/>
      <c r="GS141" s="263"/>
      <c r="GT141" s="263"/>
      <c r="GU141" s="262"/>
      <c r="GV141" s="262"/>
      <c r="GW141" s="262"/>
      <c r="GX141" s="262"/>
      <c r="GY141" s="255"/>
      <c r="GZ141" s="255"/>
      <c r="HA141" s="255"/>
      <c r="HB141" s="255"/>
      <c r="HC141" s="255"/>
      <c r="HD141" s="255"/>
      <c r="HE141" s="255"/>
    </row>
    <row r="142" spans="1:213" ht="13">
      <c r="A142" s="9"/>
      <c r="B142" s="34" t="s">
        <v>46</v>
      </c>
      <c r="C142" s="25">
        <v>151.40703619454806</v>
      </c>
      <c r="D142" s="25">
        <v>120.25882529348971</v>
      </c>
      <c r="E142" s="25">
        <v>31.148210901058349</v>
      </c>
      <c r="F142" s="26">
        <v>0.25900977184037549</v>
      </c>
      <c r="G142" s="27"/>
      <c r="H142" s="25">
        <v>100.31126805849578</v>
      </c>
      <c r="I142" s="25">
        <v>19.947557234993923</v>
      </c>
      <c r="J142" s="26">
        <v>0.1988565952865998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37"/>
      <c r="GJ142" s="25">
        <v>78.314105934404523</v>
      </c>
      <c r="GK142" s="25">
        <v>55.449763676382908</v>
      </c>
      <c r="GL142" s="25">
        <v>106.57551857677657</v>
      </c>
      <c r="GM142" s="25">
        <v>153.72510642554573</v>
      </c>
      <c r="GN142" s="25">
        <v>151.9786789332104</v>
      </c>
      <c r="GO142" s="25">
        <v>182.19066714880506</v>
      </c>
      <c r="GP142" s="25">
        <v>165.97124058000233</v>
      </c>
      <c r="GQ142" s="25">
        <v>170.27077486977137</v>
      </c>
      <c r="GR142" s="25">
        <v>246.84793785180818</v>
      </c>
      <c r="GS142" s="25">
        <v>230.58409116385047</v>
      </c>
      <c r="GT142" s="25">
        <v>295.51318370275123</v>
      </c>
      <c r="GU142" s="25">
        <v>176.83335459783152</v>
      </c>
      <c r="GV142" s="25">
        <v>113.06847050501534</v>
      </c>
      <c r="GW142" s="25">
        <v>145.61486959379346</v>
      </c>
      <c r="GX142" s="25">
        <f t="shared" ref="GX142:GX145" si="22">+C142</f>
        <v>151.40703619454806</v>
      </c>
      <c r="GY142" s="255"/>
      <c r="GZ142" s="255"/>
      <c r="HA142" s="255"/>
      <c r="HB142" s="255"/>
      <c r="HC142" s="255"/>
      <c r="HD142" s="255"/>
      <c r="HE142" s="255"/>
    </row>
    <row r="143" spans="1:213" ht="13">
      <c r="A143" s="9"/>
      <c r="B143" s="18" t="s">
        <v>18</v>
      </c>
      <c r="C143" s="19">
        <v>51.286019052206534</v>
      </c>
      <c r="D143" s="19">
        <v>56.087322796629934</v>
      </c>
      <c r="E143" s="19">
        <v>-4.8013037444234001</v>
      </c>
      <c r="F143" s="20">
        <v>-8.5604081368488696E-2</v>
      </c>
      <c r="G143" s="22"/>
      <c r="H143" s="19">
        <v>45.101228176906979</v>
      </c>
      <c r="I143" s="19">
        <v>10.986094619722955</v>
      </c>
      <c r="J143" s="20">
        <v>0.2435874822883011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37"/>
      <c r="GJ143" s="19">
        <v>35.471755178624335</v>
      </c>
      <c r="GK143" s="19">
        <v>18.257299855878944</v>
      </c>
      <c r="GL143" s="19">
        <v>45.355023896314414</v>
      </c>
      <c r="GM143" s="19">
        <v>52.299840809299631</v>
      </c>
      <c r="GN143" s="19">
        <v>52.838102502127406</v>
      </c>
      <c r="GO143" s="19">
        <v>71.898848056224651</v>
      </c>
      <c r="GP143" s="19">
        <v>80.390517844038484</v>
      </c>
      <c r="GQ143" s="19">
        <v>68.728146650454846</v>
      </c>
      <c r="GR143" s="19">
        <v>87.695334091170494</v>
      </c>
      <c r="GS143" s="19">
        <v>86.193419082168262</v>
      </c>
      <c r="GT143" s="19">
        <v>111.58388846245983</v>
      </c>
      <c r="GU143" s="19">
        <v>81.407846473002607</v>
      </c>
      <c r="GV143" s="19">
        <v>49.178813835305988</v>
      </c>
      <c r="GW143" s="19">
        <v>60.642157241790962</v>
      </c>
      <c r="GX143" s="19">
        <f t="shared" si="22"/>
        <v>51.286019052206534</v>
      </c>
      <c r="GY143" s="255"/>
      <c r="GZ143" s="255"/>
      <c r="HA143" s="255"/>
      <c r="HB143" s="255"/>
      <c r="HC143" s="255"/>
      <c r="HD143" s="255"/>
      <c r="HE143" s="255"/>
    </row>
    <row r="144" spans="1:213" ht="13">
      <c r="A144" s="9"/>
      <c r="B144" s="18" t="s">
        <v>19</v>
      </c>
      <c r="C144" s="19">
        <v>33.638255411923744</v>
      </c>
      <c r="D144" s="19">
        <v>22.126878669637925</v>
      </c>
      <c r="E144" s="19">
        <v>11.511376742285819</v>
      </c>
      <c r="F144" s="20">
        <v>0.52024403957533816</v>
      </c>
      <c r="G144" s="22"/>
      <c r="H144" s="19">
        <v>20.33371191113973</v>
      </c>
      <c r="I144" s="19">
        <v>1.7931667584981952</v>
      </c>
      <c r="J144" s="20">
        <v>8.8186887191797833E-2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37"/>
      <c r="GJ144" s="19">
        <v>23.191860751134126</v>
      </c>
      <c r="GK144" s="19">
        <v>23.353265069209815</v>
      </c>
      <c r="GL144" s="19">
        <v>23.794534977231358</v>
      </c>
      <c r="GM144" s="19">
        <v>51.455817532503282</v>
      </c>
      <c r="GN144" s="19">
        <v>44.477553104709649</v>
      </c>
      <c r="GO144" s="19">
        <v>41.653074162215844</v>
      </c>
      <c r="GP144" s="19">
        <v>21.775643278132989</v>
      </c>
      <c r="GQ144" s="19">
        <v>35.982423946028788</v>
      </c>
      <c r="GR144" s="19">
        <v>79.62152187332839</v>
      </c>
      <c r="GS144" s="19">
        <v>78.884382854096899</v>
      </c>
      <c r="GT144" s="19">
        <v>97.940159995192687</v>
      </c>
      <c r="GU144" s="19">
        <v>48.742466332384573</v>
      </c>
      <c r="GV144" s="19">
        <v>21.838502055351956</v>
      </c>
      <c r="GW144" s="19">
        <v>31.194983019515178</v>
      </c>
      <c r="GX144" s="19">
        <f t="shared" si="22"/>
        <v>33.638255411923744</v>
      </c>
      <c r="GY144" s="255"/>
      <c r="GZ144" s="255"/>
      <c r="HA144" s="255"/>
      <c r="HB144" s="255"/>
      <c r="HC144" s="255"/>
      <c r="HD144" s="255"/>
      <c r="HE144" s="255"/>
    </row>
    <row r="145" spans="1:213" ht="13">
      <c r="A145" s="9"/>
      <c r="B145" s="18" t="s">
        <v>20</v>
      </c>
      <c r="C145" s="19">
        <v>66.482761730417764</v>
      </c>
      <c r="D145" s="19">
        <v>42.044623827221855</v>
      </c>
      <c r="E145" s="19">
        <v>24.438137903195909</v>
      </c>
      <c r="F145" s="20">
        <v>0.58124287194534008</v>
      </c>
      <c r="G145" s="22"/>
      <c r="H145" s="19">
        <v>34.876327970449083</v>
      </c>
      <c r="I145" s="19">
        <v>7.1682958567727724</v>
      </c>
      <c r="J145" s="20">
        <v>0.20553470717578157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37"/>
      <c r="GJ145" s="19">
        <v>19.650490004646063</v>
      </c>
      <c r="GK145" s="19">
        <v>13.839198751294147</v>
      </c>
      <c r="GL145" s="19">
        <v>37.425959703230802</v>
      </c>
      <c r="GM145" s="19">
        <v>49.969448083742833</v>
      </c>
      <c r="GN145" s="19">
        <v>54.663023326373356</v>
      </c>
      <c r="GO145" s="19">
        <v>68.638744930364581</v>
      </c>
      <c r="GP145" s="19">
        <v>63.805079457830857</v>
      </c>
      <c r="GQ145" s="19">
        <v>65.560204273287738</v>
      </c>
      <c r="GR145" s="19">
        <v>79.531081887309327</v>
      </c>
      <c r="GS145" s="19">
        <v>65.506289227585327</v>
      </c>
      <c r="GT145" s="19">
        <v>85.989135245098709</v>
      </c>
      <c r="GU145" s="19">
        <v>46.683041792444328</v>
      </c>
      <c r="GV145" s="19">
        <v>42.051154614357408</v>
      </c>
      <c r="GW145" s="19">
        <v>53.77772933248734</v>
      </c>
      <c r="GX145" s="19">
        <f t="shared" si="22"/>
        <v>66.482761730417764</v>
      </c>
      <c r="GY145" s="255"/>
      <c r="GZ145" s="255"/>
      <c r="HA145" s="255"/>
      <c r="HB145" s="255"/>
      <c r="HC145" s="255"/>
      <c r="HD145" s="255"/>
      <c r="HE145" s="255"/>
    </row>
    <row r="146" spans="1:213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 s="37"/>
      <c r="GJ146" s="263"/>
      <c r="GK146" s="263"/>
      <c r="GL146" s="263"/>
      <c r="GM146" s="263"/>
      <c r="GN146" s="263"/>
      <c r="GO146" s="263"/>
      <c r="GP146" s="263"/>
      <c r="GQ146" s="263"/>
      <c r="GR146" s="263"/>
      <c r="GS146" s="263"/>
      <c r="GT146" s="263"/>
      <c r="GU146" s="262"/>
      <c r="GV146" s="262"/>
      <c r="GW146" s="262"/>
      <c r="GX146" s="262"/>
      <c r="GY146" s="255"/>
      <c r="GZ146" s="255"/>
      <c r="HA146" s="255"/>
      <c r="HB146" s="255"/>
      <c r="HC146" s="255"/>
      <c r="HD146" s="255"/>
      <c r="HE146" s="255"/>
    </row>
    <row r="147" spans="1:213" ht="13">
      <c r="A147" s="9"/>
      <c r="B147" s="34" t="s">
        <v>47</v>
      </c>
      <c r="C147" s="25">
        <v>6311.6284545643757</v>
      </c>
      <c r="D147" s="25">
        <v>5042.494475512538</v>
      </c>
      <c r="E147" s="25">
        <v>1269.1339790518377</v>
      </c>
      <c r="F147" s="26">
        <v>0.25168772820972468</v>
      </c>
      <c r="G147" s="27"/>
      <c r="H147" s="25">
        <v>5044.6127562012407</v>
      </c>
      <c r="I147" s="25">
        <v>-2.1182806887027255</v>
      </c>
      <c r="J147" s="26">
        <v>-4.1990947394302284E-4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37"/>
      <c r="GJ147" s="25">
        <v>3704.9365245358399</v>
      </c>
      <c r="GK147" s="25">
        <v>3904.3990908495607</v>
      </c>
      <c r="GL147" s="25">
        <v>3658.704354200233</v>
      </c>
      <c r="GM147" s="25">
        <v>4104.1447107437243</v>
      </c>
      <c r="GN147" s="25">
        <v>3961.0422825133128</v>
      </c>
      <c r="GO147" s="25">
        <v>3985.1569955483965</v>
      </c>
      <c r="GP147" s="25">
        <v>4071.2925626234728</v>
      </c>
      <c r="GQ147" s="25">
        <v>4267.1780994823766</v>
      </c>
      <c r="GR147" s="25">
        <v>4104.2983406761523</v>
      </c>
      <c r="GS147" s="25">
        <v>4063.6398047493703</v>
      </c>
      <c r="GT147" s="25">
        <v>4090.7749072225247</v>
      </c>
      <c r="GU147" s="25">
        <v>5193.2108133244747</v>
      </c>
      <c r="GV147" s="25">
        <v>5416.1881520320276</v>
      </c>
      <c r="GW147" s="25">
        <v>5492.8334320312024</v>
      </c>
      <c r="GX147" s="25">
        <f t="shared" ref="GX147:GX150" si="23">+C147</f>
        <v>6311.6284545643757</v>
      </c>
      <c r="GY147" s="255"/>
      <c r="GZ147" s="255"/>
      <c r="HA147" s="255"/>
      <c r="HB147" s="255"/>
      <c r="HC147" s="255"/>
      <c r="HD147" s="255"/>
      <c r="HE147" s="255"/>
    </row>
    <row r="148" spans="1:213" ht="13">
      <c r="A148" s="9"/>
      <c r="B148" s="18" t="s">
        <v>18</v>
      </c>
      <c r="C148" s="19">
        <v>1314.7201865700702</v>
      </c>
      <c r="D148" s="19">
        <v>1033.7165546484607</v>
      </c>
      <c r="E148" s="19">
        <v>281.00363192160944</v>
      </c>
      <c r="F148" s="20">
        <v>0.27183818490473072</v>
      </c>
      <c r="G148" s="22"/>
      <c r="H148" s="19">
        <v>1012.5466535244793</v>
      </c>
      <c r="I148" s="19">
        <v>21.16990112398139</v>
      </c>
      <c r="J148" s="20">
        <v>2.0907580949769626E-2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37"/>
      <c r="GJ148" s="19">
        <v>995.12130596799966</v>
      </c>
      <c r="GK148" s="19">
        <v>1094.15914268444</v>
      </c>
      <c r="GL148" s="19">
        <v>1125.9716204890601</v>
      </c>
      <c r="GM148" s="19">
        <v>1361.3282689952086</v>
      </c>
      <c r="GN148" s="19">
        <v>1290.1777318929969</v>
      </c>
      <c r="GO148" s="19">
        <v>1202.5779370703008</v>
      </c>
      <c r="GP148" s="19">
        <v>1213.9125640701939</v>
      </c>
      <c r="GQ148" s="19">
        <v>1169.3011931127332</v>
      </c>
      <c r="GR148" s="19">
        <v>1038.0641804788461</v>
      </c>
      <c r="GS148" s="19">
        <v>975.30553758879523</v>
      </c>
      <c r="GT148" s="19">
        <v>908.03076784999598</v>
      </c>
      <c r="GU148" s="19">
        <v>1051.3370506304632</v>
      </c>
      <c r="GV148" s="19">
        <v>1091.6763253735403</v>
      </c>
      <c r="GW148" s="19">
        <v>1116.8240999737598</v>
      </c>
      <c r="GX148" s="19">
        <f t="shared" si="23"/>
        <v>1314.7201865700702</v>
      </c>
      <c r="GY148" s="255"/>
      <c r="GZ148" s="255"/>
      <c r="HA148" s="255"/>
      <c r="HB148" s="255"/>
      <c r="HC148" s="255"/>
      <c r="HD148" s="255"/>
      <c r="HE148" s="255"/>
    </row>
    <row r="149" spans="1:213" ht="13">
      <c r="A149" s="9"/>
      <c r="B149" s="18" t="s">
        <v>19</v>
      </c>
      <c r="C149" s="19">
        <v>1773.6028014821923</v>
      </c>
      <c r="D149" s="19">
        <v>1453.246025192565</v>
      </c>
      <c r="E149" s="19">
        <v>320.35677628962731</v>
      </c>
      <c r="F149" s="20">
        <v>0.22044221744709597</v>
      </c>
      <c r="G149" s="22"/>
      <c r="H149" s="19">
        <v>1411.713323152426</v>
      </c>
      <c r="I149" s="19">
        <v>41.532702040138929</v>
      </c>
      <c r="J149" s="20">
        <v>2.9420068054181382E-2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37"/>
      <c r="GJ149" s="19">
        <v>1326.3475315380001</v>
      </c>
      <c r="GK149" s="19">
        <v>1385.1036174210763</v>
      </c>
      <c r="GL149" s="19">
        <v>1255.0227888210165</v>
      </c>
      <c r="GM149" s="19">
        <v>1286.8243888304955</v>
      </c>
      <c r="GN149" s="19">
        <v>1262.6800945348866</v>
      </c>
      <c r="GO149" s="19">
        <v>1296.6224326790709</v>
      </c>
      <c r="GP149" s="19">
        <v>1317.3238156373727</v>
      </c>
      <c r="GQ149" s="19">
        <v>1424.3392525727365</v>
      </c>
      <c r="GR149" s="19">
        <v>1327.8190653882366</v>
      </c>
      <c r="GS149" s="19">
        <v>1206.0430613128267</v>
      </c>
      <c r="GT149" s="19">
        <v>1166.6827680179304</v>
      </c>
      <c r="GU149" s="19">
        <v>1392.510539244292</v>
      </c>
      <c r="GV149" s="19">
        <v>1518.1879874213259</v>
      </c>
      <c r="GW149" s="19">
        <v>1570.2052420332652</v>
      </c>
      <c r="GX149" s="19">
        <f t="shared" si="23"/>
        <v>1773.6028014821923</v>
      </c>
      <c r="GY149" s="255"/>
      <c r="GZ149" s="255"/>
      <c r="HA149" s="255"/>
      <c r="HB149" s="255"/>
      <c r="HC149" s="255"/>
      <c r="HD149" s="255"/>
      <c r="HE149" s="255"/>
    </row>
    <row r="150" spans="1:213" ht="13">
      <c r="A150" s="9"/>
      <c r="B150" s="18" t="s">
        <v>20</v>
      </c>
      <c r="C150" s="19">
        <v>3223.3054665121131</v>
      </c>
      <c r="D150" s="19">
        <v>2555.5318956715123</v>
      </c>
      <c r="E150" s="19">
        <v>667.77357084060077</v>
      </c>
      <c r="F150" s="20">
        <v>0.26130512085239743</v>
      </c>
      <c r="G150" s="22"/>
      <c r="H150" s="19">
        <v>2620.3527795243353</v>
      </c>
      <c r="I150" s="19">
        <v>-64.820883852823044</v>
      </c>
      <c r="J150" s="20">
        <v>-2.4737464496894873E-2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37"/>
      <c r="GJ150" s="19">
        <v>1383.4676870298404</v>
      </c>
      <c r="GK150" s="19">
        <v>1425.136330744044</v>
      </c>
      <c r="GL150" s="19">
        <v>1277.7099448901565</v>
      </c>
      <c r="GM150" s="19">
        <v>1455.9920529180199</v>
      </c>
      <c r="GN150" s="19">
        <v>1408.1844560854295</v>
      </c>
      <c r="GO150" s="19">
        <v>1485.9566257990246</v>
      </c>
      <c r="GP150" s="19">
        <v>1540.0561829159062</v>
      </c>
      <c r="GQ150" s="19">
        <v>1673.5376537969066</v>
      </c>
      <c r="GR150" s="19">
        <v>1738.4150948090701</v>
      </c>
      <c r="GS150" s="19">
        <v>1882.2912058477484</v>
      </c>
      <c r="GT150" s="19">
        <v>2016.0613713545986</v>
      </c>
      <c r="GU150" s="19">
        <v>2749.3632234497195</v>
      </c>
      <c r="GV150" s="19">
        <v>2806.3238392371618</v>
      </c>
      <c r="GW150" s="19">
        <v>2805.8040900241781</v>
      </c>
      <c r="GX150" s="19">
        <f t="shared" si="23"/>
        <v>3223.3054665121131</v>
      </c>
      <c r="GY150" s="255"/>
      <c r="GZ150" s="255"/>
      <c r="HA150" s="255"/>
      <c r="HB150" s="255"/>
      <c r="HC150" s="255"/>
      <c r="HD150" s="255"/>
      <c r="HE150" s="255"/>
    </row>
    <row r="151" spans="1:213" ht="14.5">
      <c r="A151" s="9"/>
      <c r="B151" s="21"/>
      <c r="C151"/>
      <c r="D151"/>
      <c r="E151" s="28" t="s">
        <v>391</v>
      </c>
      <c r="F151"/>
      <c r="G151"/>
      <c r="H151"/>
      <c r="I151" s="28" t="s">
        <v>391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 s="37"/>
      <c r="GJ151" s="263"/>
      <c r="GK151" s="263"/>
      <c r="GL151" s="263"/>
      <c r="GM151" s="263"/>
      <c r="GN151" s="263"/>
      <c r="GO151" s="263"/>
      <c r="GP151" s="263"/>
      <c r="GQ151" s="263"/>
      <c r="GR151" s="263"/>
      <c r="GS151" s="263"/>
      <c r="GT151" s="263"/>
      <c r="GU151" s="262"/>
      <c r="GV151" s="262"/>
      <c r="GW151" s="262"/>
      <c r="GX151" s="262"/>
      <c r="GY151" s="255"/>
      <c r="GZ151" s="255"/>
      <c r="HA151" s="255"/>
      <c r="HB151" s="255"/>
      <c r="HC151" s="255"/>
      <c r="HD151" s="255"/>
      <c r="HE151" s="255"/>
    </row>
    <row r="152" spans="1:213" ht="13">
      <c r="A152" s="9"/>
      <c r="B152" s="34" t="s">
        <v>48</v>
      </c>
      <c r="C152" s="26">
        <v>0.3609569680886493</v>
      </c>
      <c r="D152" s="26">
        <v>0.32262142418571138</v>
      </c>
      <c r="E152" s="25">
        <v>3.8335543902937919</v>
      </c>
      <c r="F152" s="26">
        <v>0.1188251648187838</v>
      </c>
      <c r="G152" s="27"/>
      <c r="H152" s="26">
        <v>0.33082040902323839</v>
      </c>
      <c r="I152" s="25">
        <v>-0.81989848375270125</v>
      </c>
      <c r="J152" s="26">
        <v>-2.4783793907198381E-2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37"/>
      <c r="GJ152" s="26">
        <v>0.36231376917543573</v>
      </c>
      <c r="GK152" s="26">
        <v>0.35200949085965294</v>
      </c>
      <c r="GL152" s="26">
        <v>0.32893904038945321</v>
      </c>
      <c r="GM152" s="26">
        <v>0.35539454554703331</v>
      </c>
      <c r="GN152" s="26">
        <v>0.33146845535632946</v>
      </c>
      <c r="GO152" s="26">
        <v>0.32065974711543943</v>
      </c>
      <c r="GP152" s="26">
        <v>0.31131568111979374</v>
      </c>
      <c r="GQ152" s="26">
        <v>0.31502243680681674</v>
      </c>
      <c r="GR152" s="26">
        <v>0.29852661237441402</v>
      </c>
      <c r="GS152" s="26">
        <v>0.28410110916352821</v>
      </c>
      <c r="GT152" s="26">
        <v>0.27001519350327891</v>
      </c>
      <c r="GU152" s="26">
        <v>0.33125524243804999</v>
      </c>
      <c r="GV152" s="26">
        <v>0.3262315540678476</v>
      </c>
      <c r="GW152" s="26">
        <v>0.32393494619790131</v>
      </c>
      <c r="GX152" s="26">
        <f t="shared" ref="GX152:GX155" si="24">+C152</f>
        <v>0.3609569680886493</v>
      </c>
      <c r="GY152" s="255"/>
      <c r="GZ152" s="255"/>
      <c r="HA152" s="255"/>
      <c r="HB152" s="255"/>
      <c r="HC152" s="255"/>
      <c r="HD152" s="255"/>
      <c r="HE152" s="255"/>
    </row>
    <row r="153" spans="1:213" ht="13">
      <c r="A153" s="9"/>
      <c r="B153" s="18" t="s">
        <v>18</v>
      </c>
      <c r="C153" s="20">
        <v>0.25318976292063916</v>
      </c>
      <c r="D153" s="20">
        <v>0.21833117173028227</v>
      </c>
      <c r="E153" s="19">
        <v>3.4858591190356893</v>
      </c>
      <c r="F153" s="20">
        <v>0.15965925027608896</v>
      </c>
      <c r="G153" s="22"/>
      <c r="H153" s="20">
        <v>0.22088483890030336</v>
      </c>
      <c r="I153" s="19">
        <v>-0.255366717002109</v>
      </c>
      <c r="J153" s="20">
        <v>-1.1561079441824844E-2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37"/>
      <c r="GJ153" s="20">
        <v>0.31067445107532543</v>
      </c>
      <c r="GK153" s="20">
        <v>0.32293616247846629</v>
      </c>
      <c r="GL153" s="20">
        <v>0.32931916606402423</v>
      </c>
      <c r="GM153" s="20">
        <v>0.38425018858580684</v>
      </c>
      <c r="GN153" s="20">
        <v>0.34939587616332957</v>
      </c>
      <c r="GO153" s="20">
        <v>0.31736406308885218</v>
      </c>
      <c r="GP153" s="20">
        <v>0.30621458995435374</v>
      </c>
      <c r="GQ153" s="20">
        <v>0.28730096470608324</v>
      </c>
      <c r="GR153" s="20">
        <v>0.25478860057448321</v>
      </c>
      <c r="GS153" s="20">
        <v>0.2305194672179581</v>
      </c>
      <c r="GT153" s="20">
        <v>0.20485148263954045</v>
      </c>
      <c r="GU153" s="20">
        <v>0.22655603982278144</v>
      </c>
      <c r="GV153" s="20">
        <v>0.21892826923065542</v>
      </c>
      <c r="GW153" s="20">
        <v>0.21757508150004798</v>
      </c>
      <c r="GX153" s="20">
        <f t="shared" si="24"/>
        <v>0.25318976292063916</v>
      </c>
      <c r="GY153" s="255"/>
      <c r="GZ153" s="255"/>
      <c r="HA153" s="255"/>
      <c r="HB153" s="255"/>
      <c r="HC153" s="255"/>
      <c r="HD153" s="255"/>
      <c r="HE153" s="255"/>
    </row>
    <row r="154" spans="1:213" ht="13">
      <c r="A154" s="9"/>
      <c r="B154" s="18" t="s">
        <v>19</v>
      </c>
      <c r="C154" s="20">
        <v>0.28266260149048855</v>
      </c>
      <c r="D154" s="20">
        <v>0.26603535823702651</v>
      </c>
      <c r="E154" s="19">
        <v>1.6627243253462043</v>
      </c>
      <c r="F154" s="20">
        <v>6.2500125410577395E-2</v>
      </c>
      <c r="G154" s="22"/>
      <c r="H154" s="20">
        <v>0.26446249140637368</v>
      </c>
      <c r="I154" s="19">
        <v>0.15728668306528304</v>
      </c>
      <c r="J154" s="20">
        <v>5.9474098662859508E-3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37"/>
      <c r="GJ154" s="20">
        <v>0.33992123971521049</v>
      </c>
      <c r="GK154" s="20">
        <v>0.33541784163723093</v>
      </c>
      <c r="GL154" s="20">
        <v>0.30199215897662857</v>
      </c>
      <c r="GM154" s="20">
        <v>0.30174412529524275</v>
      </c>
      <c r="GN154" s="20">
        <v>0.28827922927269584</v>
      </c>
      <c r="GO154" s="20">
        <v>0.28721125026105082</v>
      </c>
      <c r="GP154" s="20">
        <v>0.28080802058985604</v>
      </c>
      <c r="GQ154" s="20">
        <v>0.28630737654276195</v>
      </c>
      <c r="GR154" s="20">
        <v>0.26521860817666781</v>
      </c>
      <c r="GS154" s="20">
        <v>0.23866796706001142</v>
      </c>
      <c r="GT154" s="20">
        <v>0.21381966438191574</v>
      </c>
      <c r="GU154" s="20">
        <v>0.25096995665478189</v>
      </c>
      <c r="GV154" s="20">
        <v>0.26104521029493555</v>
      </c>
      <c r="GW154" s="20">
        <v>0.26457012151397108</v>
      </c>
      <c r="GX154" s="20">
        <f t="shared" si="24"/>
        <v>0.28266260149048855</v>
      </c>
      <c r="GY154" s="255"/>
      <c r="GZ154" s="255"/>
      <c r="HA154" s="255"/>
      <c r="HB154" s="255"/>
      <c r="HC154" s="255"/>
      <c r="HD154" s="255"/>
      <c r="HE154" s="255"/>
    </row>
    <row r="155" spans="1:213" ht="13">
      <c r="A155" s="9"/>
      <c r="B155" s="18" t="s">
        <v>20</v>
      </c>
      <c r="C155" s="20">
        <v>0.53556059937715828</v>
      </c>
      <c r="D155" s="20">
        <v>0.47041321588281532</v>
      </c>
      <c r="E155" s="19">
        <v>6.5147383494342961</v>
      </c>
      <c r="F155" s="20">
        <v>0.13848969649392637</v>
      </c>
      <c r="G155" s="22"/>
      <c r="H155" s="20">
        <v>0.49192795651689047</v>
      </c>
      <c r="I155" s="19">
        <v>-2.151474063407516</v>
      </c>
      <c r="J155" s="20">
        <v>-4.3735551820252051E-2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37"/>
      <c r="GJ155" s="20">
        <v>0.44331370065197423</v>
      </c>
      <c r="GK155" s="20">
        <v>0.3987401866150857</v>
      </c>
      <c r="GL155" s="20">
        <v>0.3601373100761967</v>
      </c>
      <c r="GM155" s="20">
        <v>0.38923006199599075</v>
      </c>
      <c r="GN155" s="20">
        <v>0.36318428149135557</v>
      </c>
      <c r="GO155" s="20">
        <v>0.36030195505933749</v>
      </c>
      <c r="GP155" s="20">
        <v>0.34825143168143308</v>
      </c>
      <c r="GQ155" s="20">
        <v>0.37182953097217875</v>
      </c>
      <c r="GR155" s="20">
        <v>0.37242771187337331</v>
      </c>
      <c r="GS155" s="20">
        <v>0.37500547749874868</v>
      </c>
      <c r="GT155" s="20">
        <v>0.38319790477359489</v>
      </c>
      <c r="GU155" s="20">
        <v>0.50094640988917816</v>
      </c>
      <c r="GV155" s="20">
        <v>0.48384725120917027</v>
      </c>
      <c r="GW155" s="20">
        <v>0.47647967298413896</v>
      </c>
      <c r="GX155" s="20">
        <f t="shared" si="24"/>
        <v>0.53556059937715828</v>
      </c>
      <c r="GY155" s="255"/>
      <c r="GZ155" s="255"/>
      <c r="HA155" s="255"/>
      <c r="HB155" s="255"/>
      <c r="HC155" s="255"/>
      <c r="HD155" s="255"/>
      <c r="HE155" s="255"/>
    </row>
    <row r="156" spans="1:213" ht="14.5">
      <c r="A156" s="9"/>
      <c r="B156" s="21"/>
      <c r="C156"/>
      <c r="D156"/>
      <c r="E156" s="28" t="s">
        <v>391</v>
      </c>
      <c r="F156"/>
      <c r="G156"/>
      <c r="H156"/>
      <c r="I156" s="28" t="s">
        <v>391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 s="37"/>
      <c r="GJ156" s="263"/>
      <c r="GK156" s="263"/>
      <c r="GL156" s="263"/>
      <c r="GM156" s="263"/>
      <c r="GN156" s="263"/>
      <c r="GO156" s="263"/>
      <c r="GP156" s="263"/>
      <c r="GQ156" s="263"/>
      <c r="GR156" s="263"/>
      <c r="GS156" s="263"/>
      <c r="GT156" s="263"/>
      <c r="GU156" s="262"/>
      <c r="GV156" s="262"/>
      <c r="GW156" s="262"/>
      <c r="GX156" s="262"/>
      <c r="GY156" s="255"/>
      <c r="GZ156" s="255"/>
      <c r="HA156" s="255"/>
      <c r="HB156" s="255"/>
      <c r="HC156" s="255"/>
      <c r="HD156" s="255"/>
      <c r="HE156" s="255"/>
    </row>
    <row r="157" spans="1:213" ht="13">
      <c r="A157" s="9"/>
      <c r="B157" s="34" t="s">
        <v>49</v>
      </c>
      <c r="C157" s="26">
        <v>0.35943713147020834</v>
      </c>
      <c r="D157" s="26">
        <v>0.31878892595274438</v>
      </c>
      <c r="E157" s="25">
        <v>4.0648205517463953</v>
      </c>
      <c r="F157" s="26">
        <v>0.12750821063178785</v>
      </c>
      <c r="H157" s="26">
        <v>0.33203567657039829</v>
      </c>
      <c r="I157" s="25">
        <v>-1.3246750617653902</v>
      </c>
      <c r="J157" s="26">
        <v>-3.9895564098652886E-2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37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55"/>
      <c r="GZ157" s="255"/>
      <c r="HA157" s="255"/>
      <c r="HB157" s="255"/>
      <c r="HC157" s="255"/>
      <c r="HD157" s="255"/>
      <c r="HE157" s="255"/>
    </row>
    <row r="158" spans="1:213" ht="13">
      <c r="A158" s="9"/>
      <c r="B158" s="18" t="s">
        <v>18</v>
      </c>
      <c r="C158" s="20">
        <v>0.25001154499422751</v>
      </c>
      <c r="D158" s="20">
        <v>0.21663199490631788</v>
      </c>
      <c r="E158" s="19">
        <v>3.3379550087909631</v>
      </c>
      <c r="F158" s="20">
        <v>0.1540841190256525</v>
      </c>
      <c r="H158" s="20">
        <v>0.22208044458800413</v>
      </c>
      <c r="I158" s="19">
        <v>-0.54484496816862571</v>
      </c>
      <c r="J158" s="20">
        <v>-2.4533676037050586E-2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37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55"/>
      <c r="GZ158" s="255"/>
      <c r="HA158" s="255"/>
      <c r="HB158" s="255"/>
      <c r="HC158" s="255"/>
      <c r="HD158" s="255"/>
      <c r="HE158" s="255"/>
    </row>
    <row r="159" spans="1:213" ht="13">
      <c r="A159" s="9"/>
      <c r="B159" s="18" t="s">
        <v>19</v>
      </c>
      <c r="C159" s="20">
        <v>0.28020970947688151</v>
      </c>
      <c r="D159" s="20">
        <v>0.26256323178697732</v>
      </c>
      <c r="E159" s="19">
        <v>1.7646477689904183</v>
      </c>
      <c r="F159" s="20">
        <v>6.7208487531952354E-2</v>
      </c>
      <c r="H159" s="20">
        <v>0.26477068269907778</v>
      </c>
      <c r="I159" s="19">
        <v>-0.22074509121004504</v>
      </c>
      <c r="J159" s="20">
        <v>-8.3372180393903525E-3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37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55"/>
      <c r="GZ159" s="255"/>
      <c r="HA159" s="255"/>
      <c r="HB159" s="255"/>
      <c r="HC159" s="255"/>
      <c r="HD159" s="255"/>
      <c r="HE159" s="255"/>
    </row>
    <row r="160" spans="1:213" ht="13">
      <c r="A160" s="9"/>
      <c r="B160" s="18" t="s">
        <v>20</v>
      </c>
      <c r="C160" s="20">
        <v>0.53648886010221852</v>
      </c>
      <c r="D160" s="20">
        <v>0.46420159093769986</v>
      </c>
      <c r="E160" s="19">
        <v>7.2287269164518664</v>
      </c>
      <c r="F160" s="20">
        <v>0.15572387207569974</v>
      </c>
      <c r="H160" s="20">
        <v>0.49371586226955122</v>
      </c>
      <c r="I160" s="19">
        <v>-2.9514271331851361</v>
      </c>
      <c r="J160" s="20">
        <v>-5.9779872569169397E-2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37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55"/>
      <c r="GZ160" s="255"/>
      <c r="HA160" s="255"/>
      <c r="HB160" s="255"/>
      <c r="HC160" s="255"/>
      <c r="HD160" s="255"/>
      <c r="HE160" s="255"/>
    </row>
    <row r="161" spans="1:213" ht="14.5">
      <c r="A161" s="9"/>
      <c r="B161" s="21"/>
      <c r="C161"/>
      <c r="D161"/>
      <c r="E161" s="28" t="s">
        <v>391</v>
      </c>
      <c r="F161"/>
      <c r="G161"/>
      <c r="H161"/>
      <c r="I161" s="28" t="s">
        <v>391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 s="37"/>
      <c r="GJ161" s="263"/>
      <c r="GK161" s="263"/>
      <c r="GL161" s="263"/>
      <c r="GM161" s="263"/>
      <c r="GN161" s="263"/>
      <c r="GO161" s="263"/>
      <c r="GP161" s="263"/>
      <c r="GQ161" s="263"/>
      <c r="GR161" s="263"/>
      <c r="GS161" s="263"/>
      <c r="GT161" s="263"/>
      <c r="GU161" s="262"/>
      <c r="GV161" s="262"/>
      <c r="GW161" s="262"/>
      <c r="GX161" s="262"/>
      <c r="GY161" s="255"/>
      <c r="GZ161" s="255"/>
      <c r="HA161" s="255"/>
      <c r="HB161" s="255"/>
      <c r="HC161" s="255"/>
      <c r="HD161" s="255"/>
      <c r="HE161" s="255"/>
    </row>
    <row r="162" spans="1:213" ht="14.5">
      <c r="A162" s="9"/>
      <c r="B162" s="34" t="s">
        <v>50</v>
      </c>
      <c r="C162" s="26">
        <v>0.9412121784875418</v>
      </c>
      <c r="D162" s="26">
        <v>0.91803406458795123</v>
      </c>
      <c r="E162" s="25">
        <v>2.3178113899590569</v>
      </c>
      <c r="F162" s="26">
        <v>2.5247553215788122E-2</v>
      </c>
      <c r="G162"/>
      <c r="H162" s="26">
        <v>0.9476712058942387</v>
      </c>
      <c r="I162" s="25">
        <v>-2.9637141306287473</v>
      </c>
      <c r="J162" s="26">
        <v>-3.1273653902274427E-2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37"/>
      <c r="GJ162" s="26">
        <v>0.9163404136327078</v>
      </c>
      <c r="GK162" s="26">
        <v>0.90607710589609902</v>
      </c>
      <c r="GL162" s="26">
        <v>0.89274094798695602</v>
      </c>
      <c r="GM162" s="26">
        <v>0.95009581564524936</v>
      </c>
      <c r="GN162" s="26">
        <v>0.95434820710592538</v>
      </c>
      <c r="GO162" s="26">
        <v>0.95661530188594024</v>
      </c>
      <c r="GP162" s="26">
        <v>0.96434168686314425</v>
      </c>
      <c r="GQ162" s="26">
        <v>0.96433645400853185</v>
      </c>
      <c r="GR162" s="26">
        <v>0.96127172631961255</v>
      </c>
      <c r="GS162" s="26">
        <v>0.95669713098542974</v>
      </c>
      <c r="GT162" s="26">
        <v>0.96478469358714314</v>
      </c>
      <c r="GU162" s="26">
        <v>0.94421449532803281</v>
      </c>
      <c r="GV162" s="26">
        <v>0.951409736087376</v>
      </c>
      <c r="GW162" s="26">
        <v>0.93199791519069008</v>
      </c>
      <c r="GX162" s="26">
        <f t="shared" ref="GX162:GX165" si="25">+C162</f>
        <v>0.9412121784875418</v>
      </c>
      <c r="GY162" s="255"/>
      <c r="GZ162" s="255"/>
      <c r="HA162" s="255"/>
      <c r="HB162" s="255"/>
      <c r="HC162" s="255"/>
      <c r="HD162" s="255"/>
      <c r="HE162" s="255"/>
    </row>
    <row r="163" spans="1:213" ht="14.5">
      <c r="A163" s="9"/>
      <c r="B163" s="18" t="s">
        <v>18</v>
      </c>
      <c r="C163" s="20">
        <v>0.94412686920651556</v>
      </c>
      <c r="D163" s="20">
        <v>0.9389626285273821</v>
      </c>
      <c r="E163" s="19">
        <v>0.51642406791334583</v>
      </c>
      <c r="F163" s="20">
        <v>5.4999427264030443E-3</v>
      </c>
      <c r="G163"/>
      <c r="H163" s="20">
        <v>0.95353888280518873</v>
      </c>
      <c r="I163" s="19">
        <v>-1.4576254277806622</v>
      </c>
      <c r="J163" s="20">
        <v>-1.5286481275860672E-2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37"/>
      <c r="GJ163" s="20">
        <v>0.89480215260475715</v>
      </c>
      <c r="GK163" s="20">
        <v>0.89243020528434447</v>
      </c>
      <c r="GL163" s="20">
        <v>0.86897357606764958</v>
      </c>
      <c r="GM163" s="20">
        <v>0.95456880635265717</v>
      </c>
      <c r="GN163" s="20">
        <v>0.96244641920776042</v>
      </c>
      <c r="GO163" s="20">
        <v>0.96278084667060426</v>
      </c>
      <c r="GP163" s="20">
        <v>0.9816438395194832</v>
      </c>
      <c r="GQ163" s="20">
        <v>0.99004431329701637</v>
      </c>
      <c r="GR163" s="20">
        <v>0.98082049032005725</v>
      </c>
      <c r="GS163" s="20">
        <v>0.97219579823409963</v>
      </c>
      <c r="GT163" s="20">
        <v>0.97357942196329506</v>
      </c>
      <c r="GU163" s="20">
        <v>0.9654005826620311</v>
      </c>
      <c r="GV163" s="20">
        <v>0.96317454918659018</v>
      </c>
      <c r="GW163" s="20">
        <v>0.95066246535337329</v>
      </c>
      <c r="GX163" s="20">
        <f t="shared" si="25"/>
        <v>0.94412686920651556</v>
      </c>
      <c r="GY163" s="255"/>
      <c r="GZ163" s="255"/>
      <c r="HA163" s="255"/>
      <c r="HB163" s="255"/>
      <c r="HC163" s="255"/>
      <c r="HD163" s="255"/>
      <c r="HE163" s="255"/>
    </row>
    <row r="164" spans="1:213" ht="14.5">
      <c r="A164" s="9"/>
      <c r="B164" s="18" t="s">
        <v>19</v>
      </c>
      <c r="C164" s="20">
        <v>0.95859198983758154</v>
      </c>
      <c r="D164" s="20">
        <v>0.95328717668788221</v>
      </c>
      <c r="E164" s="19">
        <v>0.53048131496993278</v>
      </c>
      <c r="F164" s="20">
        <v>5.5647587415687937E-3</v>
      </c>
      <c r="G164"/>
      <c r="H164" s="20">
        <v>0.96494443036563238</v>
      </c>
      <c r="I164" s="19">
        <v>-1.1657253677750168</v>
      </c>
      <c r="J164" s="20">
        <v>-1.2080751296044119E-2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37"/>
      <c r="GJ164" s="20">
        <v>0.91354026768144647</v>
      </c>
      <c r="GK164" s="20">
        <v>0.91128661272637945</v>
      </c>
      <c r="GL164" s="20">
        <v>0.9126330910341387</v>
      </c>
      <c r="GM164" s="20">
        <v>0.9552368477212998</v>
      </c>
      <c r="GN164" s="20">
        <v>0.95402031286817857</v>
      </c>
      <c r="GO164" s="20">
        <v>0.9652573598484705</v>
      </c>
      <c r="GP164" s="20">
        <v>0.96082858005709126</v>
      </c>
      <c r="GQ164" s="20">
        <v>0.95907646947091885</v>
      </c>
      <c r="GR164" s="20">
        <v>0.95987905476615187</v>
      </c>
      <c r="GS164" s="20">
        <v>0.95809447105704926</v>
      </c>
      <c r="GT164" s="20">
        <v>0.94898894679149293</v>
      </c>
      <c r="GU164" s="20">
        <v>0.93908809282707539</v>
      </c>
      <c r="GV164" s="20">
        <v>0.97370806276474908</v>
      </c>
      <c r="GW164" s="20">
        <v>0.96351125355731759</v>
      </c>
      <c r="GX164" s="20">
        <f t="shared" si="25"/>
        <v>0.95859198983758154</v>
      </c>
      <c r="GY164" s="255"/>
      <c r="GZ164" s="255"/>
      <c r="HA164" s="255"/>
      <c r="HB164" s="255"/>
      <c r="HC164" s="255"/>
      <c r="HD164" s="255"/>
      <c r="HE164" s="255"/>
    </row>
    <row r="165" spans="1:213" ht="14.5">
      <c r="A165" s="9"/>
      <c r="B165" s="18" t="s">
        <v>20</v>
      </c>
      <c r="C165" s="20">
        <v>0.91013211725871335</v>
      </c>
      <c r="D165" s="20">
        <v>0.84179854897632855</v>
      </c>
      <c r="E165" s="19">
        <v>6.8333568282384789</v>
      </c>
      <c r="F165" s="20">
        <v>8.1175678391798151E-2</v>
      </c>
      <c r="G165"/>
      <c r="H165" s="20">
        <v>0.91424168258191429</v>
      </c>
      <c r="I165" s="19">
        <v>-7.2443133605585741</v>
      </c>
      <c r="J165" s="20">
        <v>-7.9238493481284672E-2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37"/>
      <c r="GJ165" s="20">
        <v>0.94777761253700765</v>
      </c>
      <c r="GK165" s="20">
        <v>0.91320669335567028</v>
      </c>
      <c r="GL165" s="20">
        <v>0.88872772551099266</v>
      </c>
      <c r="GM165" s="20">
        <v>0.93842692622698953</v>
      </c>
      <c r="GN165" s="20">
        <v>0.94701446814703172</v>
      </c>
      <c r="GO165" s="20">
        <v>0.93921060332306916</v>
      </c>
      <c r="GP165" s="20">
        <v>0.95238579959229874</v>
      </c>
      <c r="GQ165" s="20">
        <v>0.94543548387415066</v>
      </c>
      <c r="GR165" s="20">
        <v>0.94262191247288429</v>
      </c>
      <c r="GS165" s="20">
        <v>0.93837762906858369</v>
      </c>
      <c r="GT165" s="20">
        <v>0.9777183623982999</v>
      </c>
      <c r="GU165" s="20">
        <v>0.92572577495343999</v>
      </c>
      <c r="GV165" s="20">
        <v>0.90377485681233305</v>
      </c>
      <c r="GW165" s="20">
        <v>0.863009104646146</v>
      </c>
      <c r="GX165" s="20">
        <f t="shared" si="25"/>
        <v>0.91013211725871335</v>
      </c>
      <c r="GY165" s="255"/>
      <c r="GZ165" s="255"/>
      <c r="HA165" s="255"/>
      <c r="HB165" s="255"/>
      <c r="HC165" s="255"/>
      <c r="HD165" s="255"/>
      <c r="HE165" s="255"/>
    </row>
    <row r="166" spans="1:213" ht="14.5">
      <c r="A166" s="9"/>
      <c r="B166" s="21"/>
      <c r="C166"/>
      <c r="D166"/>
      <c r="E166" s="28" t="s">
        <v>391</v>
      </c>
      <c r="F166"/>
      <c r="G166"/>
      <c r="H166"/>
      <c r="I166" s="28" t="s">
        <v>391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 s="37"/>
      <c r="GJ166" s="263"/>
      <c r="GK166" s="263"/>
      <c r="GL166" s="263"/>
      <c r="GM166" s="263"/>
      <c r="GN166" s="263"/>
      <c r="GO166" s="263"/>
      <c r="GP166" s="263"/>
      <c r="GQ166" s="263"/>
      <c r="GR166" s="263"/>
      <c r="GS166" s="263"/>
      <c r="GT166" s="263"/>
      <c r="GU166" s="262"/>
      <c r="GV166" s="262"/>
      <c r="GW166" s="262"/>
      <c r="GX166" s="262"/>
      <c r="GY166" s="255"/>
      <c r="GZ166" s="255"/>
      <c r="HA166" s="255"/>
      <c r="HB166" s="255"/>
      <c r="HC166" s="255"/>
      <c r="HD166" s="255"/>
      <c r="HE166" s="255"/>
    </row>
    <row r="167" spans="1:213" ht="13">
      <c r="A167" s="9"/>
      <c r="B167" s="34" t="s">
        <v>51</v>
      </c>
      <c r="C167" s="26">
        <v>0.95278142797966814</v>
      </c>
      <c r="D167" s="26">
        <v>0.92306127406286331</v>
      </c>
      <c r="E167" s="25">
        <v>2.9720153916804826</v>
      </c>
      <c r="F167" s="26">
        <v>3.2197379255215937E-2</v>
      </c>
      <c r="H167" s="26">
        <v>0.95643735097853455</v>
      </c>
      <c r="I167" s="25">
        <v>-3.3376076915671238</v>
      </c>
      <c r="J167" s="26">
        <v>-3.4896250006886544E-2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26">
        <v>0.94657214726680583</v>
      </c>
      <c r="GB167" s="26">
        <v>0.9483396481838261</v>
      </c>
      <c r="GC167" s="26">
        <v>0.95316111674234516</v>
      </c>
      <c r="GD167" s="26">
        <v>0.95592271959060326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37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55"/>
      <c r="GZ167" s="255"/>
      <c r="HA167" s="255"/>
      <c r="HB167" s="255"/>
      <c r="HC167" s="255"/>
      <c r="HD167" s="255"/>
      <c r="HE167" s="255"/>
    </row>
    <row r="168" spans="1:213" ht="13">
      <c r="A168" s="9"/>
      <c r="B168" s="18" t="s">
        <v>18</v>
      </c>
      <c r="C168" s="20">
        <v>0.95473966436651481</v>
      </c>
      <c r="D168" s="20">
        <v>0.94718123577232827</v>
      </c>
      <c r="E168" s="19">
        <v>0.75584285941865392</v>
      </c>
      <c r="F168" s="20">
        <v>7.9799180016730618E-3</v>
      </c>
      <c r="H168" s="20">
        <v>0.96515474680485702</v>
      </c>
      <c r="I168" s="19">
        <v>-1.7973511032528755</v>
      </c>
      <c r="J168" s="20">
        <v>-1.8622413754923788E-2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37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55"/>
      <c r="GZ168" s="255"/>
      <c r="HA168" s="255"/>
      <c r="HB168" s="255"/>
      <c r="HC168" s="255"/>
      <c r="HD168" s="255"/>
      <c r="HE168" s="255"/>
    </row>
    <row r="169" spans="1:213" ht="13">
      <c r="A169" s="9"/>
      <c r="B169" s="18" t="s">
        <v>19</v>
      </c>
      <c r="C169" s="20">
        <v>0.96760293331728919</v>
      </c>
      <c r="D169" s="20">
        <v>0.96127113127245412</v>
      </c>
      <c r="E169" s="19">
        <v>0.63318020448350776</v>
      </c>
      <c r="F169" s="20">
        <v>6.5869054409795312E-3</v>
      </c>
      <c r="H169" s="20">
        <v>0.9716343114881969</v>
      </c>
      <c r="I169" s="19">
        <v>-1.0363180215742784</v>
      </c>
      <c r="J169" s="20">
        <v>-1.0665720727657394E-2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20">
        <v>0.96714628408170622</v>
      </c>
      <c r="GB169" s="20">
        <v>0.96462719767265803</v>
      </c>
      <c r="GC169" s="20">
        <v>0.97038878231977166</v>
      </c>
      <c r="GD169" s="20">
        <v>0.96912215942527813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37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55"/>
      <c r="GZ169" s="255"/>
      <c r="HA169" s="255"/>
      <c r="HB169" s="255"/>
      <c r="HC169" s="255"/>
      <c r="HD169" s="255"/>
      <c r="HE169" s="255"/>
    </row>
    <row r="170" spans="1:213" ht="13">
      <c r="A170" s="9"/>
      <c r="B170" s="18" t="s">
        <v>20</v>
      </c>
      <c r="C170" s="20">
        <v>0.92685688460740223</v>
      </c>
      <c r="D170" s="20">
        <v>0.83946596088774117</v>
      </c>
      <c r="E170" s="19">
        <v>8.7390923719661053</v>
      </c>
      <c r="F170" s="20">
        <v>0.10410299856261539</v>
      </c>
      <c r="H170" s="20">
        <v>0.92245941234666151</v>
      </c>
      <c r="I170" s="19">
        <v>-8.2993451458920333</v>
      </c>
      <c r="J170" s="20">
        <v>-8.9969759480031483E-2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37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55"/>
      <c r="GZ170" s="255"/>
      <c r="HA170" s="255"/>
      <c r="HB170" s="255"/>
      <c r="HC170" s="255"/>
      <c r="HD170" s="255"/>
      <c r="HE170" s="255"/>
    </row>
    <row r="171" spans="1:213" ht="14.5">
      <c r="A171" s="9"/>
      <c r="B171" s="21"/>
      <c r="C171"/>
      <c r="D171"/>
      <c r="E171" s="28" t="s">
        <v>391</v>
      </c>
      <c r="F171"/>
      <c r="G171"/>
      <c r="H171"/>
      <c r="I171" s="28" t="s">
        <v>391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 s="37"/>
      <c r="GJ171" s="263"/>
      <c r="GK171" s="263"/>
      <c r="GL171" s="263"/>
      <c r="GM171" s="263"/>
      <c r="GN171" s="263"/>
      <c r="GO171" s="263"/>
      <c r="GP171" s="263"/>
      <c r="GQ171" s="263"/>
      <c r="GR171" s="263"/>
      <c r="GS171" s="263"/>
      <c r="GT171" s="263"/>
      <c r="GU171" s="262"/>
      <c r="GV171" s="262"/>
      <c r="GW171" s="262"/>
      <c r="GX171" s="262"/>
      <c r="GY171" s="255"/>
      <c r="GZ171" s="255"/>
      <c r="HA171" s="255"/>
      <c r="HB171" s="255"/>
      <c r="HC171" s="255"/>
      <c r="HD171" s="255"/>
      <c r="HE171" s="255"/>
    </row>
    <row r="172" spans="1:213" ht="14.5">
      <c r="A172" s="9"/>
      <c r="B172" s="34" t="s">
        <v>52</v>
      </c>
      <c r="C172" s="26">
        <v>0.60147508421256612</v>
      </c>
      <c r="D172" s="26">
        <v>0.62185660721958902</v>
      </c>
      <c r="E172" s="25">
        <v>-2.0381523007022895</v>
      </c>
      <c r="F172" s="26">
        <v>-3.2775277725441622E-2</v>
      </c>
      <c r="G172"/>
      <c r="H172" s="26">
        <v>0.6341622299407611</v>
      </c>
      <c r="I172" s="25">
        <v>-1.2305622721172083</v>
      </c>
      <c r="J172" s="26">
        <v>-1.9404534266131847E-2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0.61086707250644157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37"/>
      <c r="GJ172" s="26">
        <v>0.58433766452166369</v>
      </c>
      <c r="GK172" s="26">
        <v>0.58712936517002534</v>
      </c>
      <c r="GL172" s="26">
        <v>0.59908359723975591</v>
      </c>
      <c r="GM172" s="26">
        <v>0.61243694501786805</v>
      </c>
      <c r="GN172" s="26">
        <v>0.63801188102444195</v>
      </c>
      <c r="GO172" s="26">
        <v>0.64986728109643488</v>
      </c>
      <c r="GP172" s="26">
        <v>0.66412699778513373</v>
      </c>
      <c r="GQ172" s="26">
        <v>0.66054883436511935</v>
      </c>
      <c r="GR172" s="26">
        <v>0.67430653429011378</v>
      </c>
      <c r="GS172" s="26">
        <v>0.68489841493890402</v>
      </c>
      <c r="GT172" s="26">
        <v>0.70427816785920905</v>
      </c>
      <c r="GU172" s="26">
        <v>0.63143849376462435</v>
      </c>
      <c r="GV172" s="26">
        <v>0.64102985932831069</v>
      </c>
      <c r="GW172" s="26">
        <v>0.63009122067683776</v>
      </c>
      <c r="GX172" s="26">
        <f t="shared" ref="GX172:GX175" si="26">+C172</f>
        <v>0.60147508421256612</v>
      </c>
      <c r="GY172" s="255"/>
      <c r="GZ172" s="255"/>
      <c r="HA172" s="255"/>
      <c r="HB172" s="255"/>
      <c r="HC172" s="255"/>
      <c r="HD172" s="255"/>
      <c r="HE172" s="255"/>
    </row>
    <row r="173" spans="1:213" ht="14.5">
      <c r="A173" s="9"/>
      <c r="B173" s="18" t="s">
        <v>18</v>
      </c>
      <c r="C173" s="20">
        <v>0.70508361102511252</v>
      </c>
      <c r="D173" s="20">
        <v>0.73395781763005297</v>
      </c>
      <c r="E173" s="19">
        <v>-2.8874206604940444</v>
      </c>
      <c r="F173" s="20">
        <v>-3.9340416998588756E-2</v>
      </c>
      <c r="G173"/>
      <c r="H173" s="20">
        <v>0.74291660029158946</v>
      </c>
      <c r="I173" s="19">
        <v>-0.89587826615364907</v>
      </c>
      <c r="J173" s="20">
        <v>-1.2058934553380867E-2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37"/>
      <c r="GJ173" s="20">
        <v>0.61680998502325468</v>
      </c>
      <c r="GK173" s="20">
        <v>0.60423221950994832</v>
      </c>
      <c r="GL173" s="20">
        <v>0.58280392266537828</v>
      </c>
      <c r="GM173" s="20">
        <v>0.58777556249352014</v>
      </c>
      <c r="GN173" s="20">
        <v>0.62617160930840576</v>
      </c>
      <c r="GO173" s="20">
        <v>0.65722880530709615</v>
      </c>
      <c r="GP173" s="20">
        <v>0.68105017371980714</v>
      </c>
      <c r="GQ173" s="20">
        <v>0.70560362698501189</v>
      </c>
      <c r="GR173" s="20">
        <v>0.7309186101766314</v>
      </c>
      <c r="GS173" s="20">
        <v>0.74808574079363743</v>
      </c>
      <c r="GT173" s="20">
        <v>0.77414023390676734</v>
      </c>
      <c r="GU173" s="20">
        <v>0.74668324981151557</v>
      </c>
      <c r="GV173" s="20">
        <v>0.75230841216615318</v>
      </c>
      <c r="GW173" s="20">
        <v>0.74382200197507653</v>
      </c>
      <c r="GX173" s="20">
        <f t="shared" si="26"/>
        <v>0.70508361102511252</v>
      </c>
      <c r="GY173" s="255"/>
      <c r="GZ173" s="255"/>
      <c r="HA173" s="255"/>
      <c r="HB173" s="255"/>
      <c r="HC173" s="255"/>
      <c r="HD173" s="255"/>
      <c r="HE173" s="255"/>
    </row>
    <row r="174" spans="1:213" ht="14.5">
      <c r="A174" s="9"/>
      <c r="B174" s="18" t="s">
        <v>19</v>
      </c>
      <c r="C174" s="20">
        <v>0.68763388422214677</v>
      </c>
      <c r="D174" s="20">
        <v>0.69967908113495791</v>
      </c>
      <c r="E174" s="19">
        <v>-1.204519691281114</v>
      </c>
      <c r="F174" s="20">
        <v>-1.7215316618116525E-2</v>
      </c>
      <c r="G174"/>
      <c r="H174" s="20">
        <v>0.70975282224243319</v>
      </c>
      <c r="I174" s="19">
        <v>-1.0073741107475276</v>
      </c>
      <c r="J174" s="20">
        <v>-1.4193308982763504E-2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37"/>
      <c r="GJ174" s="20">
        <v>0.60300852736140398</v>
      </c>
      <c r="GK174" s="20">
        <v>0.60562482397279416</v>
      </c>
      <c r="GL174" s="20">
        <v>0.63702505351922512</v>
      </c>
      <c r="GM174" s="20">
        <v>0.66699974065585121</v>
      </c>
      <c r="GN174" s="20">
        <v>0.6789960723640438</v>
      </c>
      <c r="GO174" s="20">
        <v>0.68802458670271016</v>
      </c>
      <c r="GP174" s="20">
        <v>0.69102020836509748</v>
      </c>
      <c r="GQ174" s="20">
        <v>0.6844858015928057</v>
      </c>
      <c r="GR174" s="20">
        <v>0.70530126784313751</v>
      </c>
      <c r="GS174" s="20">
        <v>0.72942801139842639</v>
      </c>
      <c r="GT174" s="20">
        <v>0.74607644868638823</v>
      </c>
      <c r="GU174" s="20">
        <v>0.70340519487524256</v>
      </c>
      <c r="GV174" s="20">
        <v>0.71952623675445082</v>
      </c>
      <c r="GW174" s="20">
        <v>0.70859496412357947</v>
      </c>
      <c r="GX174" s="20">
        <f t="shared" si="26"/>
        <v>0.68763388422214677</v>
      </c>
      <c r="GY174" s="255"/>
      <c r="GZ174" s="255"/>
      <c r="HA174" s="255"/>
      <c r="HB174" s="255"/>
      <c r="HC174" s="255"/>
      <c r="HD174" s="255"/>
      <c r="HE174" s="255"/>
    </row>
    <row r="175" spans="1:213" ht="14.5">
      <c r="A175" s="9"/>
      <c r="B175" s="18" t="s">
        <v>20</v>
      </c>
      <c r="C175" s="20">
        <v>0.42270121502723473</v>
      </c>
      <c r="D175" s="20">
        <v>0.44580538642688616</v>
      </c>
      <c r="E175" s="19">
        <v>-2.3104171399651428</v>
      </c>
      <c r="F175" s="20">
        <v>-5.1825689197769718E-2</v>
      </c>
      <c r="G175"/>
      <c r="H175" s="20">
        <v>0.46450063990682955</v>
      </c>
      <c r="I175" s="19">
        <v>-1.8695253479943386</v>
      </c>
      <c r="J175" s="20">
        <v>-4.0248068299094948E-2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37"/>
      <c r="GJ175" s="20">
        <v>0.52761481172813374</v>
      </c>
      <c r="GK175" s="20">
        <v>0.54907448602888498</v>
      </c>
      <c r="GL175" s="20">
        <v>0.56866371305532737</v>
      </c>
      <c r="GM175" s="20">
        <v>0.57316295555295138</v>
      </c>
      <c r="GN175" s="20">
        <v>0.60307369897113383</v>
      </c>
      <c r="GO175" s="20">
        <v>0.60081118673330747</v>
      </c>
      <c r="GP175" s="20">
        <v>0.62071608137121426</v>
      </c>
      <c r="GQ175" s="20">
        <v>0.59389465134077035</v>
      </c>
      <c r="GR175" s="20">
        <v>0.59156339044890482</v>
      </c>
      <c r="GS175" s="20">
        <v>0.58648087820557582</v>
      </c>
      <c r="GT175" s="20">
        <v>0.60305873446860103</v>
      </c>
      <c r="GU175" s="20">
        <v>0.46198677144863692</v>
      </c>
      <c r="GV175" s="20">
        <v>0.46648587663172425</v>
      </c>
      <c r="GW175" s="20">
        <v>0.45180280868201578</v>
      </c>
      <c r="GX175" s="20">
        <f t="shared" si="26"/>
        <v>0.42270121502723473</v>
      </c>
      <c r="GY175" s="255"/>
      <c r="GZ175" s="255"/>
      <c r="HA175" s="255"/>
      <c r="HB175" s="255"/>
      <c r="HC175" s="255"/>
      <c r="HD175" s="255"/>
      <c r="HE175" s="255"/>
    </row>
    <row r="176" spans="1:213" ht="14.5">
      <c r="A176" s="9"/>
      <c r="B176" s="21"/>
      <c r="C176"/>
      <c r="D176"/>
      <c r="E176" s="28" t="s">
        <v>391</v>
      </c>
      <c r="F176"/>
      <c r="G176"/>
      <c r="H176"/>
      <c r="I176" s="28" t="s">
        <v>391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 s="37"/>
      <c r="GJ176" s="263"/>
      <c r="GK176" s="263"/>
      <c r="GL176" s="263"/>
      <c r="GM176" s="263"/>
      <c r="GN176" s="263"/>
      <c r="GO176" s="263"/>
      <c r="GP176" s="263"/>
      <c r="GQ176" s="263"/>
      <c r="GR176" s="263"/>
      <c r="GS176" s="263"/>
      <c r="GT176" s="263"/>
      <c r="GU176" s="262"/>
      <c r="GV176" s="262"/>
      <c r="GW176" s="262"/>
      <c r="GX176" s="262"/>
      <c r="GY176" s="255"/>
      <c r="GZ176" s="255"/>
      <c r="HA176" s="255"/>
      <c r="HB176" s="255"/>
      <c r="HC176" s="255"/>
      <c r="HD176" s="255"/>
      <c r="HE176" s="255"/>
    </row>
    <row r="177" spans="1:213" ht="13">
      <c r="A177" s="9"/>
      <c r="B177" s="34" t="s">
        <v>53</v>
      </c>
      <c r="C177" s="26">
        <v>0.6103164045885674</v>
      </c>
      <c r="D177" s="26">
        <v>0.62879956191579134</v>
      </c>
      <c r="E177" s="25">
        <v>-1.8483157327223942</v>
      </c>
      <c r="F177" s="26">
        <v>-2.9394354650805563E-2</v>
      </c>
      <c r="H177" s="26">
        <v>0.63886602804917736</v>
      </c>
      <c r="I177" s="25">
        <v>-1.0066466133386021</v>
      </c>
      <c r="J177" s="26">
        <v>-1.5756771672653637E-2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0.62941135696037076</v>
      </c>
      <c r="FT177" s="26">
        <v>0.63191036961075098</v>
      </c>
      <c r="FU177" s="26">
        <v>0.63059376694843827</v>
      </c>
      <c r="FV177" s="26">
        <v>0.62879956191579134</v>
      </c>
      <c r="FW177" s="26">
        <v>0.63009122067683776</v>
      </c>
      <c r="FX177" s="26">
        <v>0.63150582292961888</v>
      </c>
      <c r="FY177" s="26">
        <v>0.62847203560968312</v>
      </c>
      <c r="FZ177" s="26">
        <v>0.62708914422713247</v>
      </c>
      <c r="GA177" s="26">
        <v>0.62778914588909063</v>
      </c>
      <c r="GB177" s="26">
        <v>0.62488451049660443</v>
      </c>
      <c r="GC177" s="26">
        <v>0.62367096936038247</v>
      </c>
      <c r="GD177" s="26">
        <v>0.61968259148896265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37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55"/>
      <c r="GZ177" s="255"/>
      <c r="HA177" s="255"/>
      <c r="HB177" s="255"/>
      <c r="HC177" s="255"/>
      <c r="HD177" s="255"/>
      <c r="HE177" s="255"/>
    </row>
    <row r="178" spans="1:213" ht="13">
      <c r="A178" s="9"/>
      <c r="B178" s="18" t="s">
        <v>18</v>
      </c>
      <c r="C178" s="20">
        <v>0.7160437258109722</v>
      </c>
      <c r="D178" s="20">
        <v>0.74199147512913732</v>
      </c>
      <c r="E178" s="19">
        <v>-2.5947749318165125</v>
      </c>
      <c r="F178" s="20">
        <v>-3.4970414334813134E-2</v>
      </c>
      <c r="H178" s="20">
        <v>0.75081275153821181</v>
      </c>
      <c r="I178" s="19">
        <v>-0.88212764090744855</v>
      </c>
      <c r="J178" s="20">
        <v>-1.1748969887634542E-2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37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55"/>
      <c r="GZ178" s="255"/>
      <c r="HA178" s="255"/>
      <c r="HB178" s="255"/>
      <c r="HC178" s="255"/>
      <c r="HD178" s="255"/>
      <c r="HE178" s="255"/>
    </row>
    <row r="179" spans="1:213" ht="13">
      <c r="A179" s="9"/>
      <c r="B179" s="18" t="s">
        <v>19</v>
      </c>
      <c r="C179" s="20">
        <v>0.69647119648347322</v>
      </c>
      <c r="D179" s="20">
        <v>0.70887667642203489</v>
      </c>
      <c r="E179" s="19">
        <v>-1.240547993856167</v>
      </c>
      <c r="F179" s="20">
        <v>-1.7500194816927474E-2</v>
      </c>
      <c r="H179" s="20">
        <v>0.7143740315016186</v>
      </c>
      <c r="I179" s="19">
        <v>-0.54973550795837101</v>
      </c>
      <c r="J179" s="20">
        <v>-7.6953456273154775E-3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0.70653081522878647</v>
      </c>
      <c r="FT179" s="20">
        <v>0.71073526996666325</v>
      </c>
      <c r="FU179" s="20">
        <v>0.71059420248292249</v>
      </c>
      <c r="FV179" s="20">
        <v>0.70887667642203489</v>
      </c>
      <c r="FW179" s="20">
        <v>0.70859496412357947</v>
      </c>
      <c r="FX179" s="20">
        <v>0.70788218743303966</v>
      </c>
      <c r="FY179" s="20">
        <v>0.70382691089775595</v>
      </c>
      <c r="FZ179" s="20">
        <v>0.70611200795564011</v>
      </c>
      <c r="GA179" s="20">
        <v>0.70503268866120306</v>
      </c>
      <c r="GB179" s="20">
        <v>0.70244103047296058</v>
      </c>
      <c r="GC179" s="20">
        <v>0.70468206351702056</v>
      </c>
      <c r="GD179" s="20">
        <v>0.70086125986740588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37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55"/>
      <c r="GZ179" s="255"/>
      <c r="HA179" s="255"/>
      <c r="HB179" s="255"/>
      <c r="HC179" s="255"/>
      <c r="HD179" s="255"/>
      <c r="HE179" s="255"/>
    </row>
    <row r="180" spans="1:213" ht="13">
      <c r="A180" s="9"/>
      <c r="B180" s="18" t="s">
        <v>20</v>
      </c>
      <c r="C180" s="20">
        <v>0.42960849110648353</v>
      </c>
      <c r="D180" s="20">
        <v>0.44978452630560678</v>
      </c>
      <c r="E180" s="19">
        <v>-2.0176035199123254</v>
      </c>
      <c r="F180" s="20">
        <v>-4.4857112726493877E-2</v>
      </c>
      <c r="H180" s="20">
        <v>0.46702656817126603</v>
      </c>
      <c r="I180" s="19">
        <v>-1.7242041865659252</v>
      </c>
      <c r="J180" s="20">
        <v>-3.6918760174980719E-2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37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55"/>
      <c r="GZ180" s="255"/>
      <c r="HA180" s="255"/>
      <c r="HB180" s="255"/>
      <c r="HC180" s="255"/>
      <c r="HD180" s="255"/>
      <c r="HE180" s="255"/>
    </row>
    <row r="181" spans="1:213" ht="14.5">
      <c r="A181" s="9"/>
      <c r="B181" s="21"/>
      <c r="C181"/>
      <c r="D181"/>
      <c r="E181" s="28" t="s">
        <v>391</v>
      </c>
      <c r="F181"/>
      <c r="G181"/>
      <c r="H181"/>
      <c r="I181" s="28" t="s">
        <v>391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 s="37"/>
      <c r="GJ181" s="263"/>
      <c r="GK181" s="263"/>
      <c r="GL181" s="263"/>
      <c r="GM181" s="263"/>
      <c r="GN181" s="263"/>
      <c r="GO181" s="263"/>
      <c r="GP181" s="263"/>
      <c r="GQ181" s="263"/>
      <c r="GR181" s="263"/>
      <c r="GS181" s="263"/>
      <c r="GT181" s="263"/>
      <c r="GU181" s="262"/>
      <c r="GV181" s="262"/>
      <c r="GW181" s="262"/>
      <c r="GX181" s="262"/>
      <c r="GY181" s="255"/>
      <c r="GZ181" s="255"/>
      <c r="HA181" s="255"/>
      <c r="HB181" s="255"/>
      <c r="HC181" s="255"/>
      <c r="HD181" s="255"/>
      <c r="HE181" s="255"/>
    </row>
    <row r="182" spans="1:213" ht="14.5">
      <c r="A182" s="9"/>
      <c r="B182" s="34" t="s">
        <v>54</v>
      </c>
      <c r="C182" s="26">
        <v>0.60361499908586169</v>
      </c>
      <c r="D182" s="26">
        <v>0.6220704854891993</v>
      </c>
      <c r="E182" s="25">
        <v>-1.8455486403337606</v>
      </c>
      <c r="F182" s="26">
        <v>-2.9667838024535306E-2</v>
      </c>
      <c r="G182"/>
      <c r="H182" s="26">
        <v>0.6381220403360891</v>
      </c>
      <c r="I182" s="25">
        <v>-1.6051554846889804</v>
      </c>
      <c r="J182" s="26">
        <v>-2.5154365203301388E-2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37"/>
      <c r="GJ182" s="26">
        <v>0.60194766757371909</v>
      </c>
      <c r="GK182" s="26">
        <v>0.58551904712311587</v>
      </c>
      <c r="GL182" s="26">
        <v>0.59105774852822524</v>
      </c>
      <c r="GM182" s="26">
        <v>0.60971014405901303</v>
      </c>
      <c r="GN182" s="26">
        <v>0.64126738020128193</v>
      </c>
      <c r="GO182" s="26">
        <v>0.65428392257446999</v>
      </c>
      <c r="GP182" s="26">
        <v>0.66804062521075158</v>
      </c>
      <c r="GQ182" s="26">
        <v>0.66444490470577189</v>
      </c>
      <c r="GR182" s="26">
        <v>0.68046116121510825</v>
      </c>
      <c r="GS182" s="26">
        <v>0.68892221855100266</v>
      </c>
      <c r="GT182" s="26">
        <v>0.70399061776866345</v>
      </c>
      <c r="GU182" s="26">
        <v>0.6390429101259113</v>
      </c>
      <c r="GV182" s="26">
        <v>0.64474575754837793</v>
      </c>
      <c r="GW182" s="26">
        <v>0.63184030538053926</v>
      </c>
      <c r="GX182" s="26">
        <f t="shared" ref="GX182:GX185" si="27">+C182</f>
        <v>0.60361499908586169</v>
      </c>
      <c r="GY182" s="255"/>
      <c r="GZ182" s="255"/>
      <c r="HA182" s="255"/>
      <c r="HB182" s="255"/>
      <c r="HC182" s="255"/>
      <c r="HD182" s="255"/>
      <c r="HE182" s="255"/>
    </row>
    <row r="183" spans="1:213" ht="14.5">
      <c r="A183" s="9"/>
      <c r="B183" s="18" t="s">
        <v>18</v>
      </c>
      <c r="C183" s="20">
        <v>0.70426815005866672</v>
      </c>
      <c r="D183" s="20">
        <v>0.73446658014050836</v>
      </c>
      <c r="E183" s="19">
        <v>-3.0198430081841643</v>
      </c>
      <c r="F183" s="20">
        <v>-4.1116139111550154E-2</v>
      </c>
      <c r="G183"/>
      <c r="H183" s="20">
        <v>0.75065585262635193</v>
      </c>
      <c r="I183" s="19">
        <v>-1.6189272485843564</v>
      </c>
      <c r="J183" s="20">
        <v>-2.1566837092126118E-2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37"/>
      <c r="GJ183" s="20">
        <v>0.62470108858537032</v>
      </c>
      <c r="GK183" s="20">
        <v>0.57994912903332185</v>
      </c>
      <c r="GL183" s="20">
        <v>0.56436666578190764</v>
      </c>
      <c r="GM183" s="20">
        <v>0.56979791785915856</v>
      </c>
      <c r="GN183" s="20">
        <v>0.6245682997893629</v>
      </c>
      <c r="GO183" s="20">
        <v>0.65646676365507795</v>
      </c>
      <c r="GP183" s="20">
        <v>0.68149478934436536</v>
      </c>
      <c r="GQ183" s="20">
        <v>0.70922969091825394</v>
      </c>
      <c r="GR183" s="20">
        <v>0.73251986711967088</v>
      </c>
      <c r="GS183" s="20">
        <v>0.74998525068312571</v>
      </c>
      <c r="GT183" s="20">
        <v>0.77409338428274699</v>
      </c>
      <c r="GU183" s="20">
        <v>0.75215311137231911</v>
      </c>
      <c r="GV183" s="20">
        <v>0.75928275605539119</v>
      </c>
      <c r="GW183" s="20">
        <v>0.7441537037068422</v>
      </c>
      <c r="GX183" s="20">
        <f t="shared" si="27"/>
        <v>0.70426815005866672</v>
      </c>
      <c r="GY183" s="255"/>
      <c r="GZ183" s="255"/>
      <c r="HA183" s="255"/>
      <c r="HB183" s="255"/>
      <c r="HC183" s="255"/>
      <c r="HD183" s="255"/>
      <c r="HE183" s="255"/>
    </row>
    <row r="184" spans="1:213" ht="14.5">
      <c r="A184" s="9"/>
      <c r="B184" s="18" t="s">
        <v>19</v>
      </c>
      <c r="C184" s="20">
        <v>0.6937446804474513</v>
      </c>
      <c r="D184" s="20">
        <v>0.70284441575598011</v>
      </c>
      <c r="E184" s="19">
        <v>-0.90997353085288113</v>
      </c>
      <c r="F184" s="20">
        <v>-1.294701231814032E-2</v>
      </c>
      <c r="G184"/>
      <c r="H184" s="20">
        <v>0.71485045992956586</v>
      </c>
      <c r="I184" s="19">
        <v>-1.200604417358575</v>
      </c>
      <c r="J184" s="20">
        <v>-1.6795182834139472E-2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37"/>
      <c r="GJ184" s="20">
        <v>0.62627097095961382</v>
      </c>
      <c r="GK184" s="20">
        <v>0.62164767645350216</v>
      </c>
      <c r="GL184" s="20">
        <v>0.63446510176963555</v>
      </c>
      <c r="GM184" s="20">
        <v>0.67485947190623718</v>
      </c>
      <c r="GN184" s="20">
        <v>0.68028887739966581</v>
      </c>
      <c r="GO184" s="20">
        <v>0.69988845963842339</v>
      </c>
      <c r="GP184" s="20">
        <v>0.69096092583370061</v>
      </c>
      <c r="GQ184" s="20">
        <v>0.68070250410134914</v>
      </c>
      <c r="GR184" s="20">
        <v>0.70789080883714484</v>
      </c>
      <c r="GS184" s="20">
        <v>0.73206534703940673</v>
      </c>
      <c r="GT184" s="20">
        <v>0.74551624908357506</v>
      </c>
      <c r="GU184" s="20">
        <v>0.71601619262649752</v>
      </c>
      <c r="GV184" s="20">
        <v>0.72408074097859076</v>
      </c>
      <c r="GW184" s="20">
        <v>0.71627332930538701</v>
      </c>
      <c r="GX184" s="20">
        <f t="shared" si="27"/>
        <v>0.6937446804474513</v>
      </c>
      <c r="GY184" s="255"/>
      <c r="GZ184" s="255"/>
      <c r="HA184" s="255"/>
      <c r="HB184" s="255"/>
      <c r="HC184" s="255"/>
      <c r="HD184" s="255"/>
      <c r="HE184" s="255"/>
    </row>
    <row r="185" spans="1:213" ht="14.5">
      <c r="A185" s="9"/>
      <c r="B185" s="18" t="s">
        <v>20</v>
      </c>
      <c r="C185" s="20">
        <v>0.42281029212731985</v>
      </c>
      <c r="D185" s="20">
        <v>0.44289239433651867</v>
      </c>
      <c r="E185" s="19">
        <v>-2.0082102209198816</v>
      </c>
      <c r="F185" s="20">
        <v>-4.5343073094048274E-2</v>
      </c>
      <c r="G185"/>
      <c r="H185" s="20">
        <v>0.46438590586831296</v>
      </c>
      <c r="I185" s="19">
        <v>-2.1493511531794294</v>
      </c>
      <c r="J185" s="20">
        <v>-4.6283729243689106E-2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37"/>
      <c r="GJ185" s="20">
        <v>0.54818186092082022</v>
      </c>
      <c r="GK185" s="20">
        <v>0.54905643429231998</v>
      </c>
      <c r="GL185" s="20">
        <v>0.56593440593157396</v>
      </c>
      <c r="GM185" s="20">
        <v>0.5732368766602508</v>
      </c>
      <c r="GN185" s="20">
        <v>0.6130898505460407</v>
      </c>
      <c r="GO185" s="20">
        <v>0.60235765659922469</v>
      </c>
      <c r="GP185" s="20">
        <v>0.63166568392379852</v>
      </c>
      <c r="GQ185" s="20">
        <v>0.60597750338544731</v>
      </c>
      <c r="GR185" s="20">
        <v>0.60560237575201592</v>
      </c>
      <c r="GS185" s="20">
        <v>0.59401713251683286</v>
      </c>
      <c r="GT185" s="20">
        <v>0.60186093451798151</v>
      </c>
      <c r="GU185" s="20">
        <v>0.46558836681466115</v>
      </c>
      <c r="GV185" s="20">
        <v>0.46672386841262026</v>
      </c>
      <c r="GW185" s="20">
        <v>0.44884055791678867</v>
      </c>
      <c r="GX185" s="20">
        <f t="shared" si="27"/>
        <v>0.42281029212731985</v>
      </c>
      <c r="GY185" s="255"/>
      <c r="GZ185" s="255"/>
      <c r="HA185" s="255"/>
      <c r="HB185" s="255"/>
      <c r="HC185" s="255"/>
      <c r="HD185" s="255"/>
      <c r="HE185" s="255"/>
    </row>
    <row r="186" spans="1:213" ht="14.5">
      <c r="A186" s="9"/>
      <c r="B186" s="21"/>
      <c r="C186"/>
      <c r="D186"/>
      <c r="E186" s="28" t="s">
        <v>391</v>
      </c>
      <c r="F186"/>
      <c r="G186"/>
      <c r="H186"/>
      <c r="I186" s="28" t="s">
        <v>391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 s="37"/>
      <c r="GJ186" s="263"/>
      <c r="GK186" s="263"/>
      <c r="GL186" s="263"/>
      <c r="GM186" s="263"/>
      <c r="GN186" s="263"/>
      <c r="GO186" s="263"/>
      <c r="GP186" s="263"/>
      <c r="GQ186" s="263"/>
      <c r="GR186" s="263"/>
      <c r="GS186" s="263"/>
      <c r="GT186" s="263"/>
      <c r="GU186" s="262"/>
      <c r="GV186" s="262"/>
      <c r="GW186" s="262"/>
      <c r="GX186" s="262"/>
      <c r="GY186" s="255"/>
      <c r="GZ186" s="255"/>
      <c r="HA186" s="255"/>
      <c r="HB186" s="255"/>
      <c r="HC186" s="255"/>
      <c r="HD186" s="255"/>
      <c r="HE186" s="255"/>
    </row>
    <row r="187" spans="1:213" ht="13">
      <c r="A187" s="9"/>
      <c r="B187" s="34" t="s">
        <v>55</v>
      </c>
      <c r="C187" s="26">
        <v>0.61372257178362144</v>
      </c>
      <c r="D187" s="26">
        <v>0.62982485696118473</v>
      </c>
      <c r="E187" s="25">
        <v>-1.6102285177563291</v>
      </c>
      <c r="F187" s="26">
        <v>-2.5566290373572307E-2</v>
      </c>
      <c r="H187" s="26">
        <v>0.64398596408493891</v>
      </c>
      <c r="I187" s="25">
        <v>-1.416110712375418</v>
      </c>
      <c r="J187" s="26">
        <v>-2.1989776040967239E-2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37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55"/>
      <c r="GZ187" s="255"/>
      <c r="HA187" s="255"/>
      <c r="HB187" s="255"/>
      <c r="HC187" s="255"/>
      <c r="HD187" s="255"/>
      <c r="HE187" s="255"/>
    </row>
    <row r="188" spans="1:213" ht="13">
      <c r="A188" s="9"/>
      <c r="B188" s="18" t="s">
        <v>18</v>
      </c>
      <c r="C188" s="20">
        <v>0.7153137109654093</v>
      </c>
      <c r="D188" s="20">
        <v>0.74410879267422303</v>
      </c>
      <c r="E188" s="19">
        <v>-2.879508170881373</v>
      </c>
      <c r="F188" s="20">
        <v>-3.8697408218129274E-2</v>
      </c>
      <c r="H188" s="20">
        <v>0.75830889472536989</v>
      </c>
      <c r="I188" s="19">
        <v>-1.4200102051146857</v>
      </c>
      <c r="J188" s="20">
        <v>-1.8726012776481518E-2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37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55"/>
      <c r="GZ188" s="255"/>
      <c r="HA188" s="255"/>
      <c r="HB188" s="255"/>
      <c r="HC188" s="255"/>
      <c r="HD188" s="255"/>
      <c r="HE188" s="255"/>
    </row>
    <row r="189" spans="1:213" ht="13">
      <c r="A189" s="9"/>
      <c r="B189" s="18" t="s">
        <v>19</v>
      </c>
      <c r="C189" s="20">
        <v>0.70619440279500012</v>
      </c>
      <c r="D189" s="20">
        <v>0.71284675016221233</v>
      </c>
      <c r="E189" s="19">
        <v>-0.6652347367212208</v>
      </c>
      <c r="F189" s="20">
        <v>-9.3320862663657071E-3</v>
      </c>
      <c r="H189" s="20">
        <v>0.72044533568922597</v>
      </c>
      <c r="I189" s="19">
        <v>-0.7598585527013646</v>
      </c>
      <c r="J189" s="20">
        <v>-1.0547067418715861E-2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37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55"/>
      <c r="GZ189" s="255"/>
      <c r="HA189" s="255"/>
      <c r="HB189" s="255"/>
      <c r="HC189" s="255"/>
      <c r="HD189" s="255"/>
      <c r="HE189" s="255"/>
    </row>
    <row r="190" spans="1:213" ht="13">
      <c r="A190" s="9"/>
      <c r="B190" s="18" t="s">
        <v>20</v>
      </c>
      <c r="C190" s="20">
        <v>0.42963469300682561</v>
      </c>
      <c r="D190" s="20">
        <v>0.44691104620707278</v>
      </c>
      <c r="E190" s="19">
        <v>-1.7276353200247174</v>
      </c>
      <c r="F190" s="20">
        <v>-3.8657252593936355E-2</v>
      </c>
      <c r="H190" s="20">
        <v>0.46935157837364683</v>
      </c>
      <c r="I190" s="19">
        <v>-2.2440532166574045</v>
      </c>
      <c r="J190" s="20">
        <v>-4.781177522473213E-2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37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55"/>
      <c r="GZ190" s="255"/>
      <c r="HA190" s="255"/>
      <c r="HB190" s="255"/>
      <c r="HC190" s="255"/>
      <c r="HD190" s="255"/>
      <c r="HE190" s="255"/>
    </row>
    <row r="191" spans="1:213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 s="37"/>
      <c r="GJ191" s="263"/>
      <c r="GK191" s="263"/>
      <c r="GL191" s="263"/>
      <c r="GM191" s="263"/>
      <c r="GN191" s="263"/>
      <c r="GO191" s="263"/>
      <c r="GP191" s="263"/>
      <c r="GQ191" s="263"/>
      <c r="GR191" s="263"/>
      <c r="GS191" s="263"/>
      <c r="GT191" s="263"/>
      <c r="GU191" s="262"/>
      <c r="GV191" s="262"/>
      <c r="GW191" s="262"/>
      <c r="GX191" s="262"/>
      <c r="GY191" s="255"/>
      <c r="GZ191" s="255"/>
      <c r="HA191" s="255"/>
      <c r="HB191" s="255"/>
      <c r="HC191" s="255"/>
      <c r="HD191" s="255"/>
      <c r="HE191" s="255"/>
    </row>
    <row r="192" spans="1:213" ht="13">
      <c r="A192" s="9"/>
      <c r="B192" s="34" t="s">
        <v>56</v>
      </c>
      <c r="C192" s="39">
        <v>2856314</v>
      </c>
      <c r="D192" s="39">
        <v>2806284.3636363638</v>
      </c>
      <c r="E192" s="39">
        <v>50029.636363636237</v>
      </c>
      <c r="F192" s="26">
        <v>1.7827714472530568E-2</v>
      </c>
      <c r="G192" s="27"/>
      <c r="H192" s="39">
        <v>2707647.5454545454</v>
      </c>
      <c r="I192" s="39">
        <v>98636.818181818351</v>
      </c>
      <c r="J192" s="26">
        <v>3.6428972577100954E-2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7"/>
      <c r="GJ192" s="39">
        <v>1341427.3333333333</v>
      </c>
      <c r="GK192" s="39">
        <v>1667769.25</v>
      </c>
      <c r="GL192" s="39">
        <v>1905218.25</v>
      </c>
      <c r="GM192" s="39">
        <v>1870117.75</v>
      </c>
      <c r="GN192" s="39">
        <v>1854185.6666666667</v>
      </c>
      <c r="GO192" s="39">
        <v>1962583</v>
      </c>
      <c r="GP192" s="39">
        <v>2038592.9166666667</v>
      </c>
      <c r="GQ192" s="39">
        <v>2114564.25</v>
      </c>
      <c r="GR192" s="39">
        <v>2192662.9166666665</v>
      </c>
      <c r="GS192" s="39">
        <v>2351746.5833333335</v>
      </c>
      <c r="GT192" s="39">
        <v>2525721.6666666665</v>
      </c>
      <c r="GU192" s="39">
        <v>2619640.8333333335</v>
      </c>
      <c r="GV192" s="39">
        <v>2713667.8333333335</v>
      </c>
      <c r="GW192" s="39">
        <v>2809536.0833333335</v>
      </c>
      <c r="GX192" s="39">
        <f t="shared" ref="GX192:GX195" si="28">+C192</f>
        <v>2856314</v>
      </c>
      <c r="GY192" s="255"/>
      <c r="GZ192" s="255"/>
      <c r="HA192" s="255"/>
      <c r="HB192" s="255"/>
      <c r="HC192" s="255"/>
      <c r="HD192" s="255"/>
      <c r="HE192" s="255"/>
    </row>
    <row r="193" spans="1:213" ht="13">
      <c r="A193" s="9"/>
      <c r="B193" s="18" t="s">
        <v>18</v>
      </c>
      <c r="C193" s="40">
        <v>1202141.8181818181</v>
      </c>
      <c r="D193" s="40">
        <v>1184121.4545454546</v>
      </c>
      <c r="E193" s="40">
        <v>18020.363636363531</v>
      </c>
      <c r="F193" s="20">
        <v>1.5218340624763831E-2</v>
      </c>
      <c r="G193" s="22"/>
      <c r="H193" s="40">
        <v>1133002</v>
      </c>
      <c r="I193" s="40">
        <v>51119.454545454588</v>
      </c>
      <c r="J193" s="20">
        <v>4.5118591622481323E-2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37"/>
      <c r="GJ193" s="40">
        <v>613665.91666666663</v>
      </c>
      <c r="GK193" s="40">
        <v>675558.66666666663</v>
      </c>
      <c r="GL193" s="40">
        <v>741564.33333333337</v>
      </c>
      <c r="GM193" s="40">
        <v>631327.91666666663</v>
      </c>
      <c r="GN193" s="40">
        <v>703614.91666666663</v>
      </c>
      <c r="GO193" s="40">
        <v>759978.41666666663</v>
      </c>
      <c r="GP193" s="40">
        <v>805106.83333333337</v>
      </c>
      <c r="GQ193" s="40">
        <v>855605.83333333337</v>
      </c>
      <c r="GR193" s="40">
        <v>909604.5</v>
      </c>
      <c r="GS193" s="40">
        <v>965756.41666666663</v>
      </c>
      <c r="GT193" s="40">
        <v>1020912.0833333334</v>
      </c>
      <c r="GU193" s="40">
        <v>1073399.0833333333</v>
      </c>
      <c r="GV193" s="40">
        <v>1136081.1666666667</v>
      </c>
      <c r="GW193" s="40">
        <v>1185317.8333333333</v>
      </c>
      <c r="GX193" s="40">
        <f t="shared" si="28"/>
        <v>1202141.8181818181</v>
      </c>
      <c r="GY193" s="255"/>
      <c r="GZ193" s="255"/>
      <c r="HA193" s="255"/>
      <c r="HB193" s="255"/>
      <c r="HC193" s="255"/>
      <c r="HD193" s="255"/>
      <c r="HE193" s="255"/>
    </row>
    <row r="194" spans="1:213" ht="13">
      <c r="A194" s="9"/>
      <c r="B194" s="18" t="s">
        <v>19</v>
      </c>
      <c r="C194" s="40">
        <v>926113.18181818177</v>
      </c>
      <c r="D194" s="40">
        <v>906778.36363636365</v>
      </c>
      <c r="E194" s="40">
        <v>19334.818181818118</v>
      </c>
      <c r="F194" s="20">
        <v>2.1322540277959001E-2</v>
      </c>
      <c r="G194" s="22"/>
      <c r="H194" s="40">
        <v>883578</v>
      </c>
      <c r="I194" s="40">
        <v>23200.363636363647</v>
      </c>
      <c r="J194" s="20">
        <v>2.6257289833340858E-2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37"/>
      <c r="GJ194" s="40">
        <v>382901.75</v>
      </c>
      <c r="GK194" s="40">
        <v>470595.75</v>
      </c>
      <c r="GL194" s="40">
        <v>529243.16666666663</v>
      </c>
      <c r="GM194" s="40">
        <v>526573.41666666663</v>
      </c>
      <c r="GN194" s="40">
        <v>552889.16666666663</v>
      </c>
      <c r="GO194" s="40">
        <v>585416.41666666663</v>
      </c>
      <c r="GP194" s="40">
        <v>607943.5</v>
      </c>
      <c r="GQ194" s="40">
        <v>615937.41666666663</v>
      </c>
      <c r="GR194" s="40">
        <v>636682.25</v>
      </c>
      <c r="GS194" s="40">
        <v>728925.66666666663</v>
      </c>
      <c r="GT194" s="40">
        <v>834381.58333333337</v>
      </c>
      <c r="GU194" s="40">
        <v>864866.83333333337</v>
      </c>
      <c r="GV194" s="40">
        <v>885029.41666666663</v>
      </c>
      <c r="GW194" s="40">
        <v>907864.5</v>
      </c>
      <c r="GX194" s="40">
        <f t="shared" si="28"/>
        <v>926113.18181818177</v>
      </c>
      <c r="GY194" s="255"/>
      <c r="GZ194" s="255"/>
      <c r="HA194" s="255"/>
      <c r="HB194" s="255"/>
      <c r="HC194" s="255"/>
      <c r="HD194" s="255"/>
      <c r="HE194" s="255"/>
    </row>
    <row r="195" spans="1:213" ht="13">
      <c r="A195" s="9"/>
      <c r="B195" s="18" t="s">
        <v>20</v>
      </c>
      <c r="C195" s="40">
        <v>728059</v>
      </c>
      <c r="D195" s="40">
        <v>715384.54545454541</v>
      </c>
      <c r="E195" s="40">
        <v>12674.454545454588</v>
      </c>
      <c r="F195" s="20">
        <v>1.7716981204006044E-2</v>
      </c>
      <c r="G195" s="22"/>
      <c r="H195" s="40">
        <v>691067.54545454541</v>
      </c>
      <c r="I195" s="40">
        <v>24317</v>
      </c>
      <c r="J195" s="20">
        <v>3.5187587899248897E-2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37"/>
      <c r="GJ195" s="40">
        <v>344859.66666666669</v>
      </c>
      <c r="GK195" s="40">
        <v>521614.83333333331</v>
      </c>
      <c r="GL195" s="40">
        <v>634410.75</v>
      </c>
      <c r="GM195" s="40">
        <v>712216.41666666663</v>
      </c>
      <c r="GN195" s="40">
        <v>597681.58333333337</v>
      </c>
      <c r="GO195" s="40">
        <v>617188.16666666663</v>
      </c>
      <c r="GP195" s="40">
        <v>625542.58333333337</v>
      </c>
      <c r="GQ195" s="40">
        <v>643021</v>
      </c>
      <c r="GR195" s="40">
        <v>646376.16666666663</v>
      </c>
      <c r="GS195" s="40">
        <v>657064.5</v>
      </c>
      <c r="GT195" s="40">
        <v>670428</v>
      </c>
      <c r="GU195" s="40">
        <v>681374.91666666663</v>
      </c>
      <c r="GV195" s="40">
        <v>692557.25</v>
      </c>
      <c r="GW195" s="40">
        <v>716353.75</v>
      </c>
      <c r="GX195" s="40">
        <f t="shared" si="28"/>
        <v>728059</v>
      </c>
      <c r="GY195" s="255"/>
      <c r="GZ195" s="255"/>
      <c r="HA195" s="255"/>
      <c r="HB195" s="255"/>
      <c r="HC195" s="255"/>
      <c r="HD195" s="255"/>
      <c r="HE195" s="255"/>
    </row>
    <row r="196" spans="1:213" ht="14.5">
      <c r="A196" s="9"/>
      <c r="B196" s="21"/>
      <c r="C196"/>
      <c r="D196"/>
      <c r="E196" s="254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 s="37"/>
      <c r="GJ196" s="263"/>
      <c r="GK196" s="263"/>
      <c r="GL196" s="263"/>
      <c r="GM196" s="263"/>
      <c r="GN196" s="263"/>
      <c r="GO196" s="263"/>
      <c r="GP196" s="263"/>
      <c r="GQ196" s="263"/>
      <c r="GR196" s="263"/>
      <c r="GS196" s="263"/>
      <c r="GT196" s="263"/>
      <c r="GU196" s="262"/>
      <c r="GV196" s="262"/>
      <c r="GW196" s="262"/>
      <c r="GX196" s="262"/>
      <c r="GY196" s="255"/>
      <c r="GZ196" s="255"/>
      <c r="HA196" s="255"/>
      <c r="HB196" s="255"/>
      <c r="HC196" s="255"/>
      <c r="HD196" s="255"/>
      <c r="HE196" s="255"/>
    </row>
    <row r="197" spans="1:213" ht="13">
      <c r="A197" s="9"/>
      <c r="B197" s="34" t="s">
        <v>57</v>
      </c>
      <c r="C197" s="39">
        <v>484257.81818181818</v>
      </c>
      <c r="D197" s="39">
        <v>355929.54545454547</v>
      </c>
      <c r="E197" s="39">
        <v>128328.27272727271</v>
      </c>
      <c r="F197" s="26">
        <v>0.36054403003658786</v>
      </c>
      <c r="G197" s="27"/>
      <c r="H197" s="39">
        <v>324792.59595959593</v>
      </c>
      <c r="I197" s="39">
        <v>31136.949494949542</v>
      </c>
      <c r="J197" s="26">
        <v>9.5867177645955218E-2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7"/>
      <c r="GJ197" s="39">
        <v>597.25</v>
      </c>
      <c r="GK197" s="39">
        <v>106063.08333333333</v>
      </c>
      <c r="GL197" s="39">
        <v>190131.41666666666</v>
      </c>
      <c r="GM197" s="39">
        <v>480243.83333333331</v>
      </c>
      <c r="GN197" s="39">
        <v>520621.83333333331</v>
      </c>
      <c r="GO197" s="39">
        <v>471552.33333333331</v>
      </c>
      <c r="GP197" s="39">
        <v>431056.08333333331</v>
      </c>
      <c r="GQ197" s="39">
        <v>409259.58333333331</v>
      </c>
      <c r="GR197" s="39">
        <v>398406.41666666669</v>
      </c>
      <c r="GS197" s="39">
        <v>390621.83333333331</v>
      </c>
      <c r="GT197" s="39">
        <v>369280.83333333331</v>
      </c>
      <c r="GU197" s="39">
        <v>354583.75</v>
      </c>
      <c r="GV197" s="39">
        <v>323831.96296296298</v>
      </c>
      <c r="GW197" s="39">
        <v>363237.16666666669</v>
      </c>
      <c r="GX197" s="39">
        <f t="shared" ref="GX197:GX200" si="29">+C197</f>
        <v>484257.81818181818</v>
      </c>
      <c r="GY197" s="255"/>
      <c r="GZ197" s="255"/>
      <c r="HA197" s="255"/>
      <c r="HB197" s="255"/>
      <c r="HC197" s="255"/>
      <c r="HD197" s="255"/>
      <c r="HE197" s="255"/>
    </row>
    <row r="198" spans="1:213" ht="13">
      <c r="A198" s="9"/>
      <c r="B198" s="18" t="s">
        <v>18</v>
      </c>
      <c r="C198" s="40">
        <v>233048.54545454544</v>
      </c>
      <c r="D198" s="40">
        <v>153229.27272727274</v>
      </c>
      <c r="E198" s="40">
        <v>79819.272727272706</v>
      </c>
      <c r="F198" s="20">
        <v>0.52091399578290865</v>
      </c>
      <c r="G198" s="22"/>
      <c r="H198" s="40">
        <v>141053.42424242425</v>
      </c>
      <c r="I198" s="40">
        <v>12175.84848484848</v>
      </c>
      <c r="J198" s="20">
        <v>8.6320828794076057E-2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37"/>
      <c r="GJ198" s="40">
        <v>150.75</v>
      </c>
      <c r="GK198" s="40">
        <v>15639.416666666666</v>
      </c>
      <c r="GL198" s="40">
        <v>43926.5</v>
      </c>
      <c r="GM198" s="40">
        <v>155529.75</v>
      </c>
      <c r="GN198" s="40">
        <v>171429.58333333334</v>
      </c>
      <c r="GO198" s="40">
        <v>177340</v>
      </c>
      <c r="GP198" s="40">
        <v>168702.41666666666</v>
      </c>
      <c r="GQ198" s="40">
        <v>165083.25</v>
      </c>
      <c r="GR198" s="40">
        <v>158227.91666666666</v>
      </c>
      <c r="GS198" s="40">
        <v>152204.16666666666</v>
      </c>
      <c r="GT198" s="40">
        <v>145717.08333333334</v>
      </c>
      <c r="GU198" s="40">
        <v>141285.75</v>
      </c>
      <c r="GV198" s="40">
        <v>141033.55555555556</v>
      </c>
      <c r="GW198" s="40">
        <v>158239</v>
      </c>
      <c r="GX198" s="40">
        <f t="shared" si="29"/>
        <v>233048.54545454544</v>
      </c>
      <c r="GY198" s="255"/>
      <c r="GZ198" s="255"/>
      <c r="HA198" s="255"/>
      <c r="HB198" s="255"/>
      <c r="HC198" s="255"/>
      <c r="HD198" s="255"/>
      <c r="HE198" s="255"/>
    </row>
    <row r="199" spans="1:213" ht="13">
      <c r="A199" s="9"/>
      <c r="B199" s="18" t="s">
        <v>19</v>
      </c>
      <c r="C199" s="40">
        <v>138141.36363636365</v>
      </c>
      <c r="D199" s="40">
        <v>97853</v>
      </c>
      <c r="E199" s="40">
        <v>40288.363636363647</v>
      </c>
      <c r="F199" s="20">
        <v>0.4117233363960599</v>
      </c>
      <c r="G199" s="22"/>
      <c r="H199" s="40">
        <v>86007.838383838389</v>
      </c>
      <c r="I199" s="40">
        <v>11845.161616161611</v>
      </c>
      <c r="J199" s="20">
        <v>0.13772188487401188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37"/>
      <c r="GJ199" s="40">
        <v>125.16666666666667</v>
      </c>
      <c r="GK199" s="40">
        <v>25173</v>
      </c>
      <c r="GL199" s="40">
        <v>51565.75</v>
      </c>
      <c r="GM199" s="40">
        <v>152993.16666666666</v>
      </c>
      <c r="GN199" s="40">
        <v>165199.16666666666</v>
      </c>
      <c r="GO199" s="40">
        <v>126484.25</v>
      </c>
      <c r="GP199" s="40">
        <v>115563.91666666667</v>
      </c>
      <c r="GQ199" s="40">
        <v>109584.41666666667</v>
      </c>
      <c r="GR199" s="40">
        <v>113849.08333333333</v>
      </c>
      <c r="GS199" s="40">
        <v>119986.83333333333</v>
      </c>
      <c r="GT199" s="40">
        <v>114200.5</v>
      </c>
      <c r="GU199" s="40">
        <v>110149.5</v>
      </c>
      <c r="GV199" s="40">
        <v>85339.935185185182</v>
      </c>
      <c r="GW199" s="40">
        <v>99808.083333333328</v>
      </c>
      <c r="GX199" s="40">
        <f t="shared" si="29"/>
        <v>138141.36363636365</v>
      </c>
      <c r="GY199" s="255"/>
      <c r="GZ199" s="255"/>
      <c r="HA199" s="255"/>
      <c r="HB199" s="255"/>
      <c r="HC199" s="255"/>
      <c r="HD199" s="255"/>
      <c r="HE199" s="255"/>
    </row>
    <row r="200" spans="1:213" ht="13">
      <c r="A200" s="9"/>
      <c r="B200" s="18" t="s">
        <v>20</v>
      </c>
      <c r="C200" s="40">
        <v>113067.90909090909</v>
      </c>
      <c r="D200" s="40">
        <v>104847.27272727272</v>
      </c>
      <c r="E200" s="40">
        <v>8220.6363636363676</v>
      </c>
      <c r="F200" s="20">
        <v>7.8405819720459236E-2</v>
      </c>
      <c r="G200" s="22"/>
      <c r="H200" s="40">
        <v>97731.333333333314</v>
      </c>
      <c r="I200" s="40">
        <v>7115.9393939394067</v>
      </c>
      <c r="J200" s="20">
        <v>7.281123823072172E-2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37"/>
      <c r="GJ200" s="40">
        <v>321.33333333333331</v>
      </c>
      <c r="GK200" s="40">
        <v>65250.666666666664</v>
      </c>
      <c r="GL200" s="40">
        <v>94639.166666666672</v>
      </c>
      <c r="GM200" s="40">
        <v>171720.91666666666</v>
      </c>
      <c r="GN200" s="40">
        <v>183993.08333333334</v>
      </c>
      <c r="GO200" s="40">
        <v>167728.08333333334</v>
      </c>
      <c r="GP200" s="40">
        <v>146789.75</v>
      </c>
      <c r="GQ200" s="40">
        <v>134591.91666666666</v>
      </c>
      <c r="GR200" s="40">
        <v>126329.41666666667</v>
      </c>
      <c r="GS200" s="40">
        <v>118430.83333333333</v>
      </c>
      <c r="GT200" s="40">
        <v>109363.25</v>
      </c>
      <c r="GU200" s="40">
        <v>103148.5</v>
      </c>
      <c r="GV200" s="40">
        <v>97458.472222222204</v>
      </c>
      <c r="GW200" s="40">
        <v>105190.08333333333</v>
      </c>
      <c r="GX200" s="40">
        <f t="shared" si="29"/>
        <v>113067.90909090909</v>
      </c>
      <c r="GY200" s="255"/>
      <c r="GZ200" s="255"/>
      <c r="HA200" s="255"/>
      <c r="HB200" s="255"/>
      <c r="HC200" s="255"/>
      <c r="HD200" s="255"/>
      <c r="HE200" s="255"/>
    </row>
    <row r="201" spans="1:213" ht="14.5">
      <c r="A201" s="9"/>
      <c r="B201" s="21"/>
      <c r="C201"/>
      <c r="D201"/>
      <c r="E201" s="28" t="s">
        <v>391</v>
      </c>
      <c r="G201"/>
      <c r="H201"/>
      <c r="I201" s="28" t="s">
        <v>391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 s="37"/>
      <c r="GJ201" s="263"/>
      <c r="GK201" s="263"/>
      <c r="GL201" s="263"/>
      <c r="GM201" s="263"/>
      <c r="GN201" s="263"/>
      <c r="GO201" s="263"/>
      <c r="GP201" s="263"/>
      <c r="GQ201" s="263"/>
      <c r="GR201" s="263"/>
      <c r="GS201" s="263"/>
      <c r="GT201" s="263"/>
      <c r="GU201" s="262"/>
      <c r="GV201" s="262"/>
      <c r="GW201" s="262"/>
      <c r="GX201" s="262"/>
      <c r="GY201" s="255"/>
      <c r="GZ201" s="255"/>
      <c r="HA201" s="255"/>
      <c r="HB201" s="255"/>
      <c r="HC201" s="255"/>
      <c r="HD201" s="255"/>
      <c r="HE201" s="255"/>
    </row>
    <row r="202" spans="1:213" ht="13">
      <c r="A202" s="9"/>
      <c r="B202" s="34" t="s">
        <v>58</v>
      </c>
      <c r="C202" s="26">
        <v>0.98319187863404156</v>
      </c>
      <c r="D202" s="26">
        <v>0.98289989818500423</v>
      </c>
      <c r="E202" s="25">
        <v>2.9198044903733233E-2</v>
      </c>
      <c r="F202" s="26">
        <v>2.9706020885391824E-4</v>
      </c>
      <c r="G202" s="27"/>
      <c r="H202" s="26">
        <v>0.98338270045712095</v>
      </c>
      <c r="I202" s="25">
        <v>-4.8280227211672244E-2</v>
      </c>
      <c r="J202" s="26">
        <v>-4.9096071335431662E-4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37"/>
      <c r="GJ202" s="26">
        <v>0.78110097176062887</v>
      </c>
      <c r="GK202" s="26">
        <v>0.80111131267720281</v>
      </c>
      <c r="GL202" s="26">
        <v>0.79387962703298964</v>
      </c>
      <c r="GM202" s="26">
        <v>0.81717805662301568</v>
      </c>
      <c r="GN202" s="26">
        <v>0.82881450458970141</v>
      </c>
      <c r="GO202" s="26">
        <v>0.83640589841054591</v>
      </c>
      <c r="GP202" s="26">
        <v>0.84353757530613749</v>
      </c>
      <c r="GQ202" s="26">
        <v>0.87806744788554214</v>
      </c>
      <c r="GR202" s="26">
        <v>0.87595130287623002</v>
      </c>
      <c r="GS202" s="26">
        <v>0.89560339862360483</v>
      </c>
      <c r="GT202" s="26">
        <v>0.89727861696520428</v>
      </c>
      <c r="GU202" s="26">
        <v>0.96850131171991893</v>
      </c>
      <c r="GV202" s="26">
        <v>0.98369161471842637</v>
      </c>
      <c r="GW202" s="26">
        <v>0.98334336429975233</v>
      </c>
      <c r="GX202" s="26">
        <f t="shared" ref="GX202:GX205" si="30">+C202</f>
        <v>0.98319187863404156</v>
      </c>
      <c r="GY202" s="255"/>
      <c r="GZ202" s="255"/>
      <c r="HA202" s="255"/>
      <c r="HB202" s="255"/>
      <c r="HC202" s="255"/>
      <c r="HD202" s="255"/>
      <c r="HE202" s="255"/>
    </row>
    <row r="203" spans="1:213" ht="13">
      <c r="A203" s="9"/>
      <c r="B203" s="18" t="s">
        <v>18</v>
      </c>
      <c r="C203" s="20">
        <v>0.9870000000000001</v>
      </c>
      <c r="D203" s="20">
        <v>0.98809090909090902</v>
      </c>
      <c r="E203" s="19">
        <v>-0.10909090909089203</v>
      </c>
      <c r="F203" s="20">
        <v>-1.1040574109851986E-3</v>
      </c>
      <c r="G203" s="22"/>
      <c r="H203" s="20">
        <v>0.98463636363636375</v>
      </c>
      <c r="I203" s="19">
        <v>0.34545454545452658</v>
      </c>
      <c r="J203" s="20">
        <v>3.5084479734094655E-3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398</v>
      </c>
      <c r="AZ203" s="20" t="s">
        <v>399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37"/>
      <c r="GJ203" s="20">
        <v>0.81098268143283869</v>
      </c>
      <c r="GK203" s="20">
        <v>0.81298394359028203</v>
      </c>
      <c r="GL203" s="20">
        <v>0.81389824532891974</v>
      </c>
      <c r="GM203" s="20">
        <v>0.82379357405913978</v>
      </c>
      <c r="GN203" s="20">
        <v>0.8518</v>
      </c>
      <c r="GO203" s="20">
        <v>0.86391666666666656</v>
      </c>
      <c r="GP203" s="20">
        <v>0.85952328767123287</v>
      </c>
      <c r="GQ203" s="20">
        <v>0.87200932378251916</v>
      </c>
      <c r="GR203" s="20">
        <v>0.8906205300917871</v>
      </c>
      <c r="GS203" s="20">
        <v>0.93658595890410934</v>
      </c>
      <c r="GT203" s="20">
        <v>0.92462671232876703</v>
      </c>
      <c r="GU203" s="20">
        <v>0.9757200913242009</v>
      </c>
      <c r="GV203" s="20">
        <v>0.98533333333333351</v>
      </c>
      <c r="GW203" s="20">
        <v>0.98866666666666658</v>
      </c>
      <c r="GX203" s="20">
        <f t="shared" si="30"/>
        <v>0.9870000000000001</v>
      </c>
      <c r="GY203" s="255"/>
      <c r="GZ203" s="255"/>
      <c r="HA203" s="255"/>
      <c r="HB203" s="255"/>
      <c r="HC203" s="255"/>
      <c r="HD203" s="255"/>
      <c r="HE203" s="255"/>
    </row>
    <row r="204" spans="1:213" ht="13">
      <c r="A204" s="9"/>
      <c r="B204" s="18" t="s">
        <v>19</v>
      </c>
      <c r="C204" s="20">
        <v>0.98600290862939766</v>
      </c>
      <c r="D204" s="20">
        <v>0.986093094946073</v>
      </c>
      <c r="E204" s="19">
        <v>-9.0186316675344713E-3</v>
      </c>
      <c r="F204" s="20">
        <v>-9.1458217421425892E-5</v>
      </c>
      <c r="G204" s="22"/>
      <c r="H204" s="20">
        <v>0.98611710512341044</v>
      </c>
      <c r="I204" s="19">
        <v>-2.4010177337441263E-3</v>
      </c>
      <c r="J204" s="20">
        <v>-2.4348200850279786E-5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37"/>
      <c r="GJ204" s="20">
        <v>0.76788118109553427</v>
      </c>
      <c r="GK204" s="20">
        <v>0.76529500962607688</v>
      </c>
      <c r="GL204" s="20">
        <v>0.76343350761065698</v>
      </c>
      <c r="GM204" s="20">
        <v>0.80392160815309754</v>
      </c>
      <c r="GN204" s="20">
        <v>0.82027955456666657</v>
      </c>
      <c r="GO204" s="20">
        <v>0.82564492811288803</v>
      </c>
      <c r="GP204" s="20">
        <v>0.84050219862102493</v>
      </c>
      <c r="GQ204" s="20">
        <v>0.89166892198562797</v>
      </c>
      <c r="GR204" s="20">
        <v>0.88783454269161666</v>
      </c>
      <c r="GS204" s="20">
        <v>0.89730958904109615</v>
      </c>
      <c r="GT204" s="20">
        <v>0.91316978299677432</v>
      </c>
      <c r="GU204" s="20">
        <v>0.96859880051114999</v>
      </c>
      <c r="GV204" s="20">
        <v>0.98628233682502098</v>
      </c>
      <c r="GW204" s="20">
        <v>0.98664070992439556</v>
      </c>
      <c r="GX204" s="20">
        <f t="shared" si="30"/>
        <v>0.98600290862939766</v>
      </c>
      <c r="GY204" s="255"/>
      <c r="GZ204" s="255"/>
      <c r="HA204" s="255"/>
      <c r="HB204" s="255"/>
      <c r="HC204" s="255"/>
      <c r="HD204" s="255"/>
      <c r="HE204" s="255"/>
    </row>
    <row r="205" spans="1:213" ht="13">
      <c r="A205" s="9"/>
      <c r="B205" s="18" t="s">
        <v>20</v>
      </c>
      <c r="C205" s="20">
        <v>0.97657272727272726</v>
      </c>
      <c r="D205" s="20">
        <v>0.974515690518031</v>
      </c>
      <c r="E205" s="19">
        <v>0.2057036754696262</v>
      </c>
      <c r="F205" s="20">
        <v>2.1108297944415723E-3</v>
      </c>
      <c r="G205" s="22"/>
      <c r="H205" s="20">
        <v>0.9793946326115891</v>
      </c>
      <c r="I205" s="19">
        <v>-0.48789420935581029</v>
      </c>
      <c r="J205" s="20">
        <v>-4.981589576969845E-3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37"/>
      <c r="GJ205" s="20">
        <v>0.76443905275351398</v>
      </c>
      <c r="GK205" s="20">
        <v>0.82505498481524941</v>
      </c>
      <c r="GL205" s="20">
        <v>0.80430712815939243</v>
      </c>
      <c r="GM205" s="20">
        <v>0.82125000000000015</v>
      </c>
      <c r="GN205" s="20">
        <v>0.81436395920243765</v>
      </c>
      <c r="GO205" s="20">
        <v>0.81965610045208293</v>
      </c>
      <c r="GP205" s="20">
        <v>0.83058723962615488</v>
      </c>
      <c r="GQ205" s="20">
        <v>0.87052409788847962</v>
      </c>
      <c r="GR205" s="20">
        <v>0.84939883584528675</v>
      </c>
      <c r="GS205" s="20">
        <v>0.852914647925609</v>
      </c>
      <c r="GT205" s="20">
        <v>0.85403935557007105</v>
      </c>
      <c r="GU205" s="20">
        <v>0.96118504332440569</v>
      </c>
      <c r="GV205" s="20">
        <v>0.97945917399692484</v>
      </c>
      <c r="GW205" s="20">
        <v>0.97472271630819518</v>
      </c>
      <c r="GX205" s="20">
        <f t="shared" si="30"/>
        <v>0.97657272727272726</v>
      </c>
      <c r="GY205" s="255"/>
      <c r="GZ205" s="255"/>
      <c r="HA205" s="255"/>
      <c r="HB205" s="255"/>
      <c r="HC205" s="255"/>
      <c r="HD205" s="255"/>
      <c r="HE205" s="255"/>
    </row>
    <row r="206" spans="1:213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 s="37"/>
      <c r="GJ206" s="263"/>
      <c r="GK206" s="263"/>
      <c r="GL206" s="263"/>
      <c r="GM206" s="263"/>
      <c r="GN206" s="263"/>
      <c r="GO206" s="263"/>
      <c r="GP206" s="263"/>
      <c r="GQ206" s="263"/>
      <c r="GR206" s="263"/>
      <c r="GS206" s="263"/>
      <c r="GT206" s="263"/>
      <c r="GU206" s="262"/>
      <c r="GV206" s="262"/>
      <c r="GW206" s="262"/>
      <c r="GX206" s="262"/>
      <c r="GY206" s="255"/>
      <c r="GZ206" s="255"/>
      <c r="HA206" s="255"/>
      <c r="HB206" s="255"/>
      <c r="HC206" s="255"/>
      <c r="HD206" s="255"/>
      <c r="HE206" s="255"/>
    </row>
    <row r="207" spans="1:213" ht="13">
      <c r="A207" s="9"/>
      <c r="B207" s="34" t="s">
        <v>59</v>
      </c>
      <c r="C207" s="39">
        <v>8207.0909090909099</v>
      </c>
      <c r="D207" s="39">
        <v>7763.454545454545</v>
      </c>
      <c r="E207" s="39">
        <v>443.63636363636488</v>
      </c>
      <c r="F207" s="26">
        <v>5.714419541441268E-2</v>
      </c>
      <c r="G207" s="27"/>
      <c r="H207" s="39">
        <v>8144.818181818182</v>
      </c>
      <c r="I207" s="39">
        <v>-381.36363636363694</v>
      </c>
      <c r="J207" s="26">
        <v>-4.6822854464076503E-2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7"/>
      <c r="GJ207" s="39">
        <v>5478.666666666667</v>
      </c>
      <c r="GK207" s="39">
        <v>5632.583333333333</v>
      </c>
      <c r="GL207" s="39">
        <v>5620.083333333333</v>
      </c>
      <c r="GM207" s="39">
        <v>6301</v>
      </c>
      <c r="GN207" s="39">
        <v>6785.666666666667</v>
      </c>
      <c r="GO207" s="39">
        <v>7232.833333333333</v>
      </c>
      <c r="GP207" s="39">
        <v>7739.333333333333</v>
      </c>
      <c r="GQ207" s="39">
        <v>7843.916666666667</v>
      </c>
      <c r="GR207" s="39">
        <v>8079.083333333333</v>
      </c>
      <c r="GS207" s="39">
        <v>8300.5833333333339</v>
      </c>
      <c r="GT207" s="39">
        <v>8650.5</v>
      </c>
      <c r="GU207" s="39">
        <v>8707.5833333333339</v>
      </c>
      <c r="GV207" s="39">
        <v>8097.333333333333</v>
      </c>
      <c r="GW207" s="39">
        <v>7790.666666666667</v>
      </c>
      <c r="GX207" s="39">
        <f t="shared" ref="GX207:GX210" si="31">+C207</f>
        <v>8207.0909090909099</v>
      </c>
      <c r="GY207" s="255"/>
      <c r="GZ207" s="255"/>
      <c r="HA207" s="255"/>
      <c r="HB207" s="255"/>
      <c r="HC207" s="255"/>
      <c r="HD207" s="255"/>
      <c r="HE207" s="255"/>
    </row>
    <row r="208" spans="1:213" ht="13">
      <c r="A208" s="9"/>
      <c r="B208" s="18" t="s">
        <v>18</v>
      </c>
      <c r="C208" s="40">
        <v>2878.909090909091</v>
      </c>
      <c r="D208" s="40">
        <v>2683.909090909091</v>
      </c>
      <c r="E208" s="40">
        <v>195</v>
      </c>
      <c r="F208" s="20">
        <v>7.2655217965653898E-2</v>
      </c>
      <c r="G208" s="22"/>
      <c r="H208" s="40">
        <v>2922.7272727272725</v>
      </c>
      <c r="I208" s="40">
        <v>-238.81818181818153</v>
      </c>
      <c r="J208" s="20">
        <v>-8.1710730948677979E-2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37"/>
      <c r="GJ208" s="40">
        <v>2301.5</v>
      </c>
      <c r="GK208" s="40">
        <v>2164.3333333333335</v>
      </c>
      <c r="GL208" s="40">
        <v>2278.5833333333335</v>
      </c>
      <c r="GM208" s="40">
        <v>2604.4166666666665</v>
      </c>
      <c r="GN208" s="40">
        <v>2761.0833333333335</v>
      </c>
      <c r="GO208" s="40">
        <v>2865.1666666666665</v>
      </c>
      <c r="GP208" s="40">
        <v>2977.9166666666665</v>
      </c>
      <c r="GQ208" s="40">
        <v>2970.3333333333335</v>
      </c>
      <c r="GR208" s="40">
        <v>2933.0833333333335</v>
      </c>
      <c r="GS208" s="40">
        <v>2903.0833333333335</v>
      </c>
      <c r="GT208" s="40">
        <v>2910.1666666666665</v>
      </c>
      <c r="GU208" s="40">
        <v>2915.75</v>
      </c>
      <c r="GV208" s="40">
        <v>2899.0833333333335</v>
      </c>
      <c r="GW208" s="40">
        <v>2689.5</v>
      </c>
      <c r="GX208" s="40">
        <f t="shared" si="31"/>
        <v>2878.909090909091</v>
      </c>
      <c r="GY208" s="255"/>
      <c r="GZ208" s="255"/>
      <c r="HA208" s="255"/>
      <c r="HB208" s="255"/>
      <c r="HC208" s="255"/>
      <c r="HD208" s="255"/>
      <c r="HE208" s="255"/>
    </row>
    <row r="209" spans="1:213" ht="13">
      <c r="A209" s="9"/>
      <c r="B209" s="18" t="s">
        <v>19</v>
      </c>
      <c r="C209" s="40">
        <v>3085.181818181818</v>
      </c>
      <c r="D209" s="40">
        <v>2988.818181818182</v>
      </c>
      <c r="E209" s="40">
        <v>96.363636363636033</v>
      </c>
      <c r="F209" s="20">
        <v>3.2241384554551701E-2</v>
      </c>
      <c r="G209" s="22"/>
      <c r="H209" s="40">
        <v>3050.2727272727275</v>
      </c>
      <c r="I209" s="40">
        <v>-61.454545454545496</v>
      </c>
      <c r="J209" s="20">
        <v>-2.0147229755908574E-2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37"/>
      <c r="GJ209" s="40">
        <v>1947.0833333333333</v>
      </c>
      <c r="GK209" s="40">
        <v>1982.9166666666667</v>
      </c>
      <c r="GL209" s="40">
        <v>1665.5</v>
      </c>
      <c r="GM209" s="40">
        <v>1755.5833333333333</v>
      </c>
      <c r="GN209" s="40">
        <v>1901</v>
      </c>
      <c r="GO209" s="40">
        <v>2122.9166666666665</v>
      </c>
      <c r="GP209" s="40">
        <v>2386.1666666666665</v>
      </c>
      <c r="GQ209" s="40">
        <v>2531.5833333333335</v>
      </c>
      <c r="GR209" s="40">
        <v>2838.75</v>
      </c>
      <c r="GS209" s="40">
        <v>3074.75</v>
      </c>
      <c r="GT209" s="40">
        <v>3257.5833333333335</v>
      </c>
      <c r="GU209" s="40">
        <v>3279.5833333333335</v>
      </c>
      <c r="GV209" s="40">
        <v>3042.9166666666665</v>
      </c>
      <c r="GW209" s="40">
        <v>2996.4166666666665</v>
      </c>
      <c r="GX209" s="40">
        <f t="shared" si="31"/>
        <v>3085.181818181818</v>
      </c>
      <c r="GY209" s="255"/>
      <c r="GZ209" s="255"/>
      <c r="HA209" s="255"/>
      <c r="HB209" s="255"/>
      <c r="HC209" s="255"/>
      <c r="HD209" s="255"/>
      <c r="HE209" s="255"/>
    </row>
    <row r="210" spans="1:213" ht="13">
      <c r="A210" s="9"/>
      <c r="B210" s="18" t="s">
        <v>20</v>
      </c>
      <c r="C210" s="40">
        <v>2243</v>
      </c>
      <c r="D210" s="40">
        <v>2090.7272727272725</v>
      </c>
      <c r="E210" s="40">
        <v>152.27272727272748</v>
      </c>
      <c r="F210" s="20">
        <v>7.2832420210453191E-2</v>
      </c>
      <c r="G210" s="22"/>
      <c r="H210" s="40">
        <v>2171.818181818182</v>
      </c>
      <c r="I210" s="40">
        <v>-81.090909090909463</v>
      </c>
      <c r="J210" s="20">
        <v>-3.7337798241942402E-2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37"/>
      <c r="GJ210" s="40">
        <v>1230.0833333333333</v>
      </c>
      <c r="GK210" s="40">
        <v>1485.3333333333333</v>
      </c>
      <c r="GL210" s="40">
        <v>1676</v>
      </c>
      <c r="GM210" s="40">
        <v>1941</v>
      </c>
      <c r="GN210" s="40">
        <v>2123.5833333333335</v>
      </c>
      <c r="GO210" s="40">
        <v>2244.75</v>
      </c>
      <c r="GP210" s="40">
        <v>2375.25</v>
      </c>
      <c r="GQ210" s="40">
        <v>2342</v>
      </c>
      <c r="GR210" s="40">
        <v>2307.25</v>
      </c>
      <c r="GS210" s="40">
        <v>2322.75</v>
      </c>
      <c r="GT210" s="40">
        <v>2482.75</v>
      </c>
      <c r="GU210" s="40">
        <v>2512.25</v>
      </c>
      <c r="GV210" s="40">
        <v>2155.3333333333335</v>
      </c>
      <c r="GW210" s="40">
        <v>2104.75</v>
      </c>
      <c r="GX210" s="40">
        <f t="shared" si="31"/>
        <v>2243</v>
      </c>
      <c r="GY210" s="255"/>
      <c r="GZ210" s="255"/>
      <c r="HA210" s="255"/>
      <c r="HB210" s="255"/>
      <c r="HC210" s="255"/>
      <c r="HD210" s="255"/>
      <c r="HE210" s="255"/>
    </row>
    <row r="211" spans="1:213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V211" s="255"/>
      <c r="GW211" s="255"/>
      <c r="GX211" s="255"/>
      <c r="GY211" s="255"/>
      <c r="GZ211" s="255"/>
      <c r="HA211" s="255"/>
      <c r="HB211" s="255"/>
      <c r="HC211" s="255"/>
      <c r="HD211" s="253"/>
    </row>
    <row r="216" spans="1:213" ht="12" customHeight="1">
      <c r="C216" s="250"/>
      <c r="D216" s="251"/>
    </row>
    <row r="218" spans="1:213" ht="12" customHeight="1">
      <c r="C218" s="249"/>
      <c r="D218" s="251"/>
      <c r="CP218" s="227"/>
      <c r="CQ218" s="227"/>
      <c r="CR218" s="227"/>
      <c r="CS218" s="227"/>
      <c r="CT218" s="227"/>
      <c r="CU218" s="227"/>
      <c r="CV218" s="227"/>
      <c r="CW218" s="227"/>
      <c r="CX218" s="227"/>
      <c r="CY218" s="227"/>
      <c r="CZ218" s="227"/>
      <c r="DA218" s="227"/>
      <c r="DB218" s="227"/>
      <c r="DC218" s="227"/>
      <c r="DD218" s="227"/>
      <c r="DE218" s="227"/>
      <c r="DF218" s="227"/>
      <c r="DG218" s="227"/>
      <c r="DH218" s="227"/>
      <c r="DI218" s="227"/>
      <c r="DJ218" s="227"/>
      <c r="DK218" s="227"/>
      <c r="DL218" s="227"/>
      <c r="DM218" s="227"/>
      <c r="DN218" s="227"/>
      <c r="DO218" s="227"/>
      <c r="DP218" s="227"/>
      <c r="DQ218" s="227"/>
      <c r="DR218" s="227"/>
      <c r="DS218" s="227"/>
      <c r="DT218" s="227"/>
      <c r="DU218" s="227"/>
      <c r="DV218" s="227"/>
      <c r="DW218" s="227"/>
      <c r="DX218" s="227"/>
      <c r="DY218" s="227"/>
      <c r="DZ218" s="227"/>
      <c r="EA218" s="227"/>
      <c r="EB218" s="227"/>
      <c r="EC218" s="227"/>
    </row>
  </sheetData>
  <mergeCells count="6">
    <mergeCell ref="GJ6:GQ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X242"/>
  <sheetViews>
    <sheetView showGridLines="0" zoomScale="98" zoomScaleNormal="98" zoomScaleSheetLayoutView="85" workbookViewId="0">
      <pane xSplit="10" ySplit="7" topLeftCell="GW11" activePane="bottomRight" state="frozen"/>
      <selection pane="topRight" activeCell="K1" sqref="K1"/>
      <selection pane="bottomLeft" activeCell="A8" sqref="A8"/>
      <selection pane="bottomRight" activeCell="F2" sqref="F2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90" width="9.6328125" style="1" customWidth="1"/>
    <col min="191" max="191" width="9.54296875" style="1" customWidth="1"/>
    <col min="192" max="199" width="9.36328125" style="1" customWidth="1"/>
    <col min="200" max="205" width="11.6328125" style="1" customWidth="1"/>
    <col min="206" max="212" width="11" style="1" bestFit="1" customWidth="1"/>
    <col min="213" max="213" width="13.36328125" style="1" customWidth="1"/>
    <col min="214" max="16384" width="11.453125" style="1"/>
  </cols>
  <sheetData>
    <row r="1" spans="1:206" ht="13">
      <c r="A1" s="2"/>
    </row>
    <row r="2" spans="1:206" ht="15.5">
      <c r="B2" s="298" t="s">
        <v>307</v>
      </c>
      <c r="H2" s="28" t="s">
        <v>349</v>
      </c>
    </row>
    <row r="3" spans="1:206" ht="13">
      <c r="B3" s="4" t="s">
        <v>320</v>
      </c>
    </row>
    <row r="4" spans="1:206" ht="13">
      <c r="B4" s="4" t="s">
        <v>1</v>
      </c>
    </row>
    <row r="5" spans="1:206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6" ht="12.75" customHeight="1">
      <c r="A6" s="9"/>
      <c r="B6" s="8"/>
      <c r="C6" s="411" t="s">
        <v>351</v>
      </c>
      <c r="D6" s="411" t="s">
        <v>352</v>
      </c>
      <c r="E6" s="410" t="s">
        <v>353</v>
      </c>
      <c r="F6" s="410"/>
      <c r="G6" s="7"/>
      <c r="H6" s="411" t="s">
        <v>354</v>
      </c>
      <c r="I6" s="410" t="s">
        <v>355</v>
      </c>
      <c r="J6" s="4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408" t="s">
        <v>2</v>
      </c>
      <c r="GK6" s="408"/>
      <c r="GL6" s="408"/>
      <c r="GM6" s="408"/>
      <c r="GN6" s="408"/>
      <c r="GO6" s="408"/>
      <c r="GP6" s="408"/>
      <c r="GQ6" s="408"/>
    </row>
    <row r="7" spans="1:206" ht="13">
      <c r="A7" s="9"/>
      <c r="B7" s="10"/>
      <c r="C7" s="411"/>
      <c r="D7" s="411"/>
      <c r="E7" s="229" t="s">
        <v>3</v>
      </c>
      <c r="F7" s="229" t="s">
        <v>4</v>
      </c>
      <c r="G7" s="11"/>
      <c r="H7" s="409"/>
      <c r="I7" s="229" t="s">
        <v>3</v>
      </c>
      <c r="J7" s="229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27"/>
      <c r="GJ7" s="14">
        <v>2009</v>
      </c>
      <c r="GK7" s="14">
        <v>2010</v>
      </c>
      <c r="GL7" s="14" t="s">
        <v>356</v>
      </c>
      <c r="GM7" s="14" t="s">
        <v>357</v>
      </c>
      <c r="GN7" s="14" t="s">
        <v>358</v>
      </c>
      <c r="GO7" s="14" t="s">
        <v>359</v>
      </c>
      <c r="GP7" s="14" t="s">
        <v>360</v>
      </c>
      <c r="GQ7" s="14" t="s">
        <v>361</v>
      </c>
      <c r="GR7" s="14" t="s">
        <v>362</v>
      </c>
      <c r="GS7" s="14" t="s">
        <v>363</v>
      </c>
      <c r="GT7" s="14" t="s">
        <v>364</v>
      </c>
      <c r="GU7" s="14" t="s">
        <v>365</v>
      </c>
      <c r="GV7" s="14">
        <v>2021</v>
      </c>
      <c r="GW7" s="14">
        <v>2022</v>
      </c>
      <c r="GX7" s="14">
        <v>2023</v>
      </c>
    </row>
    <row r="8" spans="1:206" ht="13.5" customHeight="1">
      <c r="A8" s="15"/>
      <c r="B8" s="24" t="s">
        <v>60</v>
      </c>
      <c r="C8" s="25">
        <v>611.39507066912211</v>
      </c>
      <c r="D8" s="25">
        <v>3044.3345430401305</v>
      </c>
      <c r="E8" s="25">
        <v>-2432.9394723710084</v>
      </c>
      <c r="F8" s="26">
        <v>-0.7991695518263997</v>
      </c>
      <c r="G8" s="27"/>
      <c r="H8" s="25">
        <v>4918.8017054460724</v>
      </c>
      <c r="I8" s="25">
        <v>-1874.467162405942</v>
      </c>
      <c r="J8" s="26">
        <v>-0.38108207540274319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7"/>
      <c r="GJ8" s="25">
        <v>2142.4100432921091</v>
      </c>
      <c r="GK8" s="25">
        <v>2310.9874354511198</v>
      </c>
      <c r="GL8" s="25">
        <v>2767.8938051852488</v>
      </c>
      <c r="GM8" s="25">
        <v>2572.8931367736491</v>
      </c>
      <c r="GN8" s="25">
        <v>1696.2328661400154</v>
      </c>
      <c r="GO8" s="25">
        <v>1639.2831818605148</v>
      </c>
      <c r="GP8" s="25">
        <v>1011.0170435477129</v>
      </c>
      <c r="GQ8" s="25">
        <v>2035.2533222674488</v>
      </c>
      <c r="GR8" s="25">
        <v>2360.5017615298207</v>
      </c>
      <c r="GS8" s="25">
        <v>2772.2157619739978</v>
      </c>
      <c r="GT8" s="25">
        <v>3311.2009834261617</v>
      </c>
      <c r="GU8" s="25">
        <v>4117.2085395757995</v>
      </c>
      <c r="GV8" s="25">
        <v>5194.0595674772103</v>
      </c>
      <c r="GW8" s="25">
        <v>3289.2828183928586</v>
      </c>
      <c r="GX8" s="25">
        <f>+C8</f>
        <v>611.39507066912211</v>
      </c>
    </row>
    <row r="9" spans="1:206" ht="13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27"/>
      <c r="GJ9" s="19">
        <v>763.72260395500007</v>
      </c>
      <c r="GK9" s="19">
        <v>769.58369999999991</v>
      </c>
      <c r="GL9" s="19">
        <v>905.48299999999995</v>
      </c>
      <c r="GM9" s="19">
        <v>602.6993100000002</v>
      </c>
      <c r="GN9" s="19">
        <v>514.53589700000009</v>
      </c>
      <c r="GO9" s="19">
        <v>283.20897741199997</v>
      </c>
      <c r="GP9" s="19">
        <v>0</v>
      </c>
      <c r="GQ9" s="19">
        <v>196.86025975399997</v>
      </c>
      <c r="GR9" s="19">
        <v>0</v>
      </c>
      <c r="GS9" s="19">
        <v>0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</row>
    <row r="10" spans="1:206" ht="13">
      <c r="A10" s="15"/>
      <c r="B10" s="18" t="s">
        <v>192</v>
      </c>
      <c r="C10" s="19">
        <v>611.39507066912211</v>
      </c>
      <c r="D10" s="19">
        <v>1488.2752406625141</v>
      </c>
      <c r="E10" s="19">
        <v>-876.88016999339197</v>
      </c>
      <c r="F10" s="20">
        <v>-0.58919220453001953</v>
      </c>
      <c r="G10" s="258"/>
      <c r="H10" s="19">
        <v>1446.5697498594786</v>
      </c>
      <c r="I10" s="19">
        <v>41.705490803035445</v>
      </c>
      <c r="J10" s="20">
        <v>2.8830611733092554E-2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27"/>
      <c r="GJ10" s="19">
        <v>474.01359800089995</v>
      </c>
      <c r="GK10" s="19">
        <v>166.42680999999996</v>
      </c>
      <c r="GL10" s="19">
        <v>521.12619999999993</v>
      </c>
      <c r="GM10" s="19">
        <v>565.85527000000002</v>
      </c>
      <c r="GN10" s="19">
        <v>292.69776999999999</v>
      </c>
      <c r="GO10" s="19">
        <v>112.29208292000007</v>
      </c>
      <c r="GP10" s="19">
        <v>1003.6454779679549</v>
      </c>
      <c r="GQ10" s="19">
        <v>1054.8013937270991</v>
      </c>
      <c r="GR10" s="19">
        <v>484.06574000000001</v>
      </c>
      <c r="GS10" s="19">
        <v>815.10420505679735</v>
      </c>
      <c r="GT10" s="19">
        <v>969.38933143649444</v>
      </c>
      <c r="GU10" s="19">
        <v>522.05408873094814</v>
      </c>
      <c r="GV10" s="19">
        <v>1572.9286238594786</v>
      </c>
      <c r="GW10" s="19">
        <v>1602.4782646542151</v>
      </c>
      <c r="GX10" s="19">
        <f t="shared" ref="GX10:GX23" si="0">+C10</f>
        <v>611.39507066912211</v>
      </c>
    </row>
    <row r="11" spans="1:206" ht="13">
      <c r="A11" s="15"/>
      <c r="B11" s="18" t="s">
        <v>205</v>
      </c>
      <c r="C11" s="19">
        <v>0</v>
      </c>
      <c r="D11" s="19">
        <v>1556.0593023776166</v>
      </c>
      <c r="E11" s="19">
        <v>-1556.0593023776166</v>
      </c>
      <c r="F11" s="20">
        <v>-1</v>
      </c>
      <c r="G11" s="258"/>
      <c r="H11" s="19">
        <v>1677.5880441110805</v>
      </c>
      <c r="I11" s="19">
        <v>-121.5287417334639</v>
      </c>
      <c r="J11" s="20">
        <v>-7.2442541635935109E-2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27"/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558.58687247965054</v>
      </c>
      <c r="GR11" s="19">
        <v>1649.8970067593445</v>
      </c>
      <c r="GS11" s="19">
        <v>1680.2439367978486</v>
      </c>
      <c r="GT11" s="19">
        <v>1728.7279659228709</v>
      </c>
      <c r="GU11" s="19">
        <v>1788.3915010272995</v>
      </c>
      <c r="GV11" s="19">
        <v>1826.4870321422186</v>
      </c>
      <c r="GW11" s="19">
        <v>1686.8045537386433</v>
      </c>
      <c r="GX11" s="19">
        <f t="shared" si="0"/>
        <v>0</v>
      </c>
    </row>
    <row r="12" spans="1:206" ht="13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58"/>
      <c r="H12" s="19">
        <v>130.11449857159806</v>
      </c>
      <c r="I12" s="19">
        <v>-130.11449857159806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27"/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70.619270559861121</v>
      </c>
      <c r="GR12" s="19">
        <v>179.27472883899912</v>
      </c>
      <c r="GS12" s="19">
        <v>221.76780646082437</v>
      </c>
      <c r="GT12" s="19">
        <v>183.24954086929145</v>
      </c>
      <c r="GU12" s="19">
        <v>178.17255473770643</v>
      </c>
      <c r="GV12" s="19">
        <v>130.11449857159806</v>
      </c>
      <c r="GW12" s="19">
        <v>0</v>
      </c>
      <c r="GX12" s="19">
        <f t="shared" si="0"/>
        <v>0</v>
      </c>
    </row>
    <row r="13" spans="1:206" ht="13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58"/>
      <c r="H13" s="19">
        <v>87.57647016370548</v>
      </c>
      <c r="I13" s="19">
        <v>-87.57647016370548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27"/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119.18250718766653</v>
      </c>
      <c r="GU13" s="19">
        <v>124.92488148204028</v>
      </c>
      <c r="GV13" s="19">
        <v>87.57647016370548</v>
      </c>
      <c r="GW13" s="19">
        <v>0</v>
      </c>
      <c r="GX13" s="19">
        <f t="shared" si="0"/>
        <v>0</v>
      </c>
    </row>
    <row r="14" spans="1:206" ht="13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58"/>
      <c r="H14" s="19">
        <v>32.103337143614439</v>
      </c>
      <c r="I14" s="19">
        <v>-32.103337143614439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27"/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15.606057227842996</v>
      </c>
      <c r="GR14" s="19">
        <v>47.264285931476998</v>
      </c>
      <c r="GS14" s="19">
        <v>48.962650049023999</v>
      </c>
      <c r="GT14" s="19">
        <v>50.481610018946</v>
      </c>
      <c r="GU14" s="19">
        <v>47.866520823102</v>
      </c>
      <c r="GV14" s="19">
        <v>32.103337143614439</v>
      </c>
      <c r="GW14" s="19">
        <v>0</v>
      </c>
      <c r="GX14" s="19">
        <f t="shared" si="0"/>
        <v>0</v>
      </c>
    </row>
    <row r="15" spans="1:206" ht="13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58"/>
      <c r="H15" s="19">
        <v>56.703824815077986</v>
      </c>
      <c r="I15" s="19">
        <v>-56.703824815077986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27"/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5.2442064545029998</v>
      </c>
      <c r="GT15" s="19">
        <v>103.04931067987999</v>
      </c>
      <c r="GU15" s="19">
        <v>100.958410311308</v>
      </c>
      <c r="GV15" s="19">
        <v>56.703824815077986</v>
      </c>
      <c r="GW15" s="19">
        <v>0</v>
      </c>
      <c r="GX15" s="19">
        <f t="shared" si="0"/>
        <v>0</v>
      </c>
    </row>
    <row r="16" spans="1:206" ht="13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58"/>
      <c r="H16" s="19">
        <v>107.06323102270802</v>
      </c>
      <c r="I16" s="19">
        <v>-107.06323102270802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27"/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80.756670455065986</v>
      </c>
      <c r="GU16" s="19">
        <v>157.942097837978</v>
      </c>
      <c r="GV16" s="19">
        <v>107.06323102270802</v>
      </c>
      <c r="GW16" s="19">
        <v>0</v>
      </c>
      <c r="GX16" s="19">
        <f t="shared" si="0"/>
        <v>0</v>
      </c>
    </row>
    <row r="17" spans="1:206" ht="13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58"/>
      <c r="H17" s="19">
        <v>117.49329487982601</v>
      </c>
      <c r="I17" s="19">
        <v>-117.49329487982601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27"/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51.607245461197984</v>
      </c>
      <c r="GU17" s="19">
        <v>178.76390665675498</v>
      </c>
      <c r="GV17" s="19">
        <v>117.49329487982601</v>
      </c>
      <c r="GW17" s="19">
        <v>0</v>
      </c>
      <c r="GX17" s="19">
        <f t="shared" si="0"/>
        <v>0</v>
      </c>
    </row>
    <row r="18" spans="1:206" ht="13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58"/>
      <c r="H18" s="19">
        <v>74.234596944839211</v>
      </c>
      <c r="I18" s="19">
        <v>-74.234596944839211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27"/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24.756801394748571</v>
      </c>
      <c r="GU18" s="19">
        <v>103.22034030119002</v>
      </c>
      <c r="GV18" s="19">
        <v>74.234596944839211</v>
      </c>
      <c r="GW18" s="19">
        <v>0</v>
      </c>
      <c r="GX18" s="19">
        <f t="shared" si="0"/>
        <v>0</v>
      </c>
    </row>
    <row r="19" spans="1:206" ht="13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54.147960920000017</v>
      </c>
      <c r="I19" s="19">
        <v>-54.147960920000017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27"/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84.724982595038782</v>
      </c>
      <c r="GV19" s="19">
        <v>54.147960920000017</v>
      </c>
      <c r="GW19" s="19">
        <v>0</v>
      </c>
      <c r="GX19" s="19">
        <f t="shared" si="0"/>
        <v>0</v>
      </c>
    </row>
    <row r="20" spans="1:206" ht="13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58"/>
      <c r="H20" s="19">
        <v>35.384143348999999</v>
      </c>
      <c r="I20" s="19">
        <v>-35.384143348999999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27"/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48.663885599000004</v>
      </c>
      <c r="GV20" s="19">
        <v>35.384143348999999</v>
      </c>
      <c r="GW20" s="19">
        <v>0</v>
      </c>
      <c r="GX20" s="19">
        <f t="shared" si="0"/>
        <v>0</v>
      </c>
    </row>
    <row r="21" spans="1:206" ht="13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119.018989721</v>
      </c>
      <c r="I21" s="19">
        <v>-119.018989721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27"/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118.81291661699994</v>
      </c>
      <c r="GV21" s="19">
        <v>119.018989721</v>
      </c>
      <c r="GW21" s="19">
        <v>0</v>
      </c>
      <c r="GX21" s="19">
        <f t="shared" si="0"/>
        <v>0</v>
      </c>
    </row>
    <row r="22" spans="1:206" ht="13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813.84034753136916</v>
      </c>
      <c r="I22" s="19">
        <v>-813.84034753136916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27"/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86.225327787704117</v>
      </c>
      <c r="GR22" s="19">
        <v>226.53901477047609</v>
      </c>
      <c r="GS22" s="19">
        <v>275.97466296435141</v>
      </c>
      <c r="GT22" s="19">
        <v>613.08368606679653</v>
      </c>
      <c r="GU22" s="19">
        <v>1144.0504969611184</v>
      </c>
      <c r="GV22" s="19">
        <v>813.84034753136916</v>
      </c>
      <c r="GW22" s="19">
        <v>0</v>
      </c>
      <c r="GX22" s="19">
        <f t="shared" si="0"/>
        <v>0</v>
      </c>
    </row>
    <row r="23" spans="1:206" ht="13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980.80356394414366</v>
      </c>
      <c r="I23" s="19">
        <v>-980.80356394414366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27"/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662.7124528564334</v>
      </c>
      <c r="GV23" s="19">
        <v>980.80356394414366</v>
      </c>
      <c r="GW23" s="19">
        <v>0</v>
      </c>
      <c r="GX23" s="19">
        <f t="shared" si="0"/>
        <v>0</v>
      </c>
    </row>
    <row r="24" spans="1:206" ht="13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27"/>
      <c r="GJ24" s="19">
        <v>488.55761492948091</v>
      </c>
      <c r="GK24" s="19">
        <v>917.27099422388937</v>
      </c>
      <c r="GL24" s="19">
        <v>1241.8934669682365</v>
      </c>
      <c r="GM24" s="19">
        <v>1353.9553311991301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</row>
    <row r="25" spans="1:206" ht="13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27"/>
      <c r="GJ25" s="19">
        <v>416.11622640672834</v>
      </c>
      <c r="GK25" s="19">
        <v>422.35153379356166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</row>
    <row r="26" spans="1:206" ht="13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27"/>
      <c r="GJ26" s="19">
        <v>0</v>
      </c>
      <c r="GK26" s="19">
        <v>7.7188370000000006</v>
      </c>
      <c r="GL26" s="19">
        <v>7.821274411000001</v>
      </c>
      <c r="GM26" s="19">
        <v>9.6226198329999981</v>
      </c>
      <c r="GN26" s="19">
        <v>9.2220969999999998</v>
      </c>
      <c r="GO26" s="19">
        <v>8.7085847799999954</v>
      </c>
      <c r="GP26" s="19">
        <v>7.3715655797580011</v>
      </c>
      <c r="GQ26" s="19">
        <v>9.5216528460000021</v>
      </c>
      <c r="GR26" s="19">
        <v>0</v>
      </c>
      <c r="GS26" s="19">
        <v>0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</row>
    <row r="27" spans="1:206" ht="13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27"/>
      <c r="GJ27" s="19">
        <v>0</v>
      </c>
      <c r="GK27" s="19">
        <v>27.635560433668893</v>
      </c>
      <c r="GL27" s="19">
        <v>91.569863806012307</v>
      </c>
      <c r="GM27" s="19">
        <v>40.760605741518901</v>
      </c>
      <c r="GN27" s="19">
        <v>879.77710214001536</v>
      </c>
      <c r="GO27" s="19">
        <v>1235.0735367485147</v>
      </c>
      <c r="GP27" s="19">
        <v>0</v>
      </c>
      <c r="GQ27" s="19">
        <v>129.25781567299481</v>
      </c>
      <c r="GR27" s="19">
        <v>0</v>
      </c>
      <c r="GS27" s="19">
        <v>0.89295715500001027</v>
      </c>
      <c r="GT27" s="19">
        <v>0</v>
      </c>
      <c r="GU27" s="19">
        <v>0</v>
      </c>
      <c r="GV27" s="19">
        <v>0</v>
      </c>
      <c r="GW27" s="19">
        <v>0</v>
      </c>
      <c r="GX27" s="19">
        <v>0</v>
      </c>
    </row>
    <row r="28" spans="1:206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27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</row>
    <row r="29" spans="1:206" ht="13">
      <c r="A29" s="15"/>
      <c r="B29" s="24" t="s">
        <v>62</v>
      </c>
      <c r="C29" s="31">
        <v>9.8334331685406511</v>
      </c>
      <c r="D29" s="31">
        <v>13.316599313857209</v>
      </c>
      <c r="E29" s="31">
        <v>-3.4831661453165577</v>
      </c>
      <c r="F29" s="26">
        <v>-0.26156573936199962</v>
      </c>
      <c r="G29" s="27"/>
      <c r="H29" s="31">
        <v>10.460128398596222</v>
      </c>
      <c r="I29" s="31">
        <v>2.8564709152609868</v>
      </c>
      <c r="J29" s="26">
        <v>0.27308182140903098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27"/>
      <c r="GJ29" s="31">
        <v>18.942207420850146</v>
      </c>
      <c r="GK29" s="31">
        <v>17.686429434254269</v>
      </c>
      <c r="GL29" s="31">
        <v>19.257870957368812</v>
      </c>
      <c r="GM29" s="31">
        <v>19.001704971236393</v>
      </c>
      <c r="GN29" s="31">
        <v>25.846290436492009</v>
      </c>
      <c r="GO29" s="31">
        <v>24.246167652380436</v>
      </c>
      <c r="GP29" s="31">
        <v>17.292115387793949</v>
      </c>
      <c r="GQ29" s="31">
        <v>11.624772627416323</v>
      </c>
      <c r="GR29" s="31">
        <v>12.221960924804941</v>
      </c>
      <c r="GS29" s="31">
        <v>12.921556042827675</v>
      </c>
      <c r="GT29" s="31">
        <v>11.05560868156021</v>
      </c>
      <c r="GU29" s="31">
        <v>9.8497570515546453</v>
      </c>
      <c r="GV29" s="31">
        <v>10.540474236184279</v>
      </c>
      <c r="GW29" s="31">
        <v>13.318624168171988</v>
      </c>
      <c r="GX29" s="31">
        <f>+C29</f>
        <v>9.8334331685406511</v>
      </c>
    </row>
    <row r="30" spans="1:206" ht="13">
      <c r="A30" s="15"/>
      <c r="B30" s="21"/>
      <c r="C30" s="43"/>
      <c r="D30" s="43"/>
      <c r="E30" s="43"/>
      <c r="F30" s="228"/>
      <c r="G30" s="43"/>
      <c r="H30" s="43"/>
      <c r="I30" s="43"/>
      <c r="J30" s="228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27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</row>
    <row r="31" spans="1:206" ht="13">
      <c r="A31" s="15"/>
      <c r="B31" s="24" t="s">
        <v>63</v>
      </c>
      <c r="C31" s="25">
        <v>60.121125670000005</v>
      </c>
      <c r="D31" s="25">
        <v>405.40183287000002</v>
      </c>
      <c r="E31" s="25">
        <v>-345.28070719999999</v>
      </c>
      <c r="F31" s="26">
        <v>-0.85169991648932919</v>
      </c>
      <c r="G31" s="27"/>
      <c r="H31" s="25">
        <v>514.5129740619999</v>
      </c>
      <c r="I31" s="25">
        <v>-109.11114119199988</v>
      </c>
      <c r="J31" s="26">
        <v>-0.21206684125102696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7"/>
      <c r="GJ31" s="25">
        <v>405.81975420551674</v>
      </c>
      <c r="GK31" s="25">
        <v>408.73116200554477</v>
      </c>
      <c r="GL31" s="25">
        <v>533.03741723958046</v>
      </c>
      <c r="GM31" s="25">
        <v>488.8935630749184</v>
      </c>
      <c r="GN31" s="25">
        <v>438.41327306178107</v>
      </c>
      <c r="GO31" s="25">
        <v>397.46334857117688</v>
      </c>
      <c r="GP31" s="25">
        <v>174.82623376053351</v>
      </c>
      <c r="GQ31" s="25">
        <v>236.5935711055277</v>
      </c>
      <c r="GR31" s="25">
        <v>288.49960292350698</v>
      </c>
      <c r="GS31" s="25">
        <v>358.21341331157237</v>
      </c>
      <c r="GT31" s="25">
        <v>366.07342338756979</v>
      </c>
      <c r="GU31" s="25">
        <v>405.53503845407738</v>
      </c>
      <c r="GV31" s="25">
        <v>547.47851052199997</v>
      </c>
      <c r="GW31" s="25">
        <v>438.08721641</v>
      </c>
      <c r="GX31" s="25">
        <f t="shared" ref="GX31:GX46" si="1">+C31</f>
        <v>60.121125670000005</v>
      </c>
    </row>
    <row r="32" spans="1:206" ht="13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27"/>
      <c r="GJ32" s="19">
        <v>167.21257488225231</v>
      </c>
      <c r="GK32" s="19">
        <v>152.73102511653622</v>
      </c>
      <c r="GL32" s="19">
        <v>208.80699506273115</v>
      </c>
      <c r="GM32" s="19">
        <v>140.2130698178307</v>
      </c>
      <c r="GN32" s="19">
        <v>137.45138592243615</v>
      </c>
      <c r="GO32" s="19">
        <v>86.129639260634349</v>
      </c>
      <c r="GP32" s="19">
        <v>13.035566837440175</v>
      </c>
      <c r="GQ32" s="19">
        <v>8.1445384715244931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f t="shared" si="1"/>
        <v>0</v>
      </c>
    </row>
    <row r="33" spans="1:206" ht="13">
      <c r="A33" s="15"/>
      <c r="B33" s="18" t="s">
        <v>192</v>
      </c>
      <c r="C33" s="19">
        <v>60.121125670000005</v>
      </c>
      <c r="D33" s="19">
        <v>187.92046252999998</v>
      </c>
      <c r="E33" s="19">
        <v>-127.79933685999998</v>
      </c>
      <c r="F33" s="20">
        <v>-0.68007142564156819</v>
      </c>
      <c r="G33" s="19"/>
      <c r="H33" s="19">
        <v>139.82142543999998</v>
      </c>
      <c r="I33" s="19">
        <v>48.099037089999996</v>
      </c>
      <c r="J33" s="20">
        <v>0.3440033381052906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27"/>
      <c r="GJ33" s="19">
        <v>119.85693139909749</v>
      </c>
      <c r="GK33" s="19">
        <v>80.584979651866263</v>
      </c>
      <c r="GL33" s="19">
        <v>175.05930058482758</v>
      </c>
      <c r="GM33" s="19">
        <v>183.97644775541667</v>
      </c>
      <c r="GN33" s="19">
        <v>119.10696721304811</v>
      </c>
      <c r="GO33" s="19">
        <v>80.01219362521978</v>
      </c>
      <c r="GP33" s="19">
        <v>159.11313765354308</v>
      </c>
      <c r="GQ33" s="19">
        <v>131.33574953058664</v>
      </c>
      <c r="GR33" s="19">
        <v>69.815656582598436</v>
      </c>
      <c r="GS33" s="19">
        <v>128.21198995020421</v>
      </c>
      <c r="GT33" s="19">
        <v>123.19574533657999</v>
      </c>
      <c r="GU33" s="19">
        <v>46.256380621160005</v>
      </c>
      <c r="GV33" s="19">
        <v>154.09795672999999</v>
      </c>
      <c r="GW33" s="19">
        <v>202.22302084999998</v>
      </c>
      <c r="GX33" s="19">
        <f t="shared" si="1"/>
        <v>60.121125670000005</v>
      </c>
    </row>
    <row r="34" spans="1:206" ht="13">
      <c r="A34" s="15"/>
      <c r="B34" s="18" t="s">
        <v>205</v>
      </c>
      <c r="C34" s="19">
        <v>0</v>
      </c>
      <c r="D34" s="19">
        <v>217.48137034000001</v>
      </c>
      <c r="E34" s="19">
        <v>-217.48137034000001</v>
      </c>
      <c r="F34" s="20">
        <v>-1</v>
      </c>
      <c r="G34" s="19"/>
      <c r="H34" s="19">
        <v>182.80295308999999</v>
      </c>
      <c r="I34" s="19">
        <v>34.678417250000024</v>
      </c>
      <c r="J34" s="20">
        <v>0.18970381311579076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27"/>
      <c r="GJ34" s="19">
        <v>0</v>
      </c>
      <c r="GK34" s="19">
        <v>0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62.431915844021439</v>
      </c>
      <c r="GR34" s="19">
        <v>190.86371727306124</v>
      </c>
      <c r="GS34" s="19">
        <v>195.85514860000001</v>
      </c>
      <c r="GT34" s="19">
        <v>169.3230430337</v>
      </c>
      <c r="GU34" s="19">
        <v>168.61611777790003</v>
      </c>
      <c r="GV34" s="19">
        <v>201.49195825999999</v>
      </c>
      <c r="GW34" s="19">
        <v>235.86419556000001</v>
      </c>
      <c r="GX34" s="19">
        <f t="shared" si="1"/>
        <v>0</v>
      </c>
    </row>
    <row r="35" spans="1:206" ht="13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16.255025319999998</v>
      </c>
      <c r="I35" s="19">
        <v>-16.255025319999998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27"/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8.1212161143840298</v>
      </c>
      <c r="GR35" s="19">
        <v>20.958133347241141</v>
      </c>
      <c r="GS35" s="19">
        <v>26.362220502318369</v>
      </c>
      <c r="GT35" s="19">
        <v>22.147219309888207</v>
      </c>
      <c r="GU35" s="19">
        <v>21.889956145874709</v>
      </c>
      <c r="GV35" s="19">
        <v>16.255025319999998</v>
      </c>
      <c r="GW35" s="19">
        <v>0</v>
      </c>
      <c r="GX35" s="19">
        <f t="shared" si="1"/>
        <v>0</v>
      </c>
    </row>
    <row r="36" spans="1:206" ht="13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9.2808260699999998</v>
      </c>
      <c r="I36" s="19">
        <v>-9.2808260699999998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27"/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12.544472088749007</v>
      </c>
      <c r="GU36" s="19">
        <v>13.1753863483023</v>
      </c>
      <c r="GV36" s="19">
        <v>9.2808260699999998</v>
      </c>
      <c r="GW36" s="19">
        <v>0</v>
      </c>
      <c r="GX36" s="19">
        <f t="shared" si="1"/>
        <v>0</v>
      </c>
    </row>
    <row r="37" spans="1:206" ht="13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4.8682808299999998</v>
      </c>
      <c r="I37" s="19">
        <v>-4.8682808299999998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27"/>
      <c r="GJ37" s="19">
        <v>0</v>
      </c>
      <c r="GK37" s="19">
        <v>0</v>
      </c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2.1848480118980196</v>
      </c>
      <c r="GR37" s="19">
        <v>6.6956201466090537</v>
      </c>
      <c r="GS37" s="19">
        <v>7.0202725980530705</v>
      </c>
      <c r="GT37" s="19">
        <v>7.3249180574329706</v>
      </c>
      <c r="GU37" s="19">
        <v>7.031797288005321</v>
      </c>
      <c r="GV37" s="19">
        <v>4.8682808299999998</v>
      </c>
      <c r="GW37" s="19">
        <v>0</v>
      </c>
      <c r="GX37" s="19">
        <f t="shared" si="1"/>
        <v>0</v>
      </c>
    </row>
    <row r="38" spans="1:206" ht="13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7.3505759099999999</v>
      </c>
      <c r="I38" s="19">
        <v>-7.3505759099999999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27"/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0.65552580681287498</v>
      </c>
      <c r="GT38" s="19">
        <v>13.038314033771815</v>
      </c>
      <c r="GU38" s="19">
        <v>12.924125231815406</v>
      </c>
      <c r="GV38" s="19">
        <v>7.3505759099999999</v>
      </c>
      <c r="GW38" s="19">
        <v>0</v>
      </c>
      <c r="GX38" s="19">
        <f t="shared" si="1"/>
        <v>0</v>
      </c>
    </row>
    <row r="39" spans="1:206" ht="13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12.726935209999999</v>
      </c>
      <c r="I39" s="19">
        <v>-12.726935209999999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27"/>
      <c r="GJ39" s="19">
        <v>0</v>
      </c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9.717846139013929</v>
      </c>
      <c r="GU39" s="19">
        <v>18.463438307109886</v>
      </c>
      <c r="GV39" s="19">
        <v>12.726935209999999</v>
      </c>
      <c r="GW39" s="19">
        <v>0</v>
      </c>
      <c r="GX39" s="19">
        <f t="shared" si="1"/>
        <v>0</v>
      </c>
    </row>
    <row r="40" spans="1:206" ht="13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13.966788939999999</v>
      </c>
      <c r="I40" s="19">
        <v>-13.966788939999999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27"/>
      <c r="GJ40" s="19">
        <v>0</v>
      </c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5.9348332280377685</v>
      </c>
      <c r="GU40" s="19">
        <v>20.900787470150718</v>
      </c>
      <c r="GV40" s="19">
        <v>13.966788939999999</v>
      </c>
      <c r="GW40" s="19">
        <v>0</v>
      </c>
      <c r="GX40" s="19">
        <f t="shared" si="1"/>
        <v>0</v>
      </c>
    </row>
    <row r="41" spans="1:206" ht="13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8.8244946199999994</v>
      </c>
      <c r="I41" s="19">
        <v>-8.8244946199999994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27"/>
      <c r="GJ41" s="19">
        <v>0</v>
      </c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2.8470321603960862</v>
      </c>
      <c r="GU41" s="19">
        <v>12.073456821660475</v>
      </c>
      <c r="GV41" s="19">
        <v>8.8244946199999994</v>
      </c>
      <c r="GW41" s="19">
        <v>0</v>
      </c>
      <c r="GX41" s="19">
        <f t="shared" si="1"/>
        <v>0</v>
      </c>
    </row>
    <row r="42" spans="1:206" ht="13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5.4471588100000004</v>
      </c>
      <c r="I42" s="19">
        <v>-5.4471588100000004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27"/>
      <c r="GJ42" s="19">
        <v>0</v>
      </c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8.504974934088537</v>
      </c>
      <c r="GV42" s="19">
        <v>5.4471588100000004</v>
      </c>
      <c r="GW42" s="19">
        <v>0</v>
      </c>
      <c r="GX42" s="19">
        <f t="shared" si="1"/>
        <v>0</v>
      </c>
    </row>
    <row r="43" spans="1:206" ht="13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9.2308759419999991</v>
      </c>
      <c r="I43" s="19">
        <v>-9.2308759419999991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27"/>
      <c r="GJ43" s="19">
        <v>0</v>
      </c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6.081735698000001</v>
      </c>
      <c r="GV43" s="19">
        <v>9.2308759419999991</v>
      </c>
      <c r="GW43" s="19">
        <v>0</v>
      </c>
      <c r="GX43" s="19">
        <f t="shared" si="1"/>
        <v>0</v>
      </c>
    </row>
    <row r="44" spans="1:206" ht="13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13.915759790000001</v>
      </c>
      <c r="I44" s="19">
        <v>-13.915759790000001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27"/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13.663485410009997</v>
      </c>
      <c r="GV44" s="19">
        <v>13.915759790000001</v>
      </c>
      <c r="GW44" s="19">
        <v>0</v>
      </c>
      <c r="GX44" s="19">
        <f t="shared" si="1"/>
        <v>0</v>
      </c>
    </row>
    <row r="45" spans="1:206" ht="13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101.866721442</v>
      </c>
      <c r="I45" s="19">
        <v>-101.866721442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27"/>
      <c r="GJ45" s="19">
        <v>0</v>
      </c>
      <c r="GK45" s="19">
        <v>0</v>
      </c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10.306064126282049</v>
      </c>
      <c r="GR45" s="19">
        <v>27.653753493850193</v>
      </c>
      <c r="GS45" s="19">
        <v>34.038018907184316</v>
      </c>
      <c r="GT45" s="19">
        <v>73.554635017289797</v>
      </c>
      <c r="GU45" s="19">
        <v>134.70914365501736</v>
      </c>
      <c r="GV45" s="19">
        <v>101.866721442</v>
      </c>
      <c r="GW45" s="19">
        <v>0</v>
      </c>
      <c r="GX45" s="19">
        <f t="shared" si="1"/>
        <v>0</v>
      </c>
    </row>
    <row r="46" spans="1:206" ht="13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90.021874089999997</v>
      </c>
      <c r="I46" s="19">
        <v>-90.021874089999997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27"/>
      <c r="GJ46" s="19">
        <v>0</v>
      </c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55.953396400000003</v>
      </c>
      <c r="GV46" s="19">
        <v>90.021874089999997</v>
      </c>
      <c r="GW46" s="19">
        <v>0</v>
      </c>
      <c r="GX46" s="19">
        <f t="shared" si="1"/>
        <v>0</v>
      </c>
    </row>
    <row r="47" spans="1:206" ht="13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27"/>
      <c r="GJ47" s="19">
        <v>55.210031423321695</v>
      </c>
      <c r="GK47" s="19">
        <v>88.573490538320186</v>
      </c>
      <c r="GL47" s="19">
        <v>130.09084502972743</v>
      </c>
      <c r="GM47" s="19">
        <v>151.54699937088475</v>
      </c>
      <c r="GN47" s="19">
        <v>0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</row>
    <row r="48" spans="1:206" ht="13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27"/>
      <c r="GJ48" s="19">
        <v>63.540216500845233</v>
      </c>
      <c r="GK48" s="19">
        <v>74.942687916232956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</row>
    <row r="49" spans="1:206" ht="13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27"/>
      <c r="GJ49" s="19">
        <v>0</v>
      </c>
      <c r="GK49" s="19">
        <v>2.5220675143792244</v>
      </c>
      <c r="GL49" s="19">
        <v>3.1115762680861789</v>
      </c>
      <c r="GM49" s="19">
        <v>3.4615053179770534</v>
      </c>
      <c r="GN49" s="19">
        <v>3.626857112584609</v>
      </c>
      <c r="GO49" s="19">
        <v>3.2888397844950465</v>
      </c>
      <c r="GP49" s="19">
        <v>2.6775292695502673</v>
      </c>
      <c r="GQ49" s="19">
        <v>2.5644363775219108</v>
      </c>
      <c r="GR49" s="19">
        <v>0.1664755739970788</v>
      </c>
      <c r="GS49" s="19">
        <v>0</v>
      </c>
      <c r="GT49" s="19">
        <v>0</v>
      </c>
      <c r="GU49" s="19">
        <v>0</v>
      </c>
      <c r="GV49" s="19">
        <v>0</v>
      </c>
      <c r="GW49" s="19">
        <v>0</v>
      </c>
      <c r="GX49" s="19">
        <v>0</v>
      </c>
    </row>
    <row r="50" spans="1:206" ht="13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27"/>
      <c r="GJ50" s="19">
        <v>0</v>
      </c>
      <c r="GK50" s="19">
        <v>9.37691126820995</v>
      </c>
      <c r="GL50" s="19">
        <v>15.9687002942081</v>
      </c>
      <c r="GM50" s="19">
        <v>9.6955408128092095</v>
      </c>
      <c r="GN50" s="19">
        <v>178.22806281371217</v>
      </c>
      <c r="GO50" s="19">
        <v>228.03267590082768</v>
      </c>
      <c r="GP50" s="19">
        <v>0</v>
      </c>
      <c r="GQ50" s="19">
        <v>21.810866755591192</v>
      </c>
      <c r="GR50" s="19">
        <v>0</v>
      </c>
      <c r="GS50" s="19">
        <v>0.10825585418381564</v>
      </c>
      <c r="GT50" s="19">
        <v>0</v>
      </c>
      <c r="GU50" s="19">
        <v>0</v>
      </c>
      <c r="GV50" s="19">
        <v>0</v>
      </c>
      <c r="GW50" s="19">
        <v>0</v>
      </c>
      <c r="GX50" s="19">
        <v>0</v>
      </c>
    </row>
    <row r="51" spans="1:206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27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</row>
    <row r="52" spans="1:206" ht="13">
      <c r="A52" s="15"/>
      <c r="B52" s="24" t="s">
        <v>64</v>
      </c>
      <c r="C52" s="25">
        <v>611.39507066912188</v>
      </c>
      <c r="D52" s="25">
        <v>3532.2203268312637</v>
      </c>
      <c r="E52" s="25">
        <v>-2920.8252561621421</v>
      </c>
      <c r="F52" s="26">
        <v>-0.82690913530368559</v>
      </c>
      <c r="G52" s="27"/>
      <c r="H52" s="25">
        <v>8819.9463224988813</v>
      </c>
      <c r="I52" s="25">
        <v>-5287.7259956676171</v>
      </c>
      <c r="J52" s="26">
        <v>-0.59951906761372331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7"/>
      <c r="GJ52" s="25">
        <v>2150.1101383667165</v>
      </c>
      <c r="GK52" s="25">
        <v>2303.8951116810449</v>
      </c>
      <c r="GL52" s="25">
        <v>2764.4099210252489</v>
      </c>
      <c r="GM52" s="25">
        <v>2561.997584634953</v>
      </c>
      <c r="GN52" s="25">
        <v>1688.4959224528891</v>
      </c>
      <c r="GO52" s="25">
        <v>1633.9210668655155</v>
      </c>
      <c r="GP52" s="25">
        <v>1005.9700068230781</v>
      </c>
      <c r="GQ52" s="25">
        <v>1853.6860264423487</v>
      </c>
      <c r="GR52" s="25">
        <v>2356.109802665429</v>
      </c>
      <c r="GS52" s="25">
        <v>2770.6753419603065</v>
      </c>
      <c r="GT52" s="25">
        <v>3406.2812449889029</v>
      </c>
      <c r="GU52" s="25">
        <v>8691.4485218813916</v>
      </c>
      <c r="GV52" s="25">
        <v>9454.4169713481806</v>
      </c>
      <c r="GW52" s="25">
        <v>3777.1686021839923</v>
      </c>
      <c r="GX52" s="25">
        <f t="shared" ref="GX52:GX56" si="2">+C52</f>
        <v>611.39507066912188</v>
      </c>
    </row>
    <row r="53" spans="1:206" ht="13">
      <c r="A53" s="15"/>
      <c r="B53" s="18" t="s">
        <v>18</v>
      </c>
      <c r="C53" s="19">
        <v>35.638511688746533</v>
      </c>
      <c r="D53" s="19">
        <v>993.71370937606821</v>
      </c>
      <c r="E53" s="19">
        <v>-958.07519768732163</v>
      </c>
      <c r="F53" s="20">
        <v>-0.96413603701701645</v>
      </c>
      <c r="G53" s="19"/>
      <c r="H53" s="19">
        <v>2520.9939350227787</v>
      </c>
      <c r="I53" s="19">
        <v>-1527.2802256467105</v>
      </c>
      <c r="J53" s="20">
        <v>-0.6058246330659699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27"/>
      <c r="GJ53" s="19">
        <v>678.22667165878806</v>
      </c>
      <c r="GK53" s="19">
        <v>771.35536874426418</v>
      </c>
      <c r="GL53" s="19">
        <v>826.31640380312535</v>
      </c>
      <c r="GM53" s="19">
        <v>938.35562287082303</v>
      </c>
      <c r="GN53" s="19">
        <v>740.47899269165998</v>
      </c>
      <c r="GO53" s="19">
        <v>762.24061216706957</v>
      </c>
      <c r="GP53" s="19">
        <v>329.41160551125688</v>
      </c>
      <c r="GQ53" s="19">
        <v>865.01522756846248</v>
      </c>
      <c r="GR53" s="19">
        <v>1102.5634926364969</v>
      </c>
      <c r="GS53" s="19">
        <v>1362.9592330134963</v>
      </c>
      <c r="GT53" s="19">
        <v>1624.8780428712489</v>
      </c>
      <c r="GU53" s="19">
        <v>2921.4659282544189</v>
      </c>
      <c r="GV53" s="19">
        <v>2718.6972079696625</v>
      </c>
      <c r="GW53" s="19">
        <v>1063.2570927009565</v>
      </c>
      <c r="GX53" s="19">
        <f t="shared" si="2"/>
        <v>35.638511688746533</v>
      </c>
    </row>
    <row r="54" spans="1:206" ht="13">
      <c r="A54" s="15"/>
      <c r="B54" s="18" t="s">
        <v>19</v>
      </c>
      <c r="C54" s="19">
        <v>205.10232532614404</v>
      </c>
      <c r="D54" s="19">
        <v>1516.0436365171056</v>
      </c>
      <c r="E54" s="19">
        <v>-1310.9413111909616</v>
      </c>
      <c r="F54" s="20">
        <v>-0.86471212280054333</v>
      </c>
      <c r="G54" s="19"/>
      <c r="H54" s="19">
        <v>3279.7033414834896</v>
      </c>
      <c r="I54" s="19">
        <v>-1763.659704966384</v>
      </c>
      <c r="J54" s="20">
        <v>-0.5377497661628865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27"/>
      <c r="GJ54" s="19">
        <v>663.38445773073295</v>
      </c>
      <c r="GK54" s="19">
        <v>700.97923700176329</v>
      </c>
      <c r="GL54" s="19">
        <v>725.48806145842741</v>
      </c>
      <c r="GM54" s="19">
        <v>762.75691433659676</v>
      </c>
      <c r="GN54" s="19">
        <v>943.83885214322891</v>
      </c>
      <c r="GO54" s="19">
        <v>871.68045469844583</v>
      </c>
      <c r="GP54" s="19">
        <v>339.60038027885503</v>
      </c>
      <c r="GQ54" s="19">
        <v>875.34897953212135</v>
      </c>
      <c r="GR54" s="19">
        <v>1109.7220974262864</v>
      </c>
      <c r="GS54" s="19">
        <v>1375.8635636657775</v>
      </c>
      <c r="GT54" s="19">
        <v>1644.465519566596</v>
      </c>
      <c r="GU54" s="19">
        <v>3126.7526742884065</v>
      </c>
      <c r="GV54" s="19">
        <v>3516.0100557717797</v>
      </c>
      <c r="GW54" s="19">
        <v>1619.4839368615192</v>
      </c>
      <c r="GX54" s="19">
        <f t="shared" si="2"/>
        <v>205.10232532614404</v>
      </c>
    </row>
    <row r="55" spans="1:206" ht="13">
      <c r="A55" s="15"/>
      <c r="B55" s="18" t="s">
        <v>20</v>
      </c>
      <c r="C55" s="19">
        <v>222.05846234703924</v>
      </c>
      <c r="D55" s="19">
        <v>1022.4629809380907</v>
      </c>
      <c r="E55" s="19">
        <v>-800.40451859105144</v>
      </c>
      <c r="F55" s="20">
        <v>-0.78282004680178763</v>
      </c>
      <c r="G55" s="19"/>
      <c r="H55" s="19">
        <v>3019.2490459926116</v>
      </c>
      <c r="I55" s="19">
        <v>-1996.7860650545208</v>
      </c>
      <c r="J55" s="20">
        <v>-0.66135189069772649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400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400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27"/>
      <c r="GJ55" s="19">
        <v>280.71189932057166</v>
      </c>
      <c r="GK55" s="19">
        <v>388.13204600535096</v>
      </c>
      <c r="GL55" s="19">
        <v>551.6699152602323</v>
      </c>
      <c r="GM55" s="19">
        <v>532.84149733867321</v>
      </c>
      <c r="GN55" s="19">
        <v>4.1780776179999997</v>
      </c>
      <c r="GO55" s="19">
        <v>0</v>
      </c>
      <c r="GP55" s="19">
        <v>0</v>
      </c>
      <c r="GQ55" s="19">
        <v>0</v>
      </c>
      <c r="GR55" s="19">
        <v>0</v>
      </c>
      <c r="GS55" s="19">
        <v>0</v>
      </c>
      <c r="GT55" s="19">
        <v>74.268186845323797</v>
      </c>
      <c r="GU55" s="19">
        <v>2447.769280513372</v>
      </c>
      <c r="GV55" s="19">
        <v>3219.7097076067389</v>
      </c>
      <c r="GW55" s="19">
        <v>1094.4275726215164</v>
      </c>
      <c r="GX55" s="19">
        <f t="shared" si="2"/>
        <v>222.05846234703924</v>
      </c>
    </row>
    <row r="56" spans="1:206" ht="13">
      <c r="A56" s="15"/>
      <c r="B56" s="18" t="s">
        <v>61</v>
      </c>
      <c r="C56" s="19">
        <v>148.59577130719208</v>
      </c>
      <c r="D56" s="19">
        <v>0</v>
      </c>
      <c r="E56" s="19">
        <v>148.59577130719208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27"/>
      <c r="GJ56" s="19">
        <v>527.78710965662344</v>
      </c>
      <c r="GK56" s="19">
        <v>443.42845992966642</v>
      </c>
      <c r="GL56" s="19">
        <v>660.93554050346415</v>
      </c>
      <c r="GM56" s="19">
        <v>328.04355008886006</v>
      </c>
      <c r="GN56" s="19">
        <v>0</v>
      </c>
      <c r="GO56" s="19">
        <v>0</v>
      </c>
      <c r="GP56" s="19">
        <v>336.95802103296614</v>
      </c>
      <c r="GQ56" s="19">
        <v>113.32181934176498</v>
      </c>
      <c r="GR56" s="19">
        <v>143.82421260264553</v>
      </c>
      <c r="GS56" s="19">
        <v>31.85254528103285</v>
      </c>
      <c r="GT56" s="19">
        <v>62.669495705734519</v>
      </c>
      <c r="GU56" s="19">
        <v>195.46063882519491</v>
      </c>
      <c r="GV56" s="19">
        <v>0</v>
      </c>
      <c r="GW56" s="19">
        <v>0</v>
      </c>
      <c r="GX56" s="19">
        <f t="shared" si="2"/>
        <v>148.59577130719208</v>
      </c>
    </row>
    <row r="57" spans="1:206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27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</row>
    <row r="58" spans="1:206" ht="13">
      <c r="A58" s="15"/>
      <c r="B58" s="24" t="s">
        <v>65</v>
      </c>
      <c r="C58" s="31">
        <v>10.424079478361929</v>
      </c>
      <c r="D58" s="31">
        <v>13.831523328225803</v>
      </c>
      <c r="E58" s="31">
        <v>-3.4074438498638742</v>
      </c>
      <c r="F58" s="26">
        <v>-0.24635347596966051</v>
      </c>
      <c r="G58" s="27"/>
      <c r="H58" s="31">
        <v>10.091909140491465</v>
      </c>
      <c r="I58" s="31">
        <v>3.7396141877343378</v>
      </c>
      <c r="J58" s="26">
        <v>0.37055567342852858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27"/>
      <c r="GJ58" s="31">
        <v>10.798383625910605</v>
      </c>
      <c r="GK58" s="31">
        <v>11.884261627801619</v>
      </c>
      <c r="GL58" s="31">
        <v>15.593696389100636</v>
      </c>
      <c r="GM58" s="31">
        <v>15.033390667123857</v>
      </c>
      <c r="GN58" s="31">
        <v>15.640166034864905</v>
      </c>
      <c r="GO58" s="31">
        <v>14.986507326747697</v>
      </c>
      <c r="GP58" s="31">
        <v>13.865204727124381</v>
      </c>
      <c r="GQ58" s="31">
        <v>11.948227495229588</v>
      </c>
      <c r="GR58" s="31">
        <v>12.132846744249724</v>
      </c>
      <c r="GS58" s="31">
        <v>12.949965089582797</v>
      </c>
      <c r="GT58" s="31">
        <v>12.898312918990188</v>
      </c>
      <c r="GU58" s="31">
        <v>9.1833852274894863</v>
      </c>
      <c r="GV58" s="31">
        <v>10.274179874660119</v>
      </c>
      <c r="GW58" s="31">
        <v>13.799893966835672</v>
      </c>
      <c r="GX58" s="31">
        <f>+C58</f>
        <v>10.424079478361929</v>
      </c>
    </row>
    <row r="59" spans="1:206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2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</row>
    <row r="60" spans="1:206" ht="13">
      <c r="A60" s="15"/>
      <c r="B60" s="24" t="s">
        <v>66</v>
      </c>
      <c r="C60" s="25">
        <v>63.732308093336343</v>
      </c>
      <c r="D60" s="25">
        <v>488.55987850999998</v>
      </c>
      <c r="E60" s="25">
        <v>-424.82757041666366</v>
      </c>
      <c r="F60" s="26">
        <v>-0.86955067148021692</v>
      </c>
      <c r="G60" s="27"/>
      <c r="H60" s="25">
        <v>890.10096910670541</v>
      </c>
      <c r="I60" s="25">
        <v>-401.54109059670543</v>
      </c>
      <c r="J60" s="26">
        <v>-0.45111858601804156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7"/>
      <c r="GJ60" s="25">
        <v>232.17714112043535</v>
      </c>
      <c r="GK60" s="25">
        <v>273.80092270230767</v>
      </c>
      <c r="GL60" s="25">
        <v>431.073690034854</v>
      </c>
      <c r="GM60" s="25">
        <v>385.15510578044967</v>
      </c>
      <c r="GN60" s="25">
        <v>264.08356576355561</v>
      </c>
      <c r="GO60" s="25">
        <v>244.86770039907461</v>
      </c>
      <c r="GP60" s="25">
        <v>139.47980093948686</v>
      </c>
      <c r="GQ60" s="25">
        <v>221.48262348661353</v>
      </c>
      <c r="GR60" s="25">
        <v>285.86319148364112</v>
      </c>
      <c r="GS60" s="25">
        <v>358.80148952953846</v>
      </c>
      <c r="GT60" s="25">
        <v>439.35281387954348</v>
      </c>
      <c r="GU60" s="25">
        <v>798.16919961330905</v>
      </c>
      <c r="GV60" s="25">
        <v>971.36380573670556</v>
      </c>
      <c r="GW60" s="25">
        <v>521.24526205000006</v>
      </c>
      <c r="GX60" s="25">
        <f t="shared" ref="GX60:GX64" si="3">+C60</f>
        <v>63.732308093336343</v>
      </c>
    </row>
    <row r="61" spans="1:206" ht="13">
      <c r="A61" s="15"/>
      <c r="B61" s="18" t="s">
        <v>18</v>
      </c>
      <c r="C61" s="19">
        <v>3.8546610884824952</v>
      </c>
      <c r="D61" s="19">
        <v>135.78157192</v>
      </c>
      <c r="E61" s="19">
        <v>-131.92691083151752</v>
      </c>
      <c r="F61" s="20">
        <v>-0.97161130900183135</v>
      </c>
      <c r="G61" s="19"/>
      <c r="H61" s="19">
        <v>255.39851404000004</v>
      </c>
      <c r="I61" s="19">
        <v>-119.61694212000003</v>
      </c>
      <c r="J61" s="20">
        <v>-0.46835410366274038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27"/>
      <c r="GJ61" s="19">
        <v>72.443692709026521</v>
      </c>
      <c r="GK61" s="19">
        <v>94.797660803709874</v>
      </c>
      <c r="GL61" s="19">
        <v>120.48676955416077</v>
      </c>
      <c r="GM61" s="19">
        <v>137.4931290055633</v>
      </c>
      <c r="GN61" s="19">
        <v>117.34820679336696</v>
      </c>
      <c r="GO61" s="19">
        <v>114.6757433087059</v>
      </c>
      <c r="GP61" s="19">
        <v>49.447665316663496</v>
      </c>
      <c r="GQ61" s="19">
        <v>107.14995972237972</v>
      </c>
      <c r="GR61" s="19">
        <v>134.39025408431206</v>
      </c>
      <c r="GS61" s="19">
        <v>178.08384224401479</v>
      </c>
      <c r="GT61" s="19">
        <v>198.08779835980314</v>
      </c>
      <c r="GU61" s="19">
        <v>275.46028178017411</v>
      </c>
      <c r="GV61" s="19">
        <v>280.75566281000005</v>
      </c>
      <c r="GW61" s="19">
        <v>144.97458632000001</v>
      </c>
      <c r="GX61" s="19">
        <f t="shared" si="3"/>
        <v>3.8546610884824952</v>
      </c>
    </row>
    <row r="62" spans="1:206" ht="13">
      <c r="A62" s="15"/>
      <c r="B62" s="18" t="s">
        <v>19</v>
      </c>
      <c r="C62" s="19">
        <v>21.490409750699513</v>
      </c>
      <c r="D62" s="19">
        <v>212.97700470000001</v>
      </c>
      <c r="E62" s="19">
        <v>-191.4865949493005</v>
      </c>
      <c r="F62" s="20">
        <v>-0.89909516390762012</v>
      </c>
      <c r="G62" s="19"/>
      <c r="H62" s="19">
        <v>338.64840560999994</v>
      </c>
      <c r="I62" s="19">
        <v>-125.67140090999993</v>
      </c>
      <c r="J62" s="20">
        <v>-0.37109698090451892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27"/>
      <c r="GJ62" s="19">
        <v>68.195853937618253</v>
      </c>
      <c r="GK62" s="19">
        <v>86.271086925109657</v>
      </c>
      <c r="GL62" s="19">
        <v>102.31024503528539</v>
      </c>
      <c r="GM62" s="19">
        <v>106.82886945472626</v>
      </c>
      <c r="GN62" s="19">
        <v>146.42200314883866</v>
      </c>
      <c r="GO62" s="19">
        <v>130.1919570903687</v>
      </c>
      <c r="GP62" s="19">
        <v>48.915015777039379</v>
      </c>
      <c r="GQ62" s="19">
        <v>105.43097266167683</v>
      </c>
      <c r="GR62" s="19">
        <v>134.41199703276959</v>
      </c>
      <c r="GS62" s="19">
        <v>178.08384224401479</v>
      </c>
      <c r="GT62" s="19">
        <v>198.11637334591299</v>
      </c>
      <c r="GU62" s="19">
        <v>295.69892762276282</v>
      </c>
      <c r="GV62" s="19">
        <v>368.85085200999993</v>
      </c>
      <c r="GW62" s="19">
        <v>226.93593675</v>
      </c>
      <c r="GX62" s="19">
        <f t="shared" si="3"/>
        <v>21.490409750699513</v>
      </c>
    </row>
    <row r="63" spans="1:206" ht="13">
      <c r="A63" s="15"/>
      <c r="B63" s="18" t="s">
        <v>20</v>
      </c>
      <c r="C63" s="19">
        <v>23.23443632174336</v>
      </c>
      <c r="D63" s="19">
        <v>139.80130188999999</v>
      </c>
      <c r="E63" s="19">
        <v>-116.56686556825663</v>
      </c>
      <c r="F63" s="20">
        <v>-0.83380386299960974</v>
      </c>
      <c r="G63" s="19"/>
      <c r="H63" s="19">
        <v>296.04617738999997</v>
      </c>
      <c r="I63" s="19">
        <v>-156.24487549999998</v>
      </c>
      <c r="J63" s="20">
        <v>-0.52777197421525535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27"/>
      <c r="GJ63" s="19">
        <v>29.214233135306557</v>
      </c>
      <c r="GK63" s="19">
        <v>42.736823833153217</v>
      </c>
      <c r="GL63" s="19">
        <v>63.93142425561534</v>
      </c>
      <c r="GM63" s="19">
        <v>65.969648892759977</v>
      </c>
      <c r="GN63" s="19">
        <v>0.31335582134999995</v>
      </c>
      <c r="GO63" s="19">
        <v>0</v>
      </c>
      <c r="GP63" s="19">
        <v>0</v>
      </c>
      <c r="GQ63" s="19">
        <v>0</v>
      </c>
      <c r="GR63" s="19">
        <v>0</v>
      </c>
      <c r="GS63" s="19">
        <v>0</v>
      </c>
      <c r="GT63" s="19">
        <v>38.773195369999996</v>
      </c>
      <c r="GU63" s="19">
        <v>210.67145847961638</v>
      </c>
      <c r="GV63" s="19">
        <v>321.74941884999998</v>
      </c>
      <c r="GW63" s="19">
        <v>149.33473898</v>
      </c>
      <c r="GX63" s="19">
        <f t="shared" si="3"/>
        <v>23.23443632174336</v>
      </c>
    </row>
    <row r="64" spans="1:206" ht="13">
      <c r="A64" s="15"/>
      <c r="B64" s="18" t="s">
        <v>67</v>
      </c>
      <c r="C64" s="19">
        <v>15.152800932410974</v>
      </c>
      <c r="D64" s="19">
        <v>0</v>
      </c>
      <c r="E64" s="19">
        <v>15.152800932410974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27"/>
      <c r="GJ64" s="19">
        <v>62.32336133848402</v>
      </c>
      <c r="GK64" s="19">
        <v>49.995351140334932</v>
      </c>
      <c r="GL64" s="19">
        <v>144.34525118979246</v>
      </c>
      <c r="GM64" s="19">
        <v>74.863458427400118</v>
      </c>
      <c r="GN64" s="19">
        <v>0</v>
      </c>
      <c r="GO64" s="19">
        <v>0</v>
      </c>
      <c r="GP64" s="19">
        <v>41.117119845783982</v>
      </c>
      <c r="GQ64" s="19">
        <v>8.9016911025569794</v>
      </c>
      <c r="GR64" s="19">
        <v>17.060940366559475</v>
      </c>
      <c r="GS64" s="19">
        <v>2.6338050415088903</v>
      </c>
      <c r="GT64" s="19">
        <v>4.3754468038273249</v>
      </c>
      <c r="GU64" s="19">
        <v>16.338531730755705</v>
      </c>
      <c r="GV64" s="19">
        <v>7.87206670555771E-3</v>
      </c>
      <c r="GW64" s="19">
        <v>0</v>
      </c>
      <c r="GX64" s="19">
        <f t="shared" si="3"/>
        <v>15.152800932410974</v>
      </c>
    </row>
    <row r="65" spans="1:206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27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</row>
    <row r="66" spans="1:206" ht="13" hidden="1">
      <c r="A66" s="15"/>
      <c r="B66" s="24" t="s">
        <v>38</v>
      </c>
      <c r="C66" s="25">
        <v>0</v>
      </c>
      <c r="D66" s="25">
        <v>4.903993665735535E-3</v>
      </c>
      <c r="E66" s="25">
        <v>-4.903993665735535E-3</v>
      </c>
      <c r="F66" s="26">
        <v>-1</v>
      </c>
      <c r="G66" s="27"/>
      <c r="H66" s="25">
        <v>10.651677613572112</v>
      </c>
      <c r="I66" s="25">
        <v>-10.646773619906376</v>
      </c>
      <c r="J66" s="26">
        <v>-0.99953960363393968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7"/>
      <c r="GJ66" s="25">
        <v>4.8043639455426677</v>
      </c>
      <c r="GK66" s="25">
        <v>4.0783419194750747</v>
      </c>
      <c r="GL66" s="25">
        <v>1.5237380614952574</v>
      </c>
      <c r="GM66" s="25">
        <v>3.4224171480860166</v>
      </c>
      <c r="GN66" s="25">
        <v>12.693676069147756</v>
      </c>
      <c r="GO66" s="25">
        <v>5.0087964549769541</v>
      </c>
      <c r="GP66" s="25">
        <v>4.1826558189139851</v>
      </c>
      <c r="GQ66" s="25">
        <v>10.359795783413954</v>
      </c>
      <c r="GR66" s="25">
        <v>27.551747211980601</v>
      </c>
      <c r="GS66" s="25">
        <v>28.862356279359339</v>
      </c>
      <c r="GT66" s="25">
        <v>46.342494193346212</v>
      </c>
      <c r="GU66" s="25">
        <v>50.485293344127903</v>
      </c>
      <c r="GV66" s="25">
        <v>10.655041536483374</v>
      </c>
      <c r="GW66" s="25">
        <v>4.903993665735535E-3</v>
      </c>
      <c r="GX66" s="263">
        <v>0</v>
      </c>
    </row>
    <row r="67" spans="1:206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27"/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263">
        <v>0</v>
      </c>
    </row>
    <row r="68" spans="1:206" ht="13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226.64056095424974</v>
      </c>
      <c r="I68" s="25">
        <v>-218.19659121251365</v>
      </c>
      <c r="J68" s="26">
        <v>-0.96274290133159079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7"/>
      <c r="GJ68" s="25">
        <v>75.782521088678195</v>
      </c>
      <c r="GK68" s="25">
        <v>42.583520472204221</v>
      </c>
      <c r="GL68" s="25">
        <v>51.770620724262663</v>
      </c>
      <c r="GM68" s="25">
        <v>53.096191747694249</v>
      </c>
      <c r="GN68" s="25">
        <v>57.633789863546724</v>
      </c>
      <c r="GO68" s="25">
        <v>70.952982605152869</v>
      </c>
      <c r="GP68" s="25">
        <v>57.323768545682135</v>
      </c>
      <c r="GQ68" s="25">
        <v>59.145145598582957</v>
      </c>
      <c r="GR68" s="25">
        <v>62.328485588457958</v>
      </c>
      <c r="GS68" s="25">
        <v>62.635337250215684</v>
      </c>
      <c r="GT68" s="25">
        <v>124.24463920137379</v>
      </c>
      <c r="GU68" s="25">
        <v>156.43384061303883</v>
      </c>
      <c r="GV68" s="25">
        <v>303.01663503699365</v>
      </c>
      <c r="GW68" s="25">
        <v>8.4439697417360797</v>
      </c>
      <c r="GX68" s="263">
        <v>0</v>
      </c>
    </row>
    <row r="69" spans="1:206" ht="13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19.101453756794047</v>
      </c>
      <c r="I69" s="19">
        <v>-19.101453756794047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27"/>
      <c r="GJ69" s="19">
        <v>55.346058590706313</v>
      </c>
      <c r="GK69" s="19">
        <v>27.482457413191234</v>
      </c>
      <c r="GL69" s="19">
        <v>23.171685337474422</v>
      </c>
      <c r="GM69" s="19">
        <v>25.578330174848631</v>
      </c>
      <c r="GN69" s="19">
        <v>27.704657158641773</v>
      </c>
      <c r="GO69" s="19">
        <v>29.931969096451766</v>
      </c>
      <c r="GP69" s="19">
        <v>27.898333326402742</v>
      </c>
      <c r="GQ69" s="19">
        <v>29.3085316666882</v>
      </c>
      <c r="GR69" s="19">
        <v>29.035137976436207</v>
      </c>
      <c r="GS69" s="19">
        <v>33.865690254262098</v>
      </c>
      <c r="GT69" s="19">
        <v>38.511539786702407</v>
      </c>
      <c r="GU69" s="19">
        <v>35.915135259617095</v>
      </c>
      <c r="GV69" s="19">
        <v>20.161658547198542</v>
      </c>
      <c r="GW69" s="19">
        <v>0</v>
      </c>
      <c r="GX69" s="263">
        <v>0</v>
      </c>
    </row>
    <row r="70" spans="1:206" ht="13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28.48901128982417</v>
      </c>
      <c r="I70" s="19">
        <v>-20.04504154808809</v>
      </c>
      <c r="J70" s="20">
        <v>-0.70360607969739775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27"/>
      <c r="GJ70" s="19">
        <v>15.437186804405618</v>
      </c>
      <c r="GK70" s="19">
        <v>10.079473282169966</v>
      </c>
      <c r="GL70" s="19">
        <v>24.601618885427634</v>
      </c>
      <c r="GM70" s="19">
        <v>22.895983413568931</v>
      </c>
      <c r="GN70" s="19">
        <v>24.03949281710673</v>
      </c>
      <c r="GO70" s="19">
        <v>33.612002412449371</v>
      </c>
      <c r="GP70" s="19">
        <v>24.18414896304245</v>
      </c>
      <c r="GQ70" s="19">
        <v>23.160343251322871</v>
      </c>
      <c r="GR70" s="19">
        <v>28.093466905764362</v>
      </c>
      <c r="GS70" s="19">
        <v>22.561269826541942</v>
      </c>
      <c r="GT70" s="19">
        <v>30.947077361264981</v>
      </c>
      <c r="GU70" s="19">
        <v>53.6701252134188</v>
      </c>
      <c r="GV70" s="19">
        <v>49.468739122577603</v>
      </c>
      <c r="GW70" s="19">
        <v>8.4439697417360797</v>
      </c>
      <c r="GX70" s="263">
        <v>0</v>
      </c>
    </row>
    <row r="71" spans="1:206" ht="13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175.36429558711137</v>
      </c>
      <c r="I71" s="19">
        <v>-175.36429558711137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27"/>
      <c r="GJ71" s="19">
        <v>2.958759794448885</v>
      </c>
      <c r="GK71" s="19">
        <v>2.9237843964498045</v>
      </c>
      <c r="GL71" s="19">
        <v>1.5108522305807852</v>
      </c>
      <c r="GM71" s="19">
        <v>3.2847638679805438</v>
      </c>
      <c r="GN71" s="19">
        <v>2.6750839013364329</v>
      </c>
      <c r="GO71" s="19">
        <v>3.1507953464940508</v>
      </c>
      <c r="GP71" s="19">
        <v>3.1369857348824786</v>
      </c>
      <c r="GQ71" s="19">
        <v>3.4845184417311792</v>
      </c>
      <c r="GR71" s="19">
        <v>2.7872800519524725</v>
      </c>
      <c r="GS71" s="19">
        <v>3.0551121314834777</v>
      </c>
      <c r="GT71" s="19">
        <v>51.199634228480143</v>
      </c>
      <c r="GU71" s="19">
        <v>62.138681443232613</v>
      </c>
      <c r="GV71" s="19">
        <v>229.64213501608509</v>
      </c>
      <c r="GW71" s="19">
        <v>0</v>
      </c>
      <c r="GX71" s="263">
        <v>0</v>
      </c>
    </row>
    <row r="72" spans="1:206" ht="13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3.685800320520169</v>
      </c>
      <c r="I72" s="19">
        <v>-3.685800320520169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27"/>
      <c r="GJ72" s="19">
        <v>2.0405158991173828</v>
      </c>
      <c r="GK72" s="19">
        <v>2.0978053803932206</v>
      </c>
      <c r="GL72" s="19">
        <v>2.4864642707798197</v>
      </c>
      <c r="GM72" s="19">
        <v>1.337114291296148</v>
      </c>
      <c r="GN72" s="19">
        <v>3.214555986461793</v>
      </c>
      <c r="GO72" s="19">
        <v>4.2582157497576807</v>
      </c>
      <c r="GP72" s="19">
        <v>2.1043005213544612</v>
      </c>
      <c r="GQ72" s="19">
        <v>3.1917522388407042</v>
      </c>
      <c r="GR72" s="19">
        <v>2.4126006543049194</v>
      </c>
      <c r="GS72" s="19">
        <v>3.1532650379281688</v>
      </c>
      <c r="GT72" s="19">
        <v>3.5863878249262422</v>
      </c>
      <c r="GU72" s="19">
        <v>4.7098986967703018</v>
      </c>
      <c r="GV72" s="19">
        <v>3.7441023511324318</v>
      </c>
      <c r="GW72" s="19">
        <v>0</v>
      </c>
      <c r="GX72" s="263">
        <v>0</v>
      </c>
    </row>
    <row r="73" spans="1:206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27"/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263">
        <v>0</v>
      </c>
    </row>
    <row r="74" spans="1:206" ht="13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7"/>
      <c r="GJ74" s="25">
        <v>4.8149636899980415</v>
      </c>
      <c r="GK74" s="25">
        <v>10.281042087447339</v>
      </c>
      <c r="GL74" s="25">
        <v>6.5625062123912805</v>
      </c>
      <c r="GM74" s="25">
        <v>19.14585090902003</v>
      </c>
      <c r="GN74" s="25">
        <v>21.693988942188909</v>
      </c>
      <c r="GO74" s="25">
        <v>1.0641619151168202</v>
      </c>
      <c r="GP74" s="25">
        <v>25.43185027711662</v>
      </c>
      <c r="GQ74" s="25">
        <v>11.892365148557928</v>
      </c>
      <c r="GR74" s="25">
        <v>9.626929434843035</v>
      </c>
      <c r="GS74" s="25">
        <v>0.57237956352852992</v>
      </c>
      <c r="GT74" s="25">
        <v>0</v>
      </c>
      <c r="GU74" s="25">
        <v>0</v>
      </c>
      <c r="GV74" s="25">
        <v>0</v>
      </c>
      <c r="GW74" s="25">
        <v>0</v>
      </c>
      <c r="GX74" s="263">
        <v>0</v>
      </c>
    </row>
    <row r="75" spans="1:206" ht="13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27"/>
      <c r="GJ75" s="19">
        <v>4.8149636899980415</v>
      </c>
      <c r="GK75" s="19">
        <v>10.281042087447339</v>
      </c>
      <c r="GL75" s="19">
        <v>6.5625062123912805</v>
      </c>
      <c r="GM75" s="19">
        <v>19.14585090902003</v>
      </c>
      <c r="GN75" s="19">
        <v>21.693988942188909</v>
      </c>
      <c r="GO75" s="19">
        <v>1.0641619151168202</v>
      </c>
      <c r="GP75" s="19">
        <v>25.43185027711662</v>
      </c>
      <c r="GQ75" s="19">
        <v>11.892365148557928</v>
      </c>
      <c r="GR75" s="19">
        <v>9.626929434843035</v>
      </c>
      <c r="GS75" s="19">
        <v>0.57237956352852992</v>
      </c>
      <c r="GT75" s="19">
        <v>0</v>
      </c>
      <c r="GU75" s="19">
        <v>0</v>
      </c>
      <c r="GV75" s="19">
        <v>0</v>
      </c>
      <c r="GW75" s="19">
        <v>0</v>
      </c>
      <c r="GX75" s="263">
        <v>0</v>
      </c>
    </row>
    <row r="76" spans="1:206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27"/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263">
        <v>0</v>
      </c>
    </row>
    <row r="77" spans="1:206" ht="13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3.7520592531688433</v>
      </c>
      <c r="I77" s="25">
        <v>-3.7520592531688433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7"/>
      <c r="GJ77" s="25">
        <v>8.8369589404701774</v>
      </c>
      <c r="GK77" s="25">
        <v>7.8115491258842935</v>
      </c>
      <c r="GL77" s="25">
        <v>7.3939164690554451</v>
      </c>
      <c r="GM77" s="25">
        <v>19.017192287803361</v>
      </c>
      <c r="GN77" s="25">
        <v>23.326938477371268</v>
      </c>
      <c r="GO77" s="25">
        <v>322.19298284963821</v>
      </c>
      <c r="GP77" s="25">
        <v>348.43329346034409</v>
      </c>
      <c r="GQ77" s="25">
        <v>617.69292277328782</v>
      </c>
      <c r="GR77" s="25">
        <v>756.52103615706426</v>
      </c>
      <c r="GS77" s="25">
        <v>432.80599767313498</v>
      </c>
      <c r="GT77" s="25">
        <v>150.42475853219563</v>
      </c>
      <c r="GU77" s="25">
        <v>120.67799259988404</v>
      </c>
      <c r="GV77" s="25">
        <v>0</v>
      </c>
      <c r="GW77" s="25">
        <v>0</v>
      </c>
      <c r="GX77" s="263">
        <v>0</v>
      </c>
    </row>
    <row r="78" spans="1:206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 s="27"/>
      <c r="GJ78" s="263">
        <v>0</v>
      </c>
      <c r="GK78" s="263">
        <v>0</v>
      </c>
      <c r="GL78" s="263">
        <v>0</v>
      </c>
      <c r="GM78" s="263">
        <v>0</v>
      </c>
      <c r="GN78" s="263">
        <v>0</v>
      </c>
      <c r="GO78" s="263">
        <v>0</v>
      </c>
      <c r="GP78" s="263">
        <v>0</v>
      </c>
      <c r="GQ78" s="263">
        <v>0</v>
      </c>
      <c r="GR78" s="263">
        <v>0</v>
      </c>
      <c r="GS78" s="263">
        <v>0</v>
      </c>
      <c r="GT78" s="263">
        <v>0</v>
      </c>
      <c r="GU78" s="263">
        <v>0</v>
      </c>
      <c r="GV78" s="263">
        <v>0</v>
      </c>
      <c r="GW78" s="263">
        <v>0</v>
      </c>
      <c r="GX78" s="263">
        <v>0</v>
      </c>
    </row>
    <row r="79" spans="1:206" ht="13" hidden="1">
      <c r="A79" s="15"/>
      <c r="B79" s="24" t="s">
        <v>330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715.13636363636363</v>
      </c>
      <c r="I79" s="39">
        <v>-715.13636363636363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27"/>
      <c r="GJ79" s="39">
        <v>3655.9166666666665</v>
      </c>
      <c r="GK79" s="39">
        <v>1553.1666666666665</v>
      </c>
      <c r="GL79" s="39">
        <v>1346.3333333333333</v>
      </c>
      <c r="GM79" s="39">
        <v>1337.9999999999998</v>
      </c>
      <c r="GN79" s="39">
        <v>1581.25</v>
      </c>
      <c r="GO79" s="39">
        <v>1571.5833333333333</v>
      </c>
      <c r="GP79" s="39">
        <v>1575.5833333333335</v>
      </c>
      <c r="GQ79" s="39">
        <v>1469.25</v>
      </c>
      <c r="GR79" s="39">
        <v>1490.125</v>
      </c>
      <c r="GS79" s="39">
        <v>1502.0833333333333</v>
      </c>
      <c r="GT79" s="39">
        <v>1474.6666666666665</v>
      </c>
      <c r="GU79" s="39">
        <v>1448.5555555555557</v>
      </c>
      <c r="GV79" s="39">
        <v>682.625</v>
      </c>
      <c r="GW79" s="39">
        <v>0</v>
      </c>
      <c r="GX79" s="263">
        <v>0</v>
      </c>
    </row>
    <row r="80" spans="1:206" ht="13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520.36363636363637</v>
      </c>
      <c r="I80" s="40">
        <v>-520.36363636363637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27"/>
      <c r="GJ80" s="40">
        <v>1396.4166666666667</v>
      </c>
      <c r="GK80" s="40">
        <v>917.75</v>
      </c>
      <c r="GL80" s="40">
        <v>863.08333333333337</v>
      </c>
      <c r="GM80" s="40">
        <v>849.16666666666663</v>
      </c>
      <c r="GN80" s="40">
        <v>1084.75</v>
      </c>
      <c r="GO80" s="40">
        <v>1072.5833333333333</v>
      </c>
      <c r="GP80" s="40">
        <v>1071.9166666666667</v>
      </c>
      <c r="GQ80" s="40">
        <v>975</v>
      </c>
      <c r="GR80" s="40">
        <v>1007.25</v>
      </c>
      <c r="GS80" s="40">
        <v>1019.75</v>
      </c>
      <c r="GT80" s="40">
        <v>968.91666666666663</v>
      </c>
      <c r="GU80" s="40">
        <v>973.75</v>
      </c>
      <c r="GV80" s="40">
        <v>503.75</v>
      </c>
      <c r="GW80" s="40">
        <v>0</v>
      </c>
      <c r="GX80" s="263">
        <v>0</v>
      </c>
    </row>
    <row r="81" spans="1:206" ht="13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194.77272727272728</v>
      </c>
      <c r="I81" s="40">
        <v>-194.77272727272728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27"/>
      <c r="GJ81" s="40">
        <v>646.25</v>
      </c>
      <c r="GK81" s="40">
        <v>558.91666666666663</v>
      </c>
      <c r="GL81" s="40">
        <v>480.16666666666669</v>
      </c>
      <c r="GM81" s="40">
        <v>487.25</v>
      </c>
      <c r="GN81" s="40">
        <v>495.5</v>
      </c>
      <c r="GO81" s="40">
        <v>498.75</v>
      </c>
      <c r="GP81" s="40">
        <v>502.66666666666669</v>
      </c>
      <c r="GQ81" s="40">
        <v>494</v>
      </c>
      <c r="GR81" s="40">
        <v>482.875</v>
      </c>
      <c r="GS81" s="40">
        <v>482.33333333333331</v>
      </c>
      <c r="GT81" s="40">
        <v>505.75</v>
      </c>
      <c r="GU81" s="40">
        <v>474.8055555555556</v>
      </c>
      <c r="GV81" s="40">
        <v>178.875</v>
      </c>
      <c r="GW81" s="40">
        <v>0</v>
      </c>
      <c r="GX81" s="263">
        <v>0</v>
      </c>
    </row>
    <row r="82" spans="1:206" ht="13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27"/>
      <c r="GJ82" s="40">
        <v>989.83333333333337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263">
        <v>0</v>
      </c>
    </row>
    <row r="83" spans="1:206" ht="13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27"/>
      <c r="GJ83" s="40">
        <v>623.41666666666663</v>
      </c>
      <c r="GK83" s="40">
        <v>76.5</v>
      </c>
      <c r="GL83" s="40">
        <v>3.0833333333333335</v>
      </c>
      <c r="GM83" s="40">
        <v>1.5833333333333333</v>
      </c>
      <c r="GN83" s="40">
        <v>1</v>
      </c>
      <c r="GO83" s="40">
        <v>0.25</v>
      </c>
      <c r="GP83" s="40">
        <v>1</v>
      </c>
      <c r="GQ83" s="40">
        <v>0.25</v>
      </c>
      <c r="GR83" s="40">
        <v>0</v>
      </c>
      <c r="GS83" s="40">
        <v>0</v>
      </c>
      <c r="GT83" s="40">
        <v>0</v>
      </c>
      <c r="GU83" s="40">
        <v>0</v>
      </c>
      <c r="GV83" s="40">
        <v>0</v>
      </c>
      <c r="GW83" s="40">
        <v>0</v>
      </c>
      <c r="GX83" s="263">
        <v>0</v>
      </c>
    </row>
    <row r="84" spans="1:206" ht="13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27"/>
      <c r="GJ84" s="40">
        <v>1038.5</v>
      </c>
      <c r="GK84" s="40">
        <v>0</v>
      </c>
      <c r="GL84" s="40">
        <v>0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263">
        <v>0</v>
      </c>
    </row>
    <row r="85" spans="1:206" ht="13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72.818181818181813</v>
      </c>
      <c r="I85" s="40">
        <v>-72.818181818181813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27"/>
      <c r="GJ85" s="40">
        <v>214.16666666666666</v>
      </c>
      <c r="GK85" s="40">
        <v>179.75</v>
      </c>
      <c r="GL85" s="40">
        <v>167.91666666666666</v>
      </c>
      <c r="GM85" s="40">
        <v>261.5</v>
      </c>
      <c r="GN85" s="40">
        <v>238.83333333333334</v>
      </c>
      <c r="GO85" s="40">
        <v>213.41666666666666</v>
      </c>
      <c r="GP85" s="40">
        <v>162.83333333333334</v>
      </c>
      <c r="GQ85" s="40">
        <v>192.25</v>
      </c>
      <c r="GR85" s="40">
        <v>229.33333333333334</v>
      </c>
      <c r="GS85" s="40">
        <v>258.5</v>
      </c>
      <c r="GT85" s="40">
        <v>309.41666666666669</v>
      </c>
      <c r="GU85" s="40">
        <v>260.58333333333331</v>
      </c>
      <c r="GV85" s="40">
        <v>66.75</v>
      </c>
      <c r="GW85" s="40">
        <v>0</v>
      </c>
      <c r="GX85" s="263">
        <v>0</v>
      </c>
    </row>
    <row r="86" spans="1:206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</row>
    <row r="87" spans="1:206" ht="13">
      <c r="A87" s="9"/>
    </row>
    <row r="88" spans="1:206" ht="13"/>
    <row r="89" spans="1:206" ht="12.75" customHeight="1"/>
    <row r="90" spans="1:206" ht="12.75" customHeight="1"/>
    <row r="91" spans="1:206" ht="12.75" hidden="1" customHeight="1"/>
    <row r="92" spans="1:206" ht="12.75" hidden="1" customHeight="1"/>
    <row r="93" spans="1:206" ht="12.75" hidden="1" customHeight="1"/>
    <row r="94" spans="1:206" ht="12.75" hidden="1" customHeight="1"/>
    <row r="95" spans="1:206" ht="12.75" hidden="1" customHeight="1"/>
    <row r="96" spans="1:20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J6:GQ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N216"/>
  <sheetViews>
    <sheetView showGridLines="0" zoomScale="81" zoomScaleNormal="81" workbookViewId="0">
      <pane xSplit="11" ySplit="7" topLeftCell="GU22" activePane="bottomRight" state="frozen"/>
      <selection activeCell="B9" sqref="B9"/>
      <selection pane="topRight" activeCell="B9" sqref="B9"/>
      <selection pane="bottomLeft" activeCell="B9" sqref="B9"/>
      <selection pane="bottomRight" activeCell="C28" sqref="C28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90" width="9.453125" style="1" customWidth="1"/>
    <col min="191" max="191" width="13.36328125" style="1" customWidth="1"/>
    <col min="192" max="199" width="9.36328125" style="1" customWidth="1"/>
    <col min="200" max="211" width="11.453125" style="1" customWidth="1"/>
    <col min="212" max="212" width="11" style="1" bestFit="1" customWidth="1"/>
    <col min="213" max="214" width="11.453125" style="1" customWidth="1"/>
    <col min="215" max="215" width="10.6328125" style="1" customWidth="1"/>
    <col min="216" max="16384" width="11.453125" style="1"/>
  </cols>
  <sheetData>
    <row r="1" spans="1:222" ht="13">
      <c r="A1" s="44"/>
      <c r="CZ1" s="1" t="s">
        <v>269</v>
      </c>
    </row>
    <row r="2" spans="1:222" ht="15.5">
      <c r="A2" s="9"/>
      <c r="B2" s="298" t="s">
        <v>307</v>
      </c>
      <c r="H2" s="28" t="s">
        <v>349</v>
      </c>
    </row>
    <row r="3" spans="1:222" ht="13">
      <c r="A3" s="9"/>
      <c r="B3" s="4" t="s">
        <v>80</v>
      </c>
    </row>
    <row r="4" spans="1:222" ht="13">
      <c r="A4" s="9"/>
      <c r="B4" s="4" t="s">
        <v>1</v>
      </c>
    </row>
    <row r="5" spans="1:222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J5" s="45"/>
      <c r="GK5" s="45"/>
      <c r="GL5" s="45"/>
      <c r="GM5" s="45"/>
      <c r="GN5" s="45"/>
      <c r="GO5" s="45"/>
    </row>
    <row r="6" spans="1:222" ht="12.75" customHeight="1">
      <c r="A6" s="9"/>
      <c r="B6" s="8"/>
      <c r="C6" s="411" t="s">
        <v>351</v>
      </c>
      <c r="D6" s="411" t="s">
        <v>352</v>
      </c>
      <c r="E6" s="410" t="s">
        <v>353</v>
      </c>
      <c r="F6" s="410"/>
      <c r="G6" s="7"/>
      <c r="H6" s="411" t="s">
        <v>354</v>
      </c>
      <c r="I6" s="410" t="s">
        <v>355</v>
      </c>
      <c r="J6" s="4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J6" s="408" t="s">
        <v>2</v>
      </c>
      <c r="GK6" s="408"/>
      <c r="GL6" s="408"/>
      <c r="GM6" s="408"/>
      <c r="GN6" s="408"/>
      <c r="GO6" s="408"/>
      <c r="GP6" s="408"/>
      <c r="GQ6" s="408"/>
    </row>
    <row r="7" spans="1:222" ht="13">
      <c r="A7" s="9"/>
      <c r="B7" s="10"/>
      <c r="C7" s="411"/>
      <c r="D7" s="411"/>
      <c r="E7" s="229" t="s">
        <v>3</v>
      </c>
      <c r="F7" s="229" t="s">
        <v>4</v>
      </c>
      <c r="G7" s="11"/>
      <c r="H7" s="409"/>
      <c r="I7" s="229" t="s">
        <v>3</v>
      </c>
      <c r="J7" s="229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3"/>
      <c r="GJ7" s="14">
        <v>2009</v>
      </c>
      <c r="GK7" s="14">
        <v>2010</v>
      </c>
      <c r="GL7" s="14" t="s">
        <v>356</v>
      </c>
      <c r="GM7" s="14" t="s">
        <v>357</v>
      </c>
      <c r="GN7" s="14" t="s">
        <v>358</v>
      </c>
      <c r="GO7" s="14" t="s">
        <v>359</v>
      </c>
      <c r="GP7" s="14" t="s">
        <v>360</v>
      </c>
      <c r="GQ7" s="14" t="s">
        <v>361</v>
      </c>
      <c r="GR7" s="14" t="s">
        <v>362</v>
      </c>
      <c r="GS7" s="14" t="s">
        <v>363</v>
      </c>
      <c r="GT7" s="14" t="s">
        <v>364</v>
      </c>
      <c r="GU7" s="14" t="s">
        <v>365</v>
      </c>
      <c r="GV7" s="14" t="s">
        <v>366</v>
      </c>
      <c r="GW7" s="14" t="s">
        <v>367</v>
      </c>
      <c r="GX7" s="14" t="s">
        <v>368</v>
      </c>
    </row>
    <row r="8" spans="1:222" ht="13">
      <c r="A8" s="15"/>
      <c r="B8" s="24" t="s">
        <v>81</v>
      </c>
      <c r="C8" s="25">
        <v>813.95722871816781</v>
      </c>
      <c r="D8" s="25">
        <v>1253.8942028531044</v>
      </c>
      <c r="E8" s="25">
        <v>-439.93697413493658</v>
      </c>
      <c r="F8" s="26">
        <v>-0.35085653409506662</v>
      </c>
      <c r="G8" s="27"/>
      <c r="H8" s="25">
        <v>1308.7092683832902</v>
      </c>
      <c r="I8" s="25">
        <v>-54.815065530185848</v>
      </c>
      <c r="J8" s="26">
        <v>-4.1884830232692905E-2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7"/>
      <c r="GJ8" s="25">
        <v>1442.46587</v>
      </c>
      <c r="GK8" s="25">
        <v>1407.6</v>
      </c>
      <c r="GL8" s="25">
        <v>1501.8111227701565</v>
      </c>
      <c r="GM8" s="25">
        <v>1773.0146830247056</v>
      </c>
      <c r="GN8" s="25">
        <v>1854.1119125534876</v>
      </c>
      <c r="GO8" s="25">
        <v>1251.1586859419522</v>
      </c>
      <c r="GP8" s="25">
        <v>927.4662394957013</v>
      </c>
      <c r="GQ8" s="25">
        <v>1498.438365841426</v>
      </c>
      <c r="GR8" s="25">
        <v>2169.9852665639801</v>
      </c>
      <c r="GS8" s="25">
        <v>1752.5896999244292</v>
      </c>
      <c r="GT8" s="25">
        <v>976.41529870691136</v>
      </c>
      <c r="GU8" s="25">
        <v>1203.3718856123637</v>
      </c>
      <c r="GV8" s="25">
        <v>1413.6805346392139</v>
      </c>
      <c r="GW8" s="25">
        <v>1368.1858545366106</v>
      </c>
      <c r="GX8" s="25">
        <f>+C8</f>
        <v>813.95722871816781</v>
      </c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</row>
    <row r="9" spans="1:222" ht="13">
      <c r="A9" s="15"/>
      <c r="B9" s="18" t="s">
        <v>82</v>
      </c>
      <c r="C9" s="19">
        <v>735.41722871816785</v>
      </c>
      <c r="D9" s="19">
        <v>1209.1742028531044</v>
      </c>
      <c r="E9" s="19">
        <v>-473.75697413493651</v>
      </c>
      <c r="F9" s="20">
        <v>-0.39180208527198501</v>
      </c>
      <c r="G9" s="19"/>
      <c r="H9" s="19">
        <v>1257.5592683832901</v>
      </c>
      <c r="I9" s="19">
        <v>-48.385065530185784</v>
      </c>
      <c r="J9" s="20">
        <v>-3.8475375870267572E-2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27"/>
      <c r="GJ9" s="19">
        <v>920.56000000000006</v>
      </c>
      <c r="GK9" s="19">
        <v>1458.5</v>
      </c>
      <c r="GL9" s="19">
        <v>1457.6111227701565</v>
      </c>
      <c r="GM9" s="19">
        <v>1711.9916046222907</v>
      </c>
      <c r="GN9" s="19">
        <v>1672.1885083664529</v>
      </c>
      <c r="GO9" s="19">
        <v>1212.2600968067809</v>
      </c>
      <c r="GP9" s="19">
        <v>913.47218259613919</v>
      </c>
      <c r="GQ9" s="19">
        <v>1285.6782096536767</v>
      </c>
      <c r="GR9" s="19">
        <v>2071.4966898175671</v>
      </c>
      <c r="GS9" s="19">
        <v>1678.3659941330193</v>
      </c>
      <c r="GT9" s="19">
        <v>943.00529870691139</v>
      </c>
      <c r="GU9" s="19">
        <v>1165.7818856123638</v>
      </c>
      <c r="GV9" s="19">
        <v>1358.0105346392138</v>
      </c>
      <c r="GW9" s="19">
        <v>1318.8458545366107</v>
      </c>
      <c r="GX9" s="19">
        <f>+C9</f>
        <v>735.41722871816785</v>
      </c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</row>
    <row r="10" spans="1:222" ht="13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27"/>
      <c r="GJ10" s="19">
        <v>0</v>
      </c>
      <c r="GK10" s="19">
        <v>0</v>
      </c>
      <c r="GL10" s="19">
        <v>1241.8934669682362</v>
      </c>
      <c r="GM10" s="19">
        <v>1353.955331199129</v>
      </c>
      <c r="GN10" s="19">
        <v>0</v>
      </c>
      <c r="GO10" s="19">
        <v>0</v>
      </c>
      <c r="GP10" s="19">
        <v>1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f t="shared" ref="GX10:GX14" si="0">+C10</f>
        <v>0</v>
      </c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</row>
    <row r="11" spans="1:222" ht="13">
      <c r="A11" s="15"/>
      <c r="B11" s="18" t="s">
        <v>84</v>
      </c>
      <c r="C11" s="19">
        <v>735.41722871816785</v>
      </c>
      <c r="D11" s="19">
        <v>1209.1742028531044</v>
      </c>
      <c r="E11" s="19">
        <v>-473.75697413493651</v>
      </c>
      <c r="F11" s="20">
        <v>-0.39180208527198501</v>
      </c>
      <c r="G11" s="19"/>
      <c r="H11" s="19">
        <v>1257.5592683832901</v>
      </c>
      <c r="I11" s="19">
        <v>-48.385065530185784</v>
      </c>
      <c r="J11" s="20">
        <v>-3.8475375870267572E-2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27"/>
      <c r="GJ11" s="19">
        <v>0</v>
      </c>
      <c r="GK11" s="19">
        <v>0</v>
      </c>
      <c r="GL11" s="19">
        <v>87.394875251750022</v>
      </c>
      <c r="GM11" s="19">
        <v>131.497819220411</v>
      </c>
      <c r="GN11" s="19">
        <v>1417.6186711098121</v>
      </c>
      <c r="GO11" s="19">
        <v>1027.5168064619102</v>
      </c>
      <c r="GP11" s="19">
        <v>912.47218259613919</v>
      </c>
      <c r="GQ11" s="19">
        <v>1285.6782096536767</v>
      </c>
      <c r="GR11" s="19">
        <v>2071.4966898175671</v>
      </c>
      <c r="GS11" s="19">
        <v>1678.3659941330193</v>
      </c>
      <c r="GT11" s="19">
        <v>943.00529870691139</v>
      </c>
      <c r="GU11" s="19">
        <v>1165.7818856123638</v>
      </c>
      <c r="GV11" s="19">
        <v>1358.0105346392138</v>
      </c>
      <c r="GW11" s="19">
        <v>1318.8458545366107</v>
      </c>
      <c r="GX11" s="19">
        <f t="shared" si="0"/>
        <v>735.41722871816785</v>
      </c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</row>
    <row r="12" spans="1:222" ht="13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27"/>
      <c r="GJ12" s="19">
        <v>0</v>
      </c>
      <c r="GK12" s="19">
        <v>0</v>
      </c>
      <c r="GL12" s="19">
        <v>0</v>
      </c>
      <c r="GM12" s="19">
        <v>58.322600000000413</v>
      </c>
      <c r="GN12" s="19">
        <v>96.000000000000441</v>
      </c>
      <c r="GO12" s="19">
        <v>40.000000000000291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f t="shared" si="0"/>
        <v>0</v>
      </c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</row>
    <row r="13" spans="1:222" ht="13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27"/>
      <c r="GJ13" s="19">
        <v>0</v>
      </c>
      <c r="GK13" s="19">
        <v>0</v>
      </c>
      <c r="GL13" s="19">
        <v>128.32278055017031</v>
      </c>
      <c r="GM13" s="19">
        <v>168.21585420274999</v>
      </c>
      <c r="GN13" s="19">
        <v>158.56983725664003</v>
      </c>
      <c r="GO13" s="19">
        <v>144.74329034486999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f t="shared" si="0"/>
        <v>0</v>
      </c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</row>
    <row r="14" spans="1:222" ht="13">
      <c r="A14" s="15"/>
      <c r="B14" s="18" t="s">
        <v>67</v>
      </c>
      <c r="C14" s="19">
        <v>78.539999999999992</v>
      </c>
      <c r="D14" s="19">
        <v>44.72</v>
      </c>
      <c r="E14" s="19">
        <v>33.819999999999993</v>
      </c>
      <c r="F14" s="20">
        <v>0.75626118067978521</v>
      </c>
      <c r="G14" s="19"/>
      <c r="H14" s="19">
        <v>51.15</v>
      </c>
      <c r="I14" s="19">
        <v>-6.43</v>
      </c>
      <c r="J14" s="20">
        <v>-0.12570869990224828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27"/>
      <c r="GJ14" s="19">
        <v>521.90587000000005</v>
      </c>
      <c r="GK14" s="19">
        <v>-50.90000000000002</v>
      </c>
      <c r="GL14" s="19">
        <v>44.2</v>
      </c>
      <c r="GM14" s="19">
        <v>61.02307840241496</v>
      </c>
      <c r="GN14" s="19">
        <v>181.92340418703469</v>
      </c>
      <c r="GO14" s="19">
        <v>38.898589135171385</v>
      </c>
      <c r="GP14" s="19">
        <v>13.994056899562061</v>
      </c>
      <c r="GQ14" s="19">
        <v>212.76015618774929</v>
      </c>
      <c r="GR14" s="19">
        <v>98.488576746413131</v>
      </c>
      <c r="GS14" s="19">
        <v>74.223705791409884</v>
      </c>
      <c r="GT14" s="19">
        <v>33.409999999999997</v>
      </c>
      <c r="GU14" s="19">
        <v>37.589999999999996</v>
      </c>
      <c r="GV14" s="19">
        <v>55.67</v>
      </c>
      <c r="GW14" s="19">
        <v>49.339999999999996</v>
      </c>
      <c r="GX14" s="19">
        <f t="shared" si="0"/>
        <v>78.539999999999992</v>
      </c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</row>
    <row r="15" spans="1:222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27"/>
      <c r="GJ15" s="265"/>
      <c r="GK15" s="265"/>
      <c r="GL15" s="265"/>
      <c r="GM15" s="265"/>
      <c r="GN15" s="265"/>
      <c r="GO15" s="265"/>
      <c r="GP15" s="265"/>
      <c r="GQ15" s="265"/>
      <c r="GR15" s="265"/>
      <c r="GS15" s="265"/>
      <c r="GT15" s="265"/>
      <c r="GU15" s="261"/>
      <c r="GV15" s="261"/>
      <c r="GW15" s="261"/>
      <c r="GX15" s="261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</row>
    <row r="16" spans="1:222" ht="13">
      <c r="A16" s="15"/>
      <c r="B16" s="24" t="s">
        <v>87</v>
      </c>
      <c r="C16" s="31">
        <v>16.457783169753178</v>
      </c>
      <c r="D16" s="31">
        <v>15.869649052517797</v>
      </c>
      <c r="E16" s="31">
        <v>0.58813411723538067</v>
      </c>
      <c r="F16" s="26">
        <v>3.7060310236795714E-2</v>
      </c>
      <c r="G16" s="27"/>
      <c r="H16" s="31">
        <v>12.485040213988571</v>
      </c>
      <c r="I16" s="31">
        <v>3.3846088385292266</v>
      </c>
      <c r="J16" s="26">
        <v>0.27109314671946516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27"/>
      <c r="GJ16" s="31">
        <v>11.429480832003561</v>
      </c>
      <c r="GK16" s="31">
        <v>9.743846356156558</v>
      </c>
      <c r="GL16" s="31">
        <v>9.9111033142358931</v>
      </c>
      <c r="GM16" s="31">
        <v>9.9044915199039156</v>
      </c>
      <c r="GN16" s="31">
        <v>10.193290131060468</v>
      </c>
      <c r="GO16" s="31">
        <v>14.325423469458668</v>
      </c>
      <c r="GP16" s="31">
        <v>16.311630904089579</v>
      </c>
      <c r="GQ16" s="31">
        <v>12.063924323871841</v>
      </c>
      <c r="GR16" s="31">
        <v>11.675430078556049</v>
      </c>
      <c r="GS16" s="31">
        <v>11.199168541990728</v>
      </c>
      <c r="GT16" s="31">
        <v>14.350944677418914</v>
      </c>
      <c r="GU16" s="31">
        <v>12.515028904342634</v>
      </c>
      <c r="GV16" s="31">
        <v>12.702463611875956</v>
      </c>
      <c r="GW16" s="31">
        <v>15.862808836772762</v>
      </c>
      <c r="GX16" s="31">
        <f>+C16</f>
        <v>16.457783169753178</v>
      </c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</row>
    <row r="17" spans="1:222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27"/>
      <c r="GJ17" s="265"/>
      <c r="GK17" s="265"/>
      <c r="GL17" s="265"/>
      <c r="GM17" s="265"/>
      <c r="GN17" s="265"/>
      <c r="GO17" s="265"/>
      <c r="GP17" s="265"/>
      <c r="GQ17" s="265"/>
      <c r="GR17" s="265"/>
      <c r="GS17" s="265"/>
      <c r="GT17" s="265"/>
      <c r="GU17" s="261"/>
      <c r="GV17" s="261"/>
      <c r="GW17" s="261"/>
      <c r="GX17" s="261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</row>
    <row r="18" spans="1:222" ht="13">
      <c r="A18" s="15"/>
      <c r="B18" s="24" t="s">
        <v>31</v>
      </c>
      <c r="C18" s="25">
        <v>133.95931579696799</v>
      </c>
      <c r="D18" s="25">
        <v>198.98860948265326</v>
      </c>
      <c r="E18" s="25">
        <v>-65.029293685685275</v>
      </c>
      <c r="F18" s="26">
        <v>-0.32679907586044099</v>
      </c>
      <c r="G18" s="27"/>
      <c r="H18" s="25">
        <v>163.3928784418494</v>
      </c>
      <c r="I18" s="25">
        <v>35.595731040803855</v>
      </c>
      <c r="J18" s="26">
        <v>0.21785362605918088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7"/>
      <c r="GJ18" s="25">
        <v>164.86636011984339</v>
      </c>
      <c r="GK18" s="25">
        <v>137.15438130925969</v>
      </c>
      <c r="GL18" s="25">
        <v>148.84605196243626</v>
      </c>
      <c r="GM18" s="25">
        <v>175.60808892683326</v>
      </c>
      <c r="GN18" s="25">
        <v>188.99500660113117</v>
      </c>
      <c r="GO18" s="25">
        <v>179.23378003609909</v>
      </c>
      <c r="GP18" s="25">
        <v>151.28486974657829</v>
      </c>
      <c r="GQ18" s="25">
        <v>180.77047049497153</v>
      </c>
      <c r="GR18" s="25">
        <v>253.3551125126456</v>
      </c>
      <c r="GS18" s="25">
        <v>196.27547434410639</v>
      </c>
      <c r="GT18" s="25">
        <v>140.12481933928348</v>
      </c>
      <c r="GU18" s="25">
        <v>150.60233931112029</v>
      </c>
      <c r="GV18" s="25">
        <v>179.57225550071962</v>
      </c>
      <c r="GW18" s="25">
        <v>217.03270663690842</v>
      </c>
      <c r="GX18" s="25">
        <f>+C18</f>
        <v>133.95931579696799</v>
      </c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</row>
    <row r="19" spans="1:222" ht="13">
      <c r="A19" s="15"/>
      <c r="B19" s="18" t="s">
        <v>82</v>
      </c>
      <c r="C19" s="19">
        <v>64.409425817327858</v>
      </c>
      <c r="D19" s="19">
        <v>131.29817856216545</v>
      </c>
      <c r="E19" s="19">
        <v>-66.888752744837589</v>
      </c>
      <c r="F19" s="20">
        <v>-0.50944158919286098</v>
      </c>
      <c r="G19" s="19"/>
      <c r="H19" s="19">
        <v>100.97554959577263</v>
      </c>
      <c r="I19" s="19">
        <v>30.322628966392813</v>
      </c>
      <c r="J19" s="20">
        <v>0.3002967459724753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27"/>
      <c r="GJ19" s="19">
        <v>95.195302646957515</v>
      </c>
      <c r="GK19" s="19">
        <v>130.21903148916164</v>
      </c>
      <c r="GL19" s="19">
        <v>146.69676213737677</v>
      </c>
      <c r="GM19" s="19">
        <v>191.9078877853444</v>
      </c>
      <c r="GN19" s="19">
        <v>178.90730658757022</v>
      </c>
      <c r="GO19" s="19">
        <v>151.45946355977867</v>
      </c>
      <c r="GP19" s="19">
        <v>96.427377800632016</v>
      </c>
      <c r="GQ19" s="19">
        <v>111.96809732521257</v>
      </c>
      <c r="GR19" s="19">
        <v>187.62439699000004</v>
      </c>
      <c r="GS19" s="19">
        <v>127.05819761832717</v>
      </c>
      <c r="GT19" s="19">
        <v>72.319459466144238</v>
      </c>
      <c r="GU19" s="19">
        <v>87.30177917558531</v>
      </c>
      <c r="GV19" s="19">
        <v>111.04912672315342</v>
      </c>
      <c r="GW19" s="19">
        <v>143.18660010419518</v>
      </c>
      <c r="GX19" s="19">
        <f>+C19</f>
        <v>64.409425817327858</v>
      </c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</row>
    <row r="20" spans="1:222" ht="13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27"/>
      <c r="GJ20" s="19">
        <v>52.422192987663884</v>
      </c>
      <c r="GK20" s="19">
        <v>84.17667301681135</v>
      </c>
      <c r="GL20" s="19">
        <v>123.18488084486791</v>
      </c>
      <c r="GM20" s="19">
        <v>151.54699937088475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f t="shared" ref="GX20:GX24" si="1">+C20</f>
        <v>0</v>
      </c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</row>
    <row r="21" spans="1:222" ht="13">
      <c r="A21" s="15"/>
      <c r="B21" s="18" t="s">
        <v>84</v>
      </c>
      <c r="C21" s="19">
        <v>64.409425817327858</v>
      </c>
      <c r="D21" s="19">
        <v>131.29817856216545</v>
      </c>
      <c r="E21" s="19">
        <v>-66.888752744837589</v>
      </c>
      <c r="F21" s="20">
        <v>-0.50944158919286098</v>
      </c>
      <c r="G21" s="19"/>
      <c r="H21" s="19">
        <v>100.97554959577263</v>
      </c>
      <c r="I21" s="19">
        <v>30.322628966392813</v>
      </c>
      <c r="J21" s="20">
        <v>0.3002967459724753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27"/>
      <c r="GJ21" s="19">
        <v>38.352480772467466</v>
      </c>
      <c r="GK21" s="19">
        <v>35.141695027691689</v>
      </c>
      <c r="GL21" s="19">
        <v>7.62452913</v>
      </c>
      <c r="GM21" s="19">
        <v>11.027531596697504</v>
      </c>
      <c r="GN21" s="19">
        <v>143.23855289245822</v>
      </c>
      <c r="GO21" s="19">
        <v>125.69206960164696</v>
      </c>
      <c r="GP21" s="19">
        <v>96.321298548237664</v>
      </c>
      <c r="GQ21" s="19">
        <v>111.96809732521257</v>
      </c>
      <c r="GR21" s="19">
        <v>179.62439699000004</v>
      </c>
      <c r="GS21" s="19">
        <v>127.05819761832717</v>
      </c>
      <c r="GT21" s="19">
        <v>72.319459466144238</v>
      </c>
      <c r="GU21" s="19">
        <v>87.30177917558531</v>
      </c>
      <c r="GV21" s="19">
        <v>111.04912672315342</v>
      </c>
      <c r="GW21" s="19">
        <v>143.18660010419518</v>
      </c>
      <c r="GX21" s="19">
        <f t="shared" si="1"/>
        <v>64.409425817327858</v>
      </c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</row>
    <row r="22" spans="1:222" ht="13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27"/>
      <c r="GJ22" s="19">
        <v>0</v>
      </c>
      <c r="GK22" s="19">
        <v>0</v>
      </c>
      <c r="GL22" s="19">
        <v>0</v>
      </c>
      <c r="GM22" s="19">
        <v>6.5791294202034587</v>
      </c>
      <c r="GN22" s="19">
        <v>10.869988322715068</v>
      </c>
      <c r="GO22" s="19">
        <v>4.8364340099999996</v>
      </c>
      <c r="GP22" s="19">
        <v>0</v>
      </c>
      <c r="GQ22" s="19">
        <v>0</v>
      </c>
      <c r="GR22" s="19">
        <v>8</v>
      </c>
      <c r="GS22" s="19">
        <v>0</v>
      </c>
      <c r="GT22" s="19">
        <v>0</v>
      </c>
      <c r="GU22" s="19">
        <v>0</v>
      </c>
      <c r="GV22" s="19">
        <v>0</v>
      </c>
      <c r="GW22" s="19">
        <v>0</v>
      </c>
      <c r="GX22" s="19">
        <f t="shared" si="1"/>
        <v>0</v>
      </c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</row>
    <row r="23" spans="1:222" ht="13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27"/>
      <c r="GJ23" s="19">
        <v>4.4206288868261687</v>
      </c>
      <c r="GK23" s="19">
        <v>10.900663444658637</v>
      </c>
      <c r="GL23" s="19">
        <v>15.887352162508858</v>
      </c>
      <c r="GM23" s="19">
        <v>22.754227397558687</v>
      </c>
      <c r="GN23" s="19">
        <v>24.798765372396943</v>
      </c>
      <c r="GO23" s="19">
        <v>20.930959948131719</v>
      </c>
      <c r="GP23" s="19">
        <v>0.1060792523943459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0</v>
      </c>
      <c r="GX23" s="19">
        <f t="shared" si="1"/>
        <v>0</v>
      </c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</row>
    <row r="24" spans="1:222" ht="13">
      <c r="A24" s="15"/>
      <c r="B24" s="18" t="s">
        <v>67</v>
      </c>
      <c r="C24" s="19">
        <v>69.549889979640128</v>
      </c>
      <c r="D24" s="19">
        <v>67.690430920487813</v>
      </c>
      <c r="E24" s="19">
        <v>1.8594590591523144</v>
      </c>
      <c r="F24" s="20">
        <v>2.7470043163656581E-2</v>
      </c>
      <c r="G24" s="19"/>
      <c r="H24" s="19">
        <v>62.417328846076778</v>
      </c>
      <c r="I24" s="19">
        <v>5.2731020744110353</v>
      </c>
      <c r="J24" s="20">
        <v>8.448137996123932E-2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27"/>
      <c r="GJ24" s="19">
        <v>69.671057472885877</v>
      </c>
      <c r="GK24" s="19">
        <v>6.935349820098045</v>
      </c>
      <c r="GL24" s="19">
        <v>2.1492898250594878</v>
      </c>
      <c r="GM24" s="19">
        <v>-16.299798858511142</v>
      </c>
      <c r="GN24" s="19">
        <v>10.087700013560946</v>
      </c>
      <c r="GO24" s="19">
        <v>27.774316476320426</v>
      </c>
      <c r="GP24" s="19">
        <v>54.857491945946286</v>
      </c>
      <c r="GQ24" s="19">
        <v>68.802373169758965</v>
      </c>
      <c r="GR24" s="19">
        <v>65.730715522645568</v>
      </c>
      <c r="GS24" s="19">
        <v>69.2172767257792</v>
      </c>
      <c r="GT24" s="19">
        <v>67.805359873139224</v>
      </c>
      <c r="GU24" s="19">
        <v>63.300560135534973</v>
      </c>
      <c r="GV24" s="19">
        <v>68.523128777566214</v>
      </c>
      <c r="GW24" s="19">
        <v>73.84610653271325</v>
      </c>
      <c r="GX24" s="19">
        <f t="shared" si="1"/>
        <v>69.549889979640128</v>
      </c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</row>
    <row r="25" spans="1:222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27"/>
      <c r="GJ25" s="265"/>
      <c r="GK25" s="265"/>
      <c r="GL25" s="265"/>
      <c r="GM25" s="265"/>
      <c r="GN25" s="265"/>
      <c r="GO25" s="265"/>
      <c r="GP25" s="265"/>
      <c r="GQ25" s="265"/>
      <c r="GR25" s="265"/>
      <c r="GS25" s="265"/>
      <c r="GT25" s="265"/>
      <c r="GU25" s="261"/>
      <c r="GV25" s="261"/>
      <c r="GW25" s="261"/>
      <c r="GX25" s="261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</row>
    <row r="26" spans="1:222" ht="13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7"/>
      <c r="GJ26" s="25">
        <v>0.44776235765904815</v>
      </c>
      <c r="GK26" s="25">
        <v>0.73137667499080261</v>
      </c>
      <c r="GL26" s="25">
        <v>1.726200255666414</v>
      </c>
      <c r="GM26" s="25">
        <v>5.1905031258307668</v>
      </c>
      <c r="GN26" s="25">
        <v>0.1472582684607622</v>
      </c>
      <c r="GO26" s="25">
        <v>0.23000492045442167</v>
      </c>
      <c r="GP26" s="25">
        <v>0.23735634550395848</v>
      </c>
      <c r="GQ26" s="25">
        <v>0.13388817304960618</v>
      </c>
      <c r="GR26" s="25">
        <v>4.0874620907230409E-2</v>
      </c>
      <c r="GS26" s="25">
        <v>9.1831332771848779E-4</v>
      </c>
      <c r="GT26" s="25">
        <v>0</v>
      </c>
      <c r="GU26" s="25">
        <v>7.0123049489051047E-4</v>
      </c>
      <c r="GV26" s="25">
        <v>0</v>
      </c>
      <c r="GW26" s="25">
        <v>0</v>
      </c>
      <c r="GX26" s="25">
        <f>+C26</f>
        <v>0</v>
      </c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</row>
    <row r="27" spans="1:222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27"/>
      <c r="GJ27" s="265"/>
      <c r="GK27" s="265"/>
      <c r="GL27" s="265"/>
      <c r="GM27" s="265"/>
      <c r="GN27" s="265"/>
      <c r="GO27" s="265"/>
      <c r="GP27" s="265"/>
      <c r="GQ27" s="265"/>
      <c r="GR27" s="265"/>
      <c r="GS27" s="265"/>
      <c r="GT27" s="265"/>
      <c r="GU27" s="261"/>
      <c r="GV27" s="261"/>
      <c r="GW27" s="261"/>
      <c r="GX27" s="261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</row>
    <row r="28" spans="1:222" ht="13">
      <c r="A28" s="15"/>
      <c r="B28" s="24" t="s">
        <v>39</v>
      </c>
      <c r="C28" s="25">
        <v>48.367843069790254</v>
      </c>
      <c r="D28" s="25">
        <v>53.142390377932031</v>
      </c>
      <c r="E28" s="25">
        <v>-4.7745473081417771</v>
      </c>
      <c r="F28" s="26">
        <v>-8.9844421264958022E-2</v>
      </c>
      <c r="G28" s="27"/>
      <c r="H28" s="25">
        <v>49.461326537370653</v>
      </c>
      <c r="I28" s="25">
        <v>3.6810638405613787</v>
      </c>
      <c r="J28" s="26">
        <v>7.4423071483538564E-2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7"/>
      <c r="GJ28" s="25">
        <v>23.818334661563632</v>
      </c>
      <c r="GK28" s="25">
        <v>34.98146394179718</v>
      </c>
      <c r="GL28" s="25">
        <v>31.0998700519857</v>
      </c>
      <c r="GM28" s="25">
        <v>34.189948145135062</v>
      </c>
      <c r="GN28" s="25">
        <v>47.264616423745011</v>
      </c>
      <c r="GO28" s="25">
        <v>70.304732377210641</v>
      </c>
      <c r="GP28" s="25">
        <v>70.321486900657732</v>
      </c>
      <c r="GQ28" s="25">
        <v>69.794883789746308</v>
      </c>
      <c r="GR28" s="25">
        <v>63.586392473288399</v>
      </c>
      <c r="GS28" s="25">
        <v>87.899089397937615</v>
      </c>
      <c r="GT28" s="25">
        <v>69.532978867473659</v>
      </c>
      <c r="GU28" s="25">
        <v>60.33083030006771</v>
      </c>
      <c r="GV28" s="25">
        <v>62.593503954834929</v>
      </c>
      <c r="GW28" s="25">
        <v>61.833207193212246</v>
      </c>
      <c r="GX28" s="25">
        <f t="shared" ref="GX28:GX39" si="2">+C28</f>
        <v>48.367843069790254</v>
      </c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</row>
    <row r="29" spans="1:222" ht="13">
      <c r="A29" s="15"/>
      <c r="B29" s="18" t="s">
        <v>68</v>
      </c>
      <c r="C29" s="19">
        <v>33.012509226298576</v>
      </c>
      <c r="D29" s="19">
        <v>35.506730252756732</v>
      </c>
      <c r="E29" s="19">
        <v>-2.4942210264581561</v>
      </c>
      <c r="F29" s="20">
        <v>-7.024642958399431E-2</v>
      </c>
      <c r="G29" s="19"/>
      <c r="H29" s="19">
        <v>34.249145306930778</v>
      </c>
      <c r="I29" s="19">
        <v>1.257584945825954</v>
      </c>
      <c r="J29" s="20">
        <v>3.6718724936223877E-2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27"/>
      <c r="GJ29" s="19">
        <v>16.105132406126113</v>
      </c>
      <c r="GK29" s="19">
        <v>18.784578855868023</v>
      </c>
      <c r="GL29" s="19">
        <v>18.679177806085566</v>
      </c>
      <c r="GM29" s="19">
        <v>21.771003419907007</v>
      </c>
      <c r="GN29" s="19">
        <v>29.928926183676666</v>
      </c>
      <c r="GO29" s="19">
        <v>31.917083051011641</v>
      </c>
      <c r="GP29" s="19">
        <v>33.213112729304861</v>
      </c>
      <c r="GQ29" s="19">
        <v>37.795854104690761</v>
      </c>
      <c r="GR29" s="19">
        <v>40.260770449329925</v>
      </c>
      <c r="GS29" s="19">
        <v>46.293140555908614</v>
      </c>
      <c r="GT29" s="19">
        <v>46.299125804123662</v>
      </c>
      <c r="GU29" s="19">
        <v>47.064528291287736</v>
      </c>
      <c r="GV29" s="19">
        <v>41.090589490373425</v>
      </c>
      <c r="GW29" s="19">
        <v>42.859261456751057</v>
      </c>
      <c r="GX29" s="19">
        <f t="shared" si="2"/>
        <v>33.012509226298576</v>
      </c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</row>
    <row r="30" spans="1:222" ht="13">
      <c r="A30" s="15"/>
      <c r="B30" s="18" t="s">
        <v>69</v>
      </c>
      <c r="C30" s="19">
        <v>10.329054597229653</v>
      </c>
      <c r="D30" s="19">
        <v>4.9309880091782192</v>
      </c>
      <c r="E30" s="19">
        <v>5.3980665880514342</v>
      </c>
      <c r="F30" s="20">
        <v>1.0947231220201359</v>
      </c>
      <c r="G30" s="19"/>
      <c r="H30" s="19">
        <v>4.3997456401393</v>
      </c>
      <c r="I30" s="19">
        <v>0.53124236903891919</v>
      </c>
      <c r="J30" s="20">
        <v>0.12074388214453678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27"/>
      <c r="GJ30" s="19">
        <v>4.6460369778723587</v>
      </c>
      <c r="GK30" s="19">
        <v>11.641672412577526</v>
      </c>
      <c r="GL30" s="19">
        <v>4.8996549530299554</v>
      </c>
      <c r="GM30" s="19">
        <v>5.3270191809273735</v>
      </c>
      <c r="GN30" s="19">
        <v>5.8769064737216317</v>
      </c>
      <c r="GO30" s="19">
        <v>14.736236494493365</v>
      </c>
      <c r="GP30" s="19">
        <v>14.792574742607767</v>
      </c>
      <c r="GQ30" s="19">
        <v>9.7563463827054751</v>
      </c>
      <c r="GR30" s="19">
        <v>8.609112049052138</v>
      </c>
      <c r="GS30" s="19">
        <v>15.890096394839896</v>
      </c>
      <c r="GT30" s="19">
        <v>11.10919045485025</v>
      </c>
      <c r="GU30" s="19">
        <v>6.3302947564036334</v>
      </c>
      <c r="GV30" s="19">
        <v>5.4273232684149679</v>
      </c>
      <c r="GW30" s="19">
        <v>5.5561613746238168</v>
      </c>
      <c r="GX30" s="19">
        <f t="shared" si="2"/>
        <v>10.329054597229653</v>
      </c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</row>
    <row r="31" spans="1:222" ht="13">
      <c r="A31" s="15"/>
      <c r="B31" s="18" t="s">
        <v>70</v>
      </c>
      <c r="C31" s="19">
        <v>2.9464279511617413</v>
      </c>
      <c r="D31" s="19">
        <v>2.6013766693203331</v>
      </c>
      <c r="E31" s="19">
        <v>0.34505128184140821</v>
      </c>
      <c r="F31" s="20">
        <v>0.13264179920993927</v>
      </c>
      <c r="G31" s="19"/>
      <c r="H31" s="19">
        <v>2.6188490581921879</v>
      </c>
      <c r="I31" s="19">
        <v>-1.7472388871854871E-2</v>
      </c>
      <c r="J31" s="20">
        <v>-6.6717815664856222E-3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27"/>
      <c r="GJ31" s="19">
        <v>1.5793591472520834</v>
      </c>
      <c r="GK31" s="19">
        <v>2.0345388120050902</v>
      </c>
      <c r="GL31" s="19">
        <v>2.253829578872375</v>
      </c>
      <c r="GM31" s="19">
        <v>2.1495889220619619</v>
      </c>
      <c r="GN31" s="19">
        <v>3.3090291386768809</v>
      </c>
      <c r="GO31" s="19">
        <v>3.9362705572756593</v>
      </c>
      <c r="GP31" s="19">
        <v>3.3587545749386587</v>
      </c>
      <c r="GQ31" s="19">
        <v>4.7320202525696908</v>
      </c>
      <c r="GR31" s="19">
        <v>3.9082653313313056</v>
      </c>
      <c r="GS31" s="19">
        <v>4.7952893412386866</v>
      </c>
      <c r="GT31" s="19">
        <v>4.8228058347153979</v>
      </c>
      <c r="GU31" s="19">
        <v>2.6667576978836847</v>
      </c>
      <c r="GV31" s="19">
        <v>2.9581512861449033</v>
      </c>
      <c r="GW31" s="19">
        <v>3.1674913305874437</v>
      </c>
      <c r="GX31" s="19">
        <f t="shared" si="2"/>
        <v>2.9464279511617413</v>
      </c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</row>
    <row r="32" spans="1:222" ht="13">
      <c r="A32" s="15"/>
      <c r="B32" s="18" t="s">
        <v>88</v>
      </c>
      <c r="C32" s="19">
        <v>2.0798512951002799</v>
      </c>
      <c r="D32" s="19">
        <v>10.10329544667675</v>
      </c>
      <c r="E32" s="19">
        <v>-8.0234441515764701</v>
      </c>
      <c r="F32" s="20">
        <v>-0.79414129715622639</v>
      </c>
      <c r="G32" s="19"/>
      <c r="H32" s="19">
        <v>8.1935865321083803</v>
      </c>
      <c r="I32" s="19">
        <v>1.9097089145683697</v>
      </c>
      <c r="J32" s="20">
        <v>0.23307362497298992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27"/>
      <c r="GJ32" s="19">
        <v>1.4878061303130732</v>
      </c>
      <c r="GK32" s="19">
        <v>2.5206738613465474</v>
      </c>
      <c r="GL32" s="19">
        <v>5.2672077139978066</v>
      </c>
      <c r="GM32" s="19">
        <v>4.9423366222387237</v>
      </c>
      <c r="GN32" s="19">
        <v>8.1497546276698269</v>
      </c>
      <c r="GO32" s="19">
        <v>19.715142274429972</v>
      </c>
      <c r="GP32" s="19">
        <v>18.957044853806444</v>
      </c>
      <c r="GQ32" s="19">
        <v>17.510663049780391</v>
      </c>
      <c r="GR32" s="19">
        <v>10.808244643575026</v>
      </c>
      <c r="GS32" s="19">
        <v>20.920563105950425</v>
      </c>
      <c r="GT32" s="19">
        <v>7.3018567737843538</v>
      </c>
      <c r="GU32" s="19">
        <v>4.2692495544926627</v>
      </c>
      <c r="GV32" s="19">
        <v>13.117439909901631</v>
      </c>
      <c r="GW32" s="19">
        <v>10.250293031249926</v>
      </c>
      <c r="GX32" s="19">
        <f t="shared" si="2"/>
        <v>2.0798512951002799</v>
      </c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</row>
    <row r="33" spans="1:222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27"/>
      <c r="GJ33" s="265"/>
      <c r="GK33" s="265"/>
      <c r="GL33" s="265"/>
      <c r="GM33" s="265"/>
      <c r="GN33" s="265"/>
      <c r="GO33" s="265"/>
      <c r="GP33" s="265"/>
      <c r="GQ33" s="265"/>
      <c r="GR33" s="265"/>
      <c r="GS33" s="265"/>
      <c r="GT33" s="265"/>
      <c r="GU33" s="261"/>
      <c r="GV33" s="261"/>
      <c r="GW33" s="261"/>
      <c r="GX33" s="261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</row>
    <row r="34" spans="1:222" ht="13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7"/>
      <c r="GJ34" s="25">
        <v>0</v>
      </c>
      <c r="GK34" s="25">
        <v>5.2241556270225917</v>
      </c>
      <c r="GL34" s="25">
        <v>0.24271566453372501</v>
      </c>
      <c r="GM34" s="25">
        <v>0</v>
      </c>
      <c r="GN34" s="25">
        <v>0</v>
      </c>
      <c r="GO34" s="25">
        <v>0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f t="shared" si="2"/>
        <v>0</v>
      </c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</row>
    <row r="35" spans="1:222" ht="13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27"/>
      <c r="GJ35" s="19">
        <v>0</v>
      </c>
      <c r="GK35" s="19">
        <v>5.2241556270225917</v>
      </c>
      <c r="GL35" s="19">
        <v>0.24271566453372501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f t="shared" si="2"/>
        <v>0</v>
      </c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</row>
    <row r="36" spans="1:222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27"/>
      <c r="GJ36" s="265"/>
      <c r="GK36" s="265"/>
      <c r="GL36" s="265"/>
      <c r="GM36" s="265"/>
      <c r="GN36" s="265"/>
      <c r="GO36" s="265"/>
      <c r="GP36" s="265"/>
      <c r="GQ36" s="265"/>
      <c r="GR36" s="265"/>
      <c r="GS36" s="265"/>
      <c r="GT36" s="265"/>
      <c r="GU36" s="261"/>
      <c r="GV36" s="261"/>
      <c r="GW36" s="261"/>
      <c r="GX36" s="261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</row>
    <row r="37" spans="1:222" ht="13">
      <c r="A37" s="15"/>
      <c r="B37" s="24" t="s">
        <v>74</v>
      </c>
      <c r="C37" s="25">
        <v>123.84113175672863</v>
      </c>
      <c r="D37" s="25">
        <v>19.936245429784396</v>
      </c>
      <c r="E37" s="25">
        <v>103.90488632694424</v>
      </c>
      <c r="F37" s="26">
        <v>5.211858305662318</v>
      </c>
      <c r="G37" s="27"/>
      <c r="H37" s="25">
        <v>15.112764550648999</v>
      </c>
      <c r="I37" s="25">
        <v>4.8234808791353974</v>
      </c>
      <c r="J37" s="26">
        <v>0.31916601777060433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7"/>
      <c r="GJ37" s="25">
        <v>186.85014946461359</v>
      </c>
      <c r="GK37" s="25">
        <v>101.24823028147968</v>
      </c>
      <c r="GL37" s="25">
        <v>155.93495831584204</v>
      </c>
      <c r="GM37" s="25">
        <v>271.11905803815284</v>
      </c>
      <c r="GN37" s="25">
        <v>47.995590587226026</v>
      </c>
      <c r="GO37" s="25">
        <v>28.960465069100177</v>
      </c>
      <c r="GP37" s="25">
        <v>26.9017358564017</v>
      </c>
      <c r="GQ37" s="25">
        <v>46.21496919988499</v>
      </c>
      <c r="GR37" s="25">
        <v>43.499480164728283</v>
      </c>
      <c r="GS37" s="25">
        <v>54.509724160557163</v>
      </c>
      <c r="GT37" s="25">
        <v>87.705264219631175</v>
      </c>
      <c r="GU37" s="25">
        <v>71.987572747505965</v>
      </c>
      <c r="GV37" s="25">
        <v>19.413538001885087</v>
      </c>
      <c r="GW37" s="25">
        <v>24.357986478565451</v>
      </c>
      <c r="GX37" s="25">
        <f t="shared" si="2"/>
        <v>123.84113175672863</v>
      </c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</row>
    <row r="38" spans="1:222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27"/>
      <c r="GJ38" s="265"/>
      <c r="GK38" s="265"/>
      <c r="GL38" s="265"/>
      <c r="GM38" s="265"/>
      <c r="GN38" s="265"/>
      <c r="GO38" s="265"/>
      <c r="GP38" s="265"/>
      <c r="GQ38" s="265"/>
      <c r="GR38" s="265"/>
      <c r="GS38" s="265"/>
      <c r="GT38" s="265"/>
      <c r="GU38" s="261"/>
      <c r="GV38" s="261"/>
      <c r="GW38" s="261"/>
      <c r="GX38" s="261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</row>
    <row r="39" spans="1:222" ht="13">
      <c r="A39" s="15"/>
      <c r="B39" s="24" t="s">
        <v>89</v>
      </c>
      <c r="C39" s="39">
        <v>1802.7272727272727</v>
      </c>
      <c r="D39" s="39">
        <v>1691.8181818181818</v>
      </c>
      <c r="E39" s="39">
        <v>110.90909090909099</v>
      </c>
      <c r="F39" s="26">
        <v>6.5556152606125795E-2</v>
      </c>
      <c r="G39" s="27"/>
      <c r="H39" s="39">
        <v>1598.6363636363637</v>
      </c>
      <c r="I39" s="39">
        <v>93.181818181818016</v>
      </c>
      <c r="J39" s="26">
        <v>5.8288313903895259E-2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1821</v>
      </c>
      <c r="GI39" s="27"/>
      <c r="GJ39" s="39">
        <v>1687.25</v>
      </c>
      <c r="GK39" s="39">
        <v>1339.5</v>
      </c>
      <c r="GL39" s="39">
        <v>1367</v>
      </c>
      <c r="GM39" s="39">
        <v>1781.4166666666667</v>
      </c>
      <c r="GN39" s="39">
        <v>1391.75</v>
      </c>
      <c r="GO39" s="39">
        <v>1426.1666666666667</v>
      </c>
      <c r="GP39" s="39">
        <v>1507.0833333333333</v>
      </c>
      <c r="GQ39" s="39">
        <v>1589.9166666666667</v>
      </c>
      <c r="GR39" s="39">
        <v>1598.25</v>
      </c>
      <c r="GS39" s="39">
        <v>1609.0833333333333</v>
      </c>
      <c r="GT39" s="39">
        <v>1648.8333333333333</v>
      </c>
      <c r="GU39" s="39">
        <v>1637.5833333333333</v>
      </c>
      <c r="GV39" s="39">
        <v>1599.25</v>
      </c>
      <c r="GW39" s="39">
        <v>1696.5833333333333</v>
      </c>
      <c r="GX39" s="39">
        <f t="shared" si="2"/>
        <v>1802.7272727272727</v>
      </c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</row>
    <row r="40" spans="1:222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222"/>
      <c r="CT40" s="222"/>
      <c r="CU40" s="222"/>
      <c r="CV40" s="222"/>
      <c r="CW40" s="222"/>
      <c r="CX40" s="222"/>
      <c r="CY40" s="222"/>
      <c r="CZ40" s="222"/>
      <c r="DA40" s="222"/>
      <c r="DB40" s="222"/>
      <c r="DC40" s="222"/>
      <c r="DD40" s="222"/>
      <c r="DE40" s="222"/>
      <c r="DF40" s="222"/>
      <c r="DG40" s="222"/>
      <c r="DH40" s="222"/>
      <c r="DI40" s="222"/>
      <c r="DJ40" s="222"/>
      <c r="DK40" s="222"/>
      <c r="DL40" s="222"/>
      <c r="DM40" s="222"/>
      <c r="DN40" s="222"/>
      <c r="DO40" s="222"/>
      <c r="DP40" s="222"/>
      <c r="DQ40" s="222"/>
      <c r="DR40" s="222"/>
      <c r="DS40" s="222"/>
      <c r="DT40" s="222"/>
      <c r="DU40" s="222"/>
      <c r="DV40" s="222"/>
      <c r="DW40" s="222"/>
      <c r="DX40" s="222"/>
      <c r="DY40" s="222"/>
      <c r="DZ40" s="222"/>
      <c r="EA40" s="222"/>
      <c r="EB40" s="222"/>
      <c r="EC40" s="222"/>
      <c r="ED40" s="222"/>
      <c r="EE40" s="222"/>
      <c r="EF40" s="222"/>
      <c r="EG40" s="222"/>
      <c r="EH40" s="222"/>
      <c r="EI40" s="222"/>
      <c r="EJ40" s="222"/>
      <c r="EK40" s="222"/>
      <c r="EL40" s="222"/>
      <c r="EM40" s="222"/>
      <c r="EN40" s="222"/>
      <c r="EO40" s="222"/>
      <c r="EP40" s="222"/>
      <c r="EQ40" s="222"/>
      <c r="ER40" s="222"/>
      <c r="ES40" s="222"/>
      <c r="ET40" s="222"/>
      <c r="EU40" s="222"/>
      <c r="EV40" s="222"/>
      <c r="EW40" s="222"/>
      <c r="EX40" s="222"/>
      <c r="EY40" s="222"/>
      <c r="EZ40" s="222"/>
      <c r="FA40" s="222"/>
      <c r="FB40" s="222"/>
      <c r="FC40" s="222"/>
      <c r="FD40" s="222"/>
      <c r="FE40" s="222"/>
      <c r="FF40" s="222"/>
      <c r="FG40" s="222"/>
      <c r="FH40" s="222"/>
      <c r="FI40" s="222"/>
      <c r="FJ40" s="222"/>
      <c r="FK40" s="222"/>
      <c r="FL40" s="222"/>
      <c r="FM40" s="222"/>
      <c r="FN40" s="222"/>
      <c r="FO40" s="222"/>
      <c r="FP40" s="222"/>
      <c r="FQ40" s="222"/>
      <c r="FR40" s="222"/>
      <c r="FS40" s="222"/>
      <c r="FT40" s="222"/>
      <c r="FU40" s="222"/>
      <c r="FV40" s="222"/>
      <c r="FW40" s="222"/>
      <c r="FX40" s="222"/>
      <c r="FY40" s="222"/>
      <c r="FZ40" s="222"/>
      <c r="GA40" s="222"/>
      <c r="GB40" s="222"/>
      <c r="GC40" s="222"/>
      <c r="GD40" s="222"/>
      <c r="GE40" s="222"/>
      <c r="GF40" s="222"/>
      <c r="GG40" s="222"/>
      <c r="GH40" s="222"/>
      <c r="GI40" s="27"/>
      <c r="GJ40" s="30"/>
      <c r="GK40" s="30"/>
      <c r="GL40" s="30"/>
      <c r="GM40" s="30"/>
      <c r="GN40" s="30"/>
      <c r="GO40" s="30"/>
      <c r="GW40" s="37"/>
      <c r="GX40" s="37"/>
      <c r="GY40" s="37"/>
      <c r="GZ40" s="37"/>
      <c r="HA40" s="37"/>
      <c r="HB40" s="37"/>
      <c r="HC40" s="37"/>
      <c r="HD40" s="37"/>
      <c r="HE40" s="37"/>
      <c r="HF40" s="37"/>
    </row>
    <row r="41" spans="1:222" ht="13" hidden="1"/>
    <row r="42" spans="1:222" ht="13" hidden="1"/>
    <row r="43" spans="1:222" ht="13" hidden="1"/>
    <row r="44" spans="1:222" ht="13" hidden="1"/>
    <row r="45" spans="1:222" ht="12.75" customHeight="1"/>
    <row r="46" spans="1:222" ht="12.75" customHeight="1"/>
    <row r="47" spans="1:222" ht="12.75" hidden="1" customHeight="1"/>
    <row r="48" spans="1:222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J6:GQ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O216"/>
  <sheetViews>
    <sheetView showGridLines="0" zoomScale="80" zoomScaleNormal="80" zoomScaleSheetLayoutView="100" workbookViewId="0">
      <pane xSplit="11" ySplit="7" topLeftCell="GU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91" width="11.6328125" style="38" customWidth="1"/>
    <col min="192" max="198" width="9.54296875" style="38" customWidth="1"/>
    <col min="199" max="199" width="9.54296875" style="1" customWidth="1"/>
    <col min="200" max="211" width="11.453125" style="1" customWidth="1"/>
    <col min="212" max="212" width="12.08984375" style="38" customWidth="1"/>
    <col min="213" max="16384" width="11.453125" style="38"/>
  </cols>
  <sheetData>
    <row r="1" spans="1:223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</row>
    <row r="2" spans="1:223" ht="15.5">
      <c r="A2" s="41"/>
      <c r="B2" s="298" t="s">
        <v>307</v>
      </c>
      <c r="C2" s="1"/>
      <c r="D2" s="1"/>
      <c r="E2" s="1"/>
      <c r="F2" s="1"/>
      <c r="G2" s="1"/>
      <c r="H2" s="28" t="s">
        <v>349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</row>
    <row r="3" spans="1:223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</row>
    <row r="4" spans="1:223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</row>
    <row r="5" spans="1:223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P5" s="1"/>
    </row>
    <row r="6" spans="1:223" ht="12.75" customHeight="1">
      <c r="A6" s="41"/>
      <c r="B6" s="412"/>
      <c r="C6" s="411" t="s">
        <v>351</v>
      </c>
      <c r="D6" s="411" t="s">
        <v>352</v>
      </c>
      <c r="E6" s="410" t="s">
        <v>353</v>
      </c>
      <c r="F6" s="410"/>
      <c r="G6" s="7"/>
      <c r="H6" s="411" t="s">
        <v>354</v>
      </c>
      <c r="I6" s="410" t="s">
        <v>355</v>
      </c>
      <c r="J6" s="4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408" t="s">
        <v>2</v>
      </c>
      <c r="GK6" s="408"/>
      <c r="GL6" s="408"/>
      <c r="GM6" s="408"/>
      <c r="GN6" s="408"/>
      <c r="GO6" s="408"/>
      <c r="GP6" s="408"/>
      <c r="GQ6" s="408"/>
    </row>
    <row r="7" spans="1:223" ht="13">
      <c r="B7" s="412"/>
      <c r="C7" s="411"/>
      <c r="D7" s="411"/>
      <c r="E7" s="229" t="s">
        <v>3</v>
      </c>
      <c r="F7" s="229" t="s">
        <v>4</v>
      </c>
      <c r="G7" s="11"/>
      <c r="H7" s="409"/>
      <c r="I7" s="229" t="s">
        <v>3</v>
      </c>
      <c r="J7" s="229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3"/>
      <c r="GJ7" s="14">
        <v>2009</v>
      </c>
      <c r="GK7" s="14">
        <v>2010</v>
      </c>
      <c r="GL7" s="14" t="s">
        <v>356</v>
      </c>
      <c r="GM7" s="14" t="s">
        <v>357</v>
      </c>
      <c r="GN7" s="14" t="s">
        <v>358</v>
      </c>
      <c r="GO7" s="14" t="s">
        <v>359</v>
      </c>
      <c r="GP7" s="14" t="s">
        <v>360</v>
      </c>
      <c r="GQ7" s="14" t="s">
        <v>361</v>
      </c>
      <c r="GR7" s="14" t="s">
        <v>362</v>
      </c>
      <c r="GS7" s="14" t="s">
        <v>363</v>
      </c>
      <c r="GT7" s="14" t="s">
        <v>364</v>
      </c>
      <c r="GU7" s="14" t="s">
        <v>365</v>
      </c>
      <c r="GV7" s="14">
        <v>2021</v>
      </c>
      <c r="GW7" s="14">
        <v>2022</v>
      </c>
      <c r="GX7" s="14">
        <v>2023</v>
      </c>
    </row>
    <row r="8" spans="1:223" ht="13">
      <c r="A8" s="15"/>
      <c r="B8" s="24" t="s">
        <v>91</v>
      </c>
      <c r="C8" s="25">
        <v>123.18130289666132</v>
      </c>
      <c r="D8" s="25">
        <v>122.5595667699836</v>
      </c>
      <c r="E8" s="25">
        <v>0.62173612667771749</v>
      </c>
      <c r="F8" s="26">
        <v>5.0729301927492495E-3</v>
      </c>
      <c r="G8" s="27"/>
      <c r="H8" s="25">
        <v>120.73309902101606</v>
      </c>
      <c r="I8" s="25">
        <v>1.8264677489675449</v>
      </c>
      <c r="J8" s="26">
        <v>1.5128144342999188E-2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7"/>
      <c r="GJ8" s="25">
        <v>75.116166666889427</v>
      </c>
      <c r="GK8" s="25">
        <v>81.785220920833183</v>
      </c>
      <c r="GL8" s="25">
        <v>87.146009623124044</v>
      </c>
      <c r="GM8" s="25">
        <v>99.212368765932894</v>
      </c>
      <c r="GN8" s="25">
        <v>111.42253672114403</v>
      </c>
      <c r="GO8" s="25">
        <v>114.05604215240101</v>
      </c>
      <c r="GP8" s="25">
        <v>124.03573100255171</v>
      </c>
      <c r="GQ8" s="25">
        <v>104.52808116661689</v>
      </c>
      <c r="GR8" s="25">
        <v>105.57550933839856</v>
      </c>
      <c r="GS8" s="25">
        <v>109.38773336437451</v>
      </c>
      <c r="GT8" s="25">
        <v>116.89369940439815</v>
      </c>
      <c r="GU8" s="25">
        <v>121.62256131952306</v>
      </c>
      <c r="GV8" s="25">
        <v>131.70824190101607</v>
      </c>
      <c r="GW8" s="25">
        <v>133.75421263003381</v>
      </c>
      <c r="GX8" s="25">
        <f>++C8</f>
        <v>123.18130289666132</v>
      </c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</row>
    <row r="9" spans="1:223" ht="13">
      <c r="A9" s="15"/>
      <c r="B9" s="18" t="s">
        <v>92</v>
      </c>
      <c r="C9" s="19">
        <v>49.059734732634858</v>
      </c>
      <c r="D9" s="19">
        <v>46.692858534023379</v>
      </c>
      <c r="E9" s="19">
        <v>2.3668761986114788</v>
      </c>
      <c r="F9" s="20">
        <v>5.0690325521339043E-2</v>
      </c>
      <c r="G9" s="19"/>
      <c r="H9" s="19">
        <v>32.179400656444926</v>
      </c>
      <c r="I9" s="19">
        <v>14.513457877578453</v>
      </c>
      <c r="J9" s="20">
        <v>0.45101703516879149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27"/>
      <c r="GJ9" s="19">
        <v>8.5794155326846351</v>
      </c>
      <c r="GK9" s="19">
        <v>11.045104561412124</v>
      </c>
      <c r="GL9" s="19">
        <v>20.479209449562319</v>
      </c>
      <c r="GM9" s="19">
        <v>37.145479294668313</v>
      </c>
      <c r="GN9" s="19">
        <v>19.286125468891914</v>
      </c>
      <c r="GO9" s="19">
        <v>21.532385477622924</v>
      </c>
      <c r="GP9" s="19">
        <v>22.226739180069121</v>
      </c>
      <c r="GQ9" s="19">
        <v>20.617281902590907</v>
      </c>
      <c r="GR9" s="19">
        <v>20.765177721012662</v>
      </c>
      <c r="GS9" s="19">
        <v>26.765107336840046</v>
      </c>
      <c r="GT9" s="19">
        <v>29.5399170178185</v>
      </c>
      <c r="GU9" s="19">
        <v>21.610002668167265</v>
      </c>
      <c r="GV9" s="19">
        <v>35.159435799596139</v>
      </c>
      <c r="GW9" s="19">
        <v>49.636986415068449</v>
      </c>
      <c r="GX9" s="19">
        <f>+C9</f>
        <v>49.059734732634858</v>
      </c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</row>
    <row r="10" spans="1:223" ht="13">
      <c r="A10" s="15"/>
      <c r="B10" s="18" t="s">
        <v>93</v>
      </c>
      <c r="C10" s="19">
        <v>74.121568164026471</v>
      </c>
      <c r="D10" s="19">
        <v>75.866708235960232</v>
      </c>
      <c r="E10" s="19">
        <v>-1.7451400719337613</v>
      </c>
      <c r="F10" s="20">
        <v>-2.300271242171251E-2</v>
      </c>
      <c r="G10" s="19"/>
      <c r="H10" s="19">
        <v>88.553698364571133</v>
      </c>
      <c r="I10" s="19">
        <v>-12.686990128610901</v>
      </c>
      <c r="J10" s="20">
        <v>-0.14326889066088691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27"/>
      <c r="GJ10" s="19">
        <v>66.536751134204792</v>
      </c>
      <c r="GK10" s="19">
        <v>70.740116359421066</v>
      </c>
      <c r="GL10" s="19">
        <v>66.666800173561725</v>
      </c>
      <c r="GM10" s="19">
        <v>62.066889471264588</v>
      </c>
      <c r="GN10" s="19">
        <v>92.136411252252117</v>
      </c>
      <c r="GO10" s="19">
        <v>92.523656674778081</v>
      </c>
      <c r="GP10" s="19">
        <v>101.8089918224826</v>
      </c>
      <c r="GQ10" s="19">
        <v>83.910799264025982</v>
      </c>
      <c r="GR10" s="19">
        <v>84.810331617385899</v>
      </c>
      <c r="GS10" s="19">
        <v>82.622626027534466</v>
      </c>
      <c r="GT10" s="19">
        <v>87.353782386579653</v>
      </c>
      <c r="GU10" s="19">
        <v>100.01255865135579</v>
      </c>
      <c r="GV10" s="19">
        <v>96.548806101419927</v>
      </c>
      <c r="GW10" s="19">
        <v>84.117226214965342</v>
      </c>
      <c r="GX10" s="19">
        <f>+C10</f>
        <v>74.121568164026471</v>
      </c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</row>
    <row r="11" spans="1:223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27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</row>
    <row r="12" spans="1:223" ht="13">
      <c r="A12" s="15"/>
      <c r="B12" s="24" t="s">
        <v>38</v>
      </c>
      <c r="C12" s="25">
        <v>13.68948314120353</v>
      </c>
      <c r="D12" s="25">
        <v>6.4200955912432045</v>
      </c>
      <c r="E12" s="25">
        <v>7.2693875499603253</v>
      </c>
      <c r="F12" s="26">
        <v>1.1322864973966318</v>
      </c>
      <c r="G12" s="27"/>
      <c r="H12" s="25">
        <v>6.0779967416607654</v>
      </c>
      <c r="I12" s="25">
        <v>0.34209884958243908</v>
      </c>
      <c r="J12" s="26">
        <v>5.6284803056502332E-2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7"/>
      <c r="GJ12" s="25">
        <v>1.6352554797159362</v>
      </c>
      <c r="GK12" s="25">
        <v>2.1172219795739866</v>
      </c>
      <c r="GL12" s="25">
        <v>2.4208803230041642</v>
      </c>
      <c r="GM12" s="25">
        <v>2.8478398060200112</v>
      </c>
      <c r="GN12" s="25">
        <v>11.201167430428915</v>
      </c>
      <c r="GO12" s="25">
        <v>13.518820915368751</v>
      </c>
      <c r="GP12" s="25">
        <v>7.7012263021788181</v>
      </c>
      <c r="GQ12" s="25">
        <v>10.007923756221759</v>
      </c>
      <c r="GR12" s="25">
        <v>5.033676344851381</v>
      </c>
      <c r="GS12" s="25">
        <v>1.670674796197325</v>
      </c>
      <c r="GT12" s="25">
        <v>6.1771303381828684</v>
      </c>
      <c r="GU12" s="25">
        <v>4.6952207407776472</v>
      </c>
      <c r="GV12" s="25">
        <v>6.3794763781554531</v>
      </c>
      <c r="GW12" s="25">
        <v>7.2980749548034618</v>
      </c>
      <c r="GX12" s="25">
        <f>+C12</f>
        <v>13.68948314120353</v>
      </c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</row>
    <row r="13" spans="1:223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27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</row>
    <row r="14" spans="1:223" ht="13">
      <c r="A14" s="15"/>
      <c r="B14" s="24" t="s">
        <v>39</v>
      </c>
      <c r="C14" s="25">
        <v>146.68242142268258</v>
      </c>
      <c r="D14" s="25">
        <v>48.110170061623712</v>
      </c>
      <c r="E14" s="25">
        <v>98.572251361058875</v>
      </c>
      <c r="F14" s="26">
        <v>2.0488859472913714</v>
      </c>
      <c r="G14" s="27"/>
      <c r="H14" s="25">
        <v>28.895289957730515</v>
      </c>
      <c r="I14" s="25">
        <v>19.214880103893197</v>
      </c>
      <c r="J14" s="26">
        <v>0.66498312119385861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7"/>
      <c r="GJ14" s="25">
        <v>18.807884364746876</v>
      </c>
      <c r="GK14" s="25">
        <v>20.513347332803008</v>
      </c>
      <c r="GL14" s="25">
        <v>23.254169888948642</v>
      </c>
      <c r="GM14" s="25">
        <v>24.171045629434389</v>
      </c>
      <c r="GN14" s="25">
        <v>26.243544471429534</v>
      </c>
      <c r="GO14" s="25">
        <v>31.02598320782117</v>
      </c>
      <c r="GP14" s="25">
        <v>34.382663181937737</v>
      </c>
      <c r="GQ14" s="25">
        <v>45.597921095584312</v>
      </c>
      <c r="GR14" s="25">
        <v>70.79849859265218</v>
      </c>
      <c r="GS14" s="25">
        <v>61.154526817689543</v>
      </c>
      <c r="GT14" s="25">
        <v>41.99531184996416</v>
      </c>
      <c r="GU14" s="25">
        <v>51.092888349175411</v>
      </c>
      <c r="GV14" s="25">
        <v>34.624679061143567</v>
      </c>
      <c r="GW14" s="25">
        <v>56.648621334465965</v>
      </c>
      <c r="GX14" s="25">
        <f>+C14</f>
        <v>146.68242142268258</v>
      </c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</row>
    <row r="15" spans="1:223" ht="13">
      <c r="A15" s="15"/>
      <c r="B15" s="18" t="s">
        <v>68</v>
      </c>
      <c r="C15" s="19">
        <v>24.302407877000572</v>
      </c>
      <c r="D15" s="19">
        <v>23.529262177125386</v>
      </c>
      <c r="E15" s="19">
        <v>0.77314569987518666</v>
      </c>
      <c r="F15" s="20">
        <v>3.2858901144245029E-2</v>
      </c>
      <c r="G15" s="19"/>
      <c r="H15" s="19">
        <v>19.889309183154861</v>
      </c>
      <c r="I15" s="19">
        <v>3.6399529939705246</v>
      </c>
      <c r="J15" s="20">
        <v>0.18301052894553838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27"/>
      <c r="GJ15" s="19">
        <v>12.576280174808645</v>
      </c>
      <c r="GK15" s="19">
        <v>13.005434386271492</v>
      </c>
      <c r="GL15" s="19">
        <v>12.803304879838464</v>
      </c>
      <c r="GM15" s="19">
        <v>13.628044825673767</v>
      </c>
      <c r="GN15" s="19">
        <v>14.574053928576259</v>
      </c>
      <c r="GO15" s="19">
        <v>15.204535736617583</v>
      </c>
      <c r="GP15" s="19">
        <v>15.24959231592533</v>
      </c>
      <c r="GQ15" s="19">
        <v>17.239198829102804</v>
      </c>
      <c r="GR15" s="19">
        <v>18.746536868930253</v>
      </c>
      <c r="GS15" s="19">
        <v>19.561075618899537</v>
      </c>
      <c r="GT15" s="19">
        <v>19.737499562839815</v>
      </c>
      <c r="GU15" s="19">
        <v>21.894258768729916</v>
      </c>
      <c r="GV15" s="19">
        <v>23.630829798584156</v>
      </c>
      <c r="GW15" s="19">
        <v>28.243342113308096</v>
      </c>
      <c r="GX15" s="19">
        <f>+C15</f>
        <v>24.302407877000572</v>
      </c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</row>
    <row r="16" spans="1:223" ht="13">
      <c r="A16" s="15"/>
      <c r="B16" s="18" t="s">
        <v>69</v>
      </c>
      <c r="C16" s="19">
        <v>10.862685386313604</v>
      </c>
      <c r="D16" s="19">
        <v>9.8872437170334084</v>
      </c>
      <c r="E16" s="19">
        <v>0.97544166928019571</v>
      </c>
      <c r="F16" s="20">
        <v>9.8656581874252566E-2</v>
      </c>
      <c r="G16" s="19"/>
      <c r="H16" s="19">
        <v>4.9582281289281243</v>
      </c>
      <c r="I16" s="19">
        <v>4.9290155881052842</v>
      </c>
      <c r="J16" s="20">
        <v>0.99410827011923808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27"/>
      <c r="GJ16" s="19">
        <v>3.6433226229763953</v>
      </c>
      <c r="GK16" s="19">
        <v>3.9820146248850121</v>
      </c>
      <c r="GL16" s="19">
        <v>7.1084904938697679</v>
      </c>
      <c r="GM16" s="19">
        <v>6.8455127593152314</v>
      </c>
      <c r="GN16" s="19">
        <v>6.6731351327885342</v>
      </c>
      <c r="GO16" s="19">
        <v>11.234497696967185</v>
      </c>
      <c r="GP16" s="19">
        <v>13.75281231539083</v>
      </c>
      <c r="GQ16" s="19">
        <v>19.046082695953334</v>
      </c>
      <c r="GR16" s="19">
        <v>16.61436993883574</v>
      </c>
      <c r="GS16" s="19">
        <v>14.421551451062721</v>
      </c>
      <c r="GT16" s="19">
        <v>14.410186928333259</v>
      </c>
      <c r="GU16" s="19">
        <v>10.541775063248835</v>
      </c>
      <c r="GV16" s="19">
        <v>6.3191090864491919</v>
      </c>
      <c r="GW16" s="19">
        <v>11.421105734967647</v>
      </c>
      <c r="GX16" s="19">
        <f t="shared" ref="GX16:GX18" si="0">+C16</f>
        <v>10.862685386313604</v>
      </c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</row>
    <row r="17" spans="1:223" ht="13">
      <c r="A17" s="15"/>
      <c r="B17" s="18" t="s">
        <v>70</v>
      </c>
      <c r="C17" s="19">
        <v>17.18343199105243</v>
      </c>
      <c r="D17" s="19">
        <v>7.2209734269052097</v>
      </c>
      <c r="E17" s="19">
        <v>9.9624585641472194</v>
      </c>
      <c r="F17" s="20">
        <v>1.3796558961188374</v>
      </c>
      <c r="G17" s="19"/>
      <c r="H17" s="19">
        <v>2.315284802868256</v>
      </c>
      <c r="I17" s="19">
        <v>4.9056886240369533</v>
      </c>
      <c r="J17" s="20">
        <v>2.1188272898261218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27"/>
      <c r="GJ17" s="19">
        <v>1.5032844032963881</v>
      </c>
      <c r="GK17" s="19">
        <v>1.7514809838980689</v>
      </c>
      <c r="GL17" s="19">
        <v>2.1629256503063936</v>
      </c>
      <c r="GM17" s="19">
        <v>2.6102583370605905</v>
      </c>
      <c r="GN17" s="19">
        <v>2.7945466963290229</v>
      </c>
      <c r="GO17" s="19">
        <v>2.630330467339836</v>
      </c>
      <c r="GP17" s="19">
        <v>2.8656879635902266</v>
      </c>
      <c r="GQ17" s="19">
        <v>6.8974840825733601</v>
      </c>
      <c r="GR17" s="19">
        <v>2.7042350818743475</v>
      </c>
      <c r="GS17" s="19">
        <v>3.3566865715329581</v>
      </c>
      <c r="GT17" s="19">
        <v>5.0332701448942805</v>
      </c>
      <c r="GU17" s="19">
        <v>6.918111871859872</v>
      </c>
      <c r="GV17" s="19">
        <v>2.6670266360700872</v>
      </c>
      <c r="GW17" s="19">
        <v>7.9157672181946532</v>
      </c>
      <c r="GX17" s="19">
        <f t="shared" si="0"/>
        <v>17.18343199105243</v>
      </c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</row>
    <row r="18" spans="1:223" ht="13">
      <c r="A18" s="15"/>
      <c r="B18" s="18" t="s">
        <v>88</v>
      </c>
      <c r="C18" s="19">
        <v>94.33389616831596</v>
      </c>
      <c r="D18" s="19">
        <v>7.4726907405597061</v>
      </c>
      <c r="E18" s="19">
        <v>86.861205427756261</v>
      </c>
      <c r="F18" s="20">
        <v>11.623819109266435</v>
      </c>
      <c r="G18" s="19"/>
      <c r="H18" s="19">
        <v>1.732467842779275</v>
      </c>
      <c r="I18" s="19">
        <v>5.7402228977804306</v>
      </c>
      <c r="J18" s="20">
        <v>3.313321468969836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27"/>
      <c r="GJ18" s="19">
        <v>1.0849971636654472</v>
      </c>
      <c r="GK18" s="19">
        <v>1.7744173377484334</v>
      </c>
      <c r="GL18" s="19">
        <v>1.1794488649340167</v>
      </c>
      <c r="GM18" s="19">
        <v>1.0872297073848007</v>
      </c>
      <c r="GN18" s="19">
        <v>2.2018087137357178</v>
      </c>
      <c r="GO18" s="19">
        <v>1.9566193068965667</v>
      </c>
      <c r="GP18" s="19">
        <v>2.5145705870313506</v>
      </c>
      <c r="GQ18" s="19">
        <v>2.4151554879548187</v>
      </c>
      <c r="GR18" s="19">
        <v>32.733356703011843</v>
      </c>
      <c r="GS18" s="19">
        <v>23.81521317619433</v>
      </c>
      <c r="GT18" s="19">
        <v>2.8143552138968042</v>
      </c>
      <c r="GU18" s="19">
        <v>11.738742645336792</v>
      </c>
      <c r="GV18" s="19">
        <v>2.0077135400401267</v>
      </c>
      <c r="GW18" s="19">
        <v>9.0684062679955701</v>
      </c>
      <c r="GX18" s="19">
        <f t="shared" si="0"/>
        <v>94.33389616831596</v>
      </c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</row>
    <row r="19" spans="1:223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27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</row>
    <row r="20" spans="1:223" ht="13">
      <c r="A20" s="15"/>
      <c r="B20" s="24" t="s">
        <v>72</v>
      </c>
      <c r="C20" s="25">
        <v>6.0486682773900116</v>
      </c>
      <c r="D20" s="25">
        <v>5.4125950371251212</v>
      </c>
      <c r="E20" s="25">
        <v>0.63607324026489032</v>
      </c>
      <c r="F20" s="26">
        <v>0.11751724189636366</v>
      </c>
      <c r="G20" s="27"/>
      <c r="H20" s="25">
        <v>4.2780582318173437</v>
      </c>
      <c r="I20" s="25">
        <v>1.1345368053077776</v>
      </c>
      <c r="J20" s="26">
        <v>0.26519900941736829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7"/>
      <c r="GJ20" s="25">
        <v>0</v>
      </c>
      <c r="GK20" s="25">
        <v>0</v>
      </c>
      <c r="GL20" s="25">
        <v>0</v>
      </c>
      <c r="GM20" s="25">
        <v>0</v>
      </c>
      <c r="GN20" s="25">
        <v>0</v>
      </c>
      <c r="GO20" s="25">
        <v>0</v>
      </c>
      <c r="GP20" s="25">
        <v>0</v>
      </c>
      <c r="GQ20" s="25">
        <v>0</v>
      </c>
      <c r="GR20" s="25">
        <v>0</v>
      </c>
      <c r="GS20" s="25">
        <v>0</v>
      </c>
      <c r="GT20" s="25">
        <v>0</v>
      </c>
      <c r="GU20" s="25">
        <v>1.7752731182500678</v>
      </c>
      <c r="GV20" s="25">
        <v>4.2780582318173437</v>
      </c>
      <c r="GW20" s="25">
        <v>5.4125950371251212</v>
      </c>
      <c r="GX20" s="25">
        <f>+C20</f>
        <v>6.0486682773900116</v>
      </c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</row>
    <row r="21" spans="1:223" ht="13">
      <c r="A21" s="15"/>
      <c r="B21" s="18" t="s">
        <v>73</v>
      </c>
      <c r="C21" s="19">
        <v>6.0486682773900116</v>
      </c>
      <c r="D21" s="19">
        <v>5.4125950371251212</v>
      </c>
      <c r="E21" s="19">
        <v>0.63607324026489032</v>
      </c>
      <c r="F21" s="20">
        <v>0.11751724189636366</v>
      </c>
      <c r="G21" s="19"/>
      <c r="H21" s="19">
        <v>4.2780582318173437</v>
      </c>
      <c r="I21" s="19">
        <v>1.1345368053077776</v>
      </c>
      <c r="J21" s="20">
        <v>0.26519900941736829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27"/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1.7752731182500678</v>
      </c>
      <c r="GV21" s="19">
        <v>4.2780582318173437</v>
      </c>
      <c r="GW21" s="19">
        <v>5.4125950371251212</v>
      </c>
      <c r="GX21" s="19">
        <f>+C21</f>
        <v>6.0486682773900116</v>
      </c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</row>
    <row r="22" spans="1:223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27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</row>
    <row r="23" spans="1:223" ht="13">
      <c r="A23" s="15"/>
      <c r="B23" s="24" t="s">
        <v>74</v>
      </c>
      <c r="C23" s="25">
        <v>36.703511271023899</v>
      </c>
      <c r="D23" s="25">
        <v>22.688334934727422</v>
      </c>
      <c r="E23" s="25">
        <v>14.015176336296477</v>
      </c>
      <c r="F23" s="26">
        <v>0.61772608596519096</v>
      </c>
      <c r="G23" s="27"/>
      <c r="H23" s="25">
        <v>10.28454761625542</v>
      </c>
      <c r="I23" s="25">
        <v>12.403787318472002</v>
      </c>
      <c r="J23" s="26">
        <v>1.2060605659374828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7"/>
      <c r="GJ23" s="25">
        <v>42.980301596960757</v>
      </c>
      <c r="GK23" s="25">
        <v>41.148325470888125</v>
      </c>
      <c r="GL23" s="25">
        <v>36.430646717104295</v>
      </c>
      <c r="GM23" s="25">
        <v>33.509705734350398</v>
      </c>
      <c r="GN23" s="25">
        <v>29.563152615897337</v>
      </c>
      <c r="GO23" s="25">
        <v>36.575170037635473</v>
      </c>
      <c r="GP23" s="25">
        <v>35.189431408702212</v>
      </c>
      <c r="GQ23" s="25">
        <v>37.395967566835722</v>
      </c>
      <c r="GR23" s="25">
        <v>24.091830722059935</v>
      </c>
      <c r="GS23" s="25">
        <v>37.915000996345384</v>
      </c>
      <c r="GT23" s="25">
        <v>43.812856137466319</v>
      </c>
      <c r="GU23" s="25">
        <v>15.437684887735657</v>
      </c>
      <c r="GV23" s="25">
        <v>12.225104351110677</v>
      </c>
      <c r="GW23" s="25">
        <v>24.669941759152625</v>
      </c>
      <c r="GX23" s="25">
        <f>+C23</f>
        <v>36.703511271023899</v>
      </c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</row>
    <row r="24" spans="1:223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27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</row>
    <row r="25" spans="1:223" ht="13">
      <c r="A25" s="15"/>
      <c r="B25" s="24" t="s">
        <v>94</v>
      </c>
      <c r="C25" s="39">
        <v>1665.8181818181818</v>
      </c>
      <c r="D25" s="39">
        <v>1629</v>
      </c>
      <c r="E25" s="39">
        <v>36.818181818181756</v>
      </c>
      <c r="F25" s="26">
        <v>2.2601707684580575E-2</v>
      </c>
      <c r="G25" s="27"/>
      <c r="H25" s="39">
        <v>1507.4545454545455</v>
      </c>
      <c r="I25" s="39">
        <v>121.5454545454545</v>
      </c>
      <c r="J25" s="26">
        <v>8.0629598359667085E-2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27"/>
      <c r="GJ25" s="39">
        <v>860.41666666666663</v>
      </c>
      <c r="GK25" s="39">
        <v>869.58333333333337</v>
      </c>
      <c r="GL25" s="39">
        <v>858.33333333333337</v>
      </c>
      <c r="GM25" s="39">
        <v>861.91666666666663</v>
      </c>
      <c r="GN25" s="39">
        <v>905.58333333333337</v>
      </c>
      <c r="GO25" s="39">
        <v>955.58333333333337</v>
      </c>
      <c r="GP25" s="39">
        <v>1032.5</v>
      </c>
      <c r="GQ25" s="39">
        <v>1096.75</v>
      </c>
      <c r="GR25" s="39">
        <v>1119.75</v>
      </c>
      <c r="GS25" s="39">
        <v>1212.5833333333333</v>
      </c>
      <c r="GT25" s="39">
        <v>1281.4166666666667</v>
      </c>
      <c r="GU25" s="39">
        <v>1318.25</v>
      </c>
      <c r="GV25" s="39">
        <v>1513.8333333333333</v>
      </c>
      <c r="GW25" s="39">
        <v>1630.0833333333333</v>
      </c>
      <c r="GX25" s="39">
        <f>+C25</f>
        <v>1665.8181818181818</v>
      </c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</row>
    <row r="26" spans="1:223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19"/>
      <c r="GK26" s="19"/>
      <c r="GL26" s="19"/>
      <c r="GM26" s="19"/>
      <c r="GN26" s="19"/>
      <c r="GO26" s="19"/>
      <c r="GP26" s="1"/>
      <c r="HD26" s="1"/>
      <c r="HE26" s="1"/>
      <c r="HF26" s="1"/>
      <c r="HG26" s="1"/>
    </row>
    <row r="27" spans="1:223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J27" s="51"/>
      <c r="GK27" s="51"/>
      <c r="GL27" s="51"/>
      <c r="GM27" s="51"/>
      <c r="GN27" s="51"/>
      <c r="GO27" s="51"/>
      <c r="HF27" s="1" t="b">
        <v>1</v>
      </c>
    </row>
    <row r="28" spans="1:223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J28" s="51"/>
      <c r="GK28" s="51"/>
      <c r="GL28" s="51"/>
      <c r="GM28" s="51"/>
      <c r="GN28" s="51"/>
      <c r="GO28" s="51"/>
      <c r="HF28" s="1" t="b">
        <v>1</v>
      </c>
    </row>
    <row r="29" spans="1:223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J29" s="51"/>
      <c r="GK29" s="51"/>
      <c r="GL29" s="51"/>
      <c r="GM29" s="51"/>
      <c r="GN29" s="51"/>
      <c r="GO29" s="51"/>
      <c r="HF29" s="1" t="b">
        <v>1</v>
      </c>
    </row>
    <row r="30" spans="1:223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J30" s="51"/>
      <c r="GK30" s="51"/>
      <c r="GL30" s="51"/>
      <c r="GM30" s="51"/>
      <c r="GN30" s="51"/>
      <c r="GO30" s="51"/>
      <c r="HF30" s="1" t="b">
        <v>1</v>
      </c>
    </row>
    <row r="31" spans="1:223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J31" s="51"/>
      <c r="GK31" s="51"/>
      <c r="GL31" s="51"/>
      <c r="GM31" s="51"/>
      <c r="GN31" s="51"/>
      <c r="GO31" s="51"/>
      <c r="HF31" s="1" t="b">
        <v>1</v>
      </c>
    </row>
    <row r="32" spans="1:223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J32" s="51"/>
      <c r="GK32" s="51"/>
      <c r="GL32" s="51"/>
      <c r="GM32" s="51"/>
      <c r="GN32" s="51"/>
      <c r="GO32" s="51"/>
      <c r="HF32" s="1" t="b">
        <v>1</v>
      </c>
    </row>
    <row r="33" spans="1:214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J33" s="51"/>
      <c r="GK33" s="51"/>
      <c r="GL33" s="51"/>
      <c r="GM33" s="51"/>
      <c r="GN33" s="51"/>
      <c r="GO33" s="51"/>
      <c r="HF33" s="1" t="b">
        <v>1</v>
      </c>
    </row>
    <row r="34" spans="1:214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J34" s="51"/>
      <c r="GK34" s="51"/>
      <c r="GL34" s="51"/>
      <c r="GM34" s="51"/>
      <c r="GN34" s="51"/>
      <c r="GO34" s="51"/>
      <c r="HF34" s="1" t="b">
        <v>1</v>
      </c>
    </row>
    <row r="35" spans="1:214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J35" s="51"/>
      <c r="GK35" s="51"/>
      <c r="GL35" s="51"/>
      <c r="GM35" s="51"/>
      <c r="GN35" s="51"/>
      <c r="GO35" s="51"/>
      <c r="HF35" s="1" t="b">
        <v>1</v>
      </c>
    </row>
    <row r="36" spans="1:214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J36" s="51"/>
      <c r="GK36" s="51"/>
      <c r="GL36" s="51"/>
      <c r="GM36" s="51"/>
      <c r="GN36" s="51"/>
      <c r="GO36" s="51"/>
      <c r="HF36" s="1" t="b">
        <v>1</v>
      </c>
    </row>
    <row r="37" spans="1:214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J37" s="51"/>
      <c r="GK37" s="51"/>
      <c r="GL37" s="51"/>
      <c r="GM37" s="51"/>
      <c r="GN37" s="51"/>
      <c r="GO37" s="51"/>
      <c r="HF37" s="1" t="b">
        <v>1</v>
      </c>
    </row>
    <row r="38" spans="1:214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J38" s="51"/>
      <c r="GK38" s="51"/>
      <c r="GL38" s="51"/>
      <c r="GM38" s="51"/>
      <c r="GN38" s="51"/>
      <c r="GO38" s="51"/>
      <c r="HF38" s="1" t="b">
        <v>1</v>
      </c>
    </row>
    <row r="39" spans="1:214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J39" s="51"/>
      <c r="GK39" s="51"/>
      <c r="GL39" s="51"/>
      <c r="GM39" s="51"/>
      <c r="GN39" s="51"/>
      <c r="GO39" s="51"/>
      <c r="HF39" s="1" t="b">
        <v>1</v>
      </c>
    </row>
    <row r="40" spans="1:214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J40" s="51"/>
      <c r="GK40" s="51"/>
      <c r="GL40" s="51"/>
      <c r="GM40" s="51"/>
      <c r="GN40" s="51"/>
      <c r="GO40" s="51"/>
      <c r="HF40" s="1" t="b">
        <v>1</v>
      </c>
    </row>
    <row r="41" spans="1:214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J41" s="51"/>
      <c r="GK41" s="51"/>
      <c r="GL41" s="51"/>
      <c r="GM41" s="51"/>
      <c r="GN41" s="51"/>
      <c r="GO41" s="51"/>
      <c r="GP41" s="52"/>
      <c r="HF41" s="1" t="b">
        <v>1</v>
      </c>
    </row>
    <row r="42" spans="1:214" ht="13" hidden="1">
      <c r="HF42" s="1" t="b">
        <v>1</v>
      </c>
    </row>
    <row r="43" spans="1:214" ht="13" hidden="1">
      <c r="HF43" s="1" t="b">
        <v>1</v>
      </c>
    </row>
    <row r="44" spans="1:214" ht="12.75" customHeight="1"/>
    <row r="45" spans="1:214" ht="12.75" customHeight="1"/>
    <row r="46" spans="1:214" ht="12.75" hidden="1" customHeight="1"/>
    <row r="47" spans="1:214" ht="12.75" hidden="1" customHeight="1"/>
    <row r="48" spans="1:214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J6:GQ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L97"/>
  <sheetViews>
    <sheetView showGridLines="0" tabSelected="1" zoomScale="80" zoomScaleNormal="80" zoomScaleSheetLayoutView="85" workbookViewId="0">
      <pane xSplit="11" ySplit="8" topLeftCell="GF21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2" width="9.08984375" style="1" customWidth="1"/>
    <col min="193" max="193" width="9.08984375" style="1" customWidth="1" outlineLevel="1"/>
    <col min="194" max="194" width="9.08984375" style="1" customWidth="1"/>
    <col min="195" max="196" width="7.6328125" style="1" bestFit="1" customWidth="1"/>
    <col min="197" max="197" width="6.90625" style="1" bestFit="1" customWidth="1"/>
    <col min="198" max="198" width="6.6328125" style="1" bestFit="1" customWidth="1"/>
    <col min="199" max="199" width="7" style="1" bestFit="1" customWidth="1"/>
    <col min="200" max="208" width="6.6328125" style="1" bestFit="1" customWidth="1"/>
    <col min="209" max="209" width="6.90625" style="1" bestFit="1" customWidth="1"/>
    <col min="210" max="210" width="6.6328125" style="1" bestFit="1" customWidth="1"/>
    <col min="211" max="211" width="7" style="1" bestFit="1" customWidth="1"/>
    <col min="212" max="220" width="6.6328125" style="1" bestFit="1" customWidth="1"/>
    <col min="221" max="221" width="6.90625" style="1" bestFit="1" customWidth="1"/>
    <col min="222" max="222" width="6.6328125" style="1" bestFit="1" customWidth="1"/>
    <col min="223" max="223" width="7" style="1" bestFit="1" customWidth="1"/>
    <col min="224" max="231" width="6.6328125" style="1" bestFit="1" customWidth="1"/>
    <col min="232" max="232" width="6.08984375" style="1" bestFit="1" customWidth="1"/>
    <col min="233" max="233" width="6.90625" style="1" bestFit="1" customWidth="1"/>
    <col min="234" max="234" width="6.453125" style="1" bestFit="1" customWidth="1"/>
    <col min="235" max="235" width="7" style="1" bestFit="1" customWidth="1"/>
    <col min="236" max="236" width="6.08984375" style="1" bestFit="1" customWidth="1"/>
    <col min="237" max="237" width="5.6328125" style="1" bestFit="1" customWidth="1"/>
    <col min="238" max="239" width="6.54296875" style="1" bestFit="1" customWidth="1"/>
    <col min="240" max="240" width="6.08984375" style="1" bestFit="1" customWidth="1"/>
    <col min="241" max="241" width="6.54296875" style="1" bestFit="1" customWidth="1"/>
    <col min="242" max="242" width="6" style="1" bestFit="1" customWidth="1"/>
    <col min="243" max="243" width="6.6328125" style="1" bestFit="1" customWidth="1"/>
    <col min="244" max="244" width="6.08984375" style="1" bestFit="1" customWidth="1"/>
    <col min="245" max="245" width="6.90625" style="1" bestFit="1" customWidth="1"/>
    <col min="246" max="246" width="6.453125" style="1" bestFit="1" customWidth="1"/>
    <col min="247" max="247" width="7" style="1" bestFit="1" customWidth="1"/>
    <col min="248" max="248" width="6.08984375" style="1" bestFit="1" customWidth="1"/>
    <col min="249" max="249" width="5.6328125" style="1" bestFit="1" customWidth="1"/>
    <col min="250" max="251" width="6.54296875" style="1" bestFit="1" customWidth="1"/>
    <col min="252" max="252" width="6.08984375" style="1" bestFit="1" customWidth="1"/>
    <col min="253" max="253" width="6.54296875" style="1" bestFit="1" customWidth="1"/>
    <col min="254" max="254" width="6" style="1" bestFit="1" customWidth="1"/>
    <col min="255" max="255" width="6.6328125" style="1" bestFit="1" customWidth="1"/>
    <col min="256" max="256" width="6.08984375" style="1" bestFit="1" customWidth="1"/>
    <col min="257" max="257" width="6.90625" style="1" bestFit="1" customWidth="1"/>
    <col min="258" max="258" width="6.453125" style="1" bestFit="1" customWidth="1"/>
    <col min="259" max="259" width="7" style="1" bestFit="1" customWidth="1"/>
    <col min="260" max="260" width="6.08984375" style="1" bestFit="1" customWidth="1"/>
    <col min="261" max="261" width="5.6328125" style="1" bestFit="1" customWidth="1"/>
    <col min="262" max="263" width="6.54296875" style="1" bestFit="1" customWidth="1"/>
    <col min="264" max="264" width="6.08984375" style="1" bestFit="1" customWidth="1"/>
    <col min="265" max="265" width="6.54296875" style="1" bestFit="1" customWidth="1"/>
    <col min="266" max="266" width="6" style="1" bestFit="1" customWidth="1"/>
    <col min="267" max="267" width="6.6328125" style="1" bestFit="1" customWidth="1"/>
    <col min="268" max="268" width="6.08984375" style="1" bestFit="1" customWidth="1"/>
    <col min="269" max="269" width="6.90625" style="1" bestFit="1" customWidth="1"/>
    <col min="270" max="270" width="6.453125" style="1" bestFit="1" customWidth="1"/>
    <col min="271" max="271" width="7" style="1" bestFit="1" customWidth="1"/>
    <col min="272" max="272" width="6.08984375" style="1" bestFit="1" customWidth="1"/>
    <col min="273" max="273" width="5.6328125" style="1" bestFit="1" customWidth="1"/>
    <col min="274" max="275" width="6.54296875" style="1" bestFit="1" customWidth="1"/>
    <col min="276" max="276" width="6.08984375" style="1" bestFit="1" customWidth="1"/>
    <col min="277" max="277" width="6.54296875" style="1" bestFit="1" customWidth="1"/>
    <col min="278" max="278" width="6" style="1" bestFit="1" customWidth="1"/>
    <col min="279" max="279" width="6.6328125" style="1" bestFit="1" customWidth="1"/>
    <col min="280" max="280" width="6.08984375" style="1" bestFit="1" customWidth="1"/>
    <col min="281" max="281" width="6.90625" style="1" bestFit="1" customWidth="1"/>
    <col min="282" max="282" width="6.453125" style="1" bestFit="1" customWidth="1"/>
    <col min="283" max="283" width="7" style="1" bestFit="1" customWidth="1"/>
    <col min="284" max="284" width="6.08984375" style="1" bestFit="1" customWidth="1"/>
    <col min="285" max="285" width="5.6328125" style="1" bestFit="1" customWidth="1"/>
    <col min="286" max="287" width="6.54296875" style="1" bestFit="1" customWidth="1"/>
    <col min="288" max="288" width="6.08984375" style="1" bestFit="1" customWidth="1"/>
    <col min="289" max="289" width="6.54296875" style="1" bestFit="1" customWidth="1"/>
    <col min="290" max="290" width="6" style="1" bestFit="1" customWidth="1"/>
    <col min="291" max="291" width="6.6328125" style="1" bestFit="1" customWidth="1"/>
    <col min="292" max="292" width="6.08984375" style="1" bestFit="1" customWidth="1"/>
    <col min="293" max="293" width="6.90625" style="1" bestFit="1" customWidth="1"/>
    <col min="294" max="294" width="6.453125" style="1" bestFit="1" customWidth="1"/>
    <col min="295" max="295" width="7" style="1" bestFit="1" customWidth="1"/>
    <col min="296" max="296" width="6.08984375" style="1" bestFit="1" customWidth="1"/>
    <col min="297" max="297" width="5.6328125" style="1" bestFit="1" customWidth="1"/>
    <col min="298" max="299" width="6.54296875" style="1" bestFit="1" customWidth="1"/>
    <col min="300" max="300" width="6.08984375" style="1" bestFit="1" customWidth="1"/>
    <col min="301" max="301" width="6.54296875" style="1" bestFit="1" customWidth="1"/>
    <col min="302" max="302" width="6" style="1" bestFit="1" customWidth="1"/>
    <col min="303" max="303" width="6.6328125" style="1" bestFit="1" customWidth="1"/>
    <col min="304" max="304" width="6.08984375" style="1" bestFit="1" customWidth="1"/>
    <col min="305" max="305" width="6.90625" style="1" bestFit="1" customWidth="1"/>
    <col min="306" max="306" width="6.453125" style="1" bestFit="1" customWidth="1"/>
    <col min="307" max="307" width="7" style="1" bestFit="1" customWidth="1"/>
    <col min="308" max="308" width="6.08984375" style="1" bestFit="1" customWidth="1"/>
    <col min="309" max="309" width="5.6328125" style="1" bestFit="1" customWidth="1"/>
    <col min="310" max="311" width="6.54296875" style="1" bestFit="1" customWidth="1"/>
    <col min="312" max="312" width="6.08984375" style="1" bestFit="1" customWidth="1"/>
    <col min="313" max="313" width="6.54296875" style="1" bestFit="1" customWidth="1"/>
    <col min="314" max="314" width="6" style="1" bestFit="1" customWidth="1"/>
    <col min="315" max="315" width="6.6328125" style="1" bestFit="1" customWidth="1"/>
    <col min="316" max="316" width="6.08984375" style="1" bestFit="1" customWidth="1"/>
    <col min="317" max="317" width="6.90625" style="1" bestFit="1" customWidth="1"/>
    <col min="318" max="318" width="6.453125" style="1" bestFit="1" customWidth="1"/>
    <col min="319" max="319" width="7" style="1" bestFit="1" customWidth="1"/>
    <col min="320" max="320" width="6.08984375" style="1" bestFit="1" customWidth="1"/>
    <col min="321" max="321" width="5.6328125" style="1" bestFit="1" customWidth="1"/>
    <col min="322" max="323" width="6.54296875" style="1" bestFit="1" customWidth="1"/>
    <col min="324" max="324" width="6.08984375" style="1" bestFit="1" customWidth="1"/>
    <col min="325" max="325" width="6.54296875" style="1" bestFit="1" customWidth="1"/>
    <col min="326" max="326" width="6" style="1" bestFit="1" customWidth="1"/>
    <col min="327" max="327" width="6.6328125" style="1" bestFit="1" customWidth="1"/>
    <col min="328" max="328" width="6.08984375" style="1" bestFit="1" customWidth="1"/>
    <col min="329" max="329" width="6.90625" style="1" bestFit="1" customWidth="1"/>
    <col min="330" max="330" width="6.453125" style="1" bestFit="1" customWidth="1"/>
    <col min="331" max="331" width="7" style="1" bestFit="1" customWidth="1"/>
    <col min="332" max="332" width="6.08984375" style="1" bestFit="1" customWidth="1"/>
    <col min="333" max="333" width="5.6328125" style="1" bestFit="1" customWidth="1"/>
    <col min="334" max="335" width="6.54296875" style="1" bestFit="1" customWidth="1"/>
    <col min="336" max="336" width="6.08984375" style="1" bestFit="1" customWidth="1"/>
    <col min="337" max="337" width="6.54296875" style="1" bestFit="1" customWidth="1"/>
    <col min="338" max="16384" width="7.54296875" style="1"/>
  </cols>
  <sheetData>
    <row r="1" spans="1:339" ht="14" customHeight="1"/>
    <row r="2" spans="1:339" ht="13">
      <c r="A2" s="47"/>
      <c r="B2" s="346" t="s">
        <v>315</v>
      </c>
    </row>
    <row r="3" spans="1:339">
      <c r="B3" s="347" t="s">
        <v>316</v>
      </c>
      <c r="E3" s="311" t="s">
        <v>349</v>
      </c>
    </row>
    <row r="4" spans="1:339" ht="13">
      <c r="B4" s="4" t="s">
        <v>344</v>
      </c>
    </row>
    <row r="5" spans="1:339" ht="13">
      <c r="B5" s="4" t="s">
        <v>1</v>
      </c>
    </row>
    <row r="6" spans="1:339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J6" s="45" t="s">
        <v>2</v>
      </c>
      <c r="GM6" s="348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</row>
    <row r="7" spans="1:339" ht="13">
      <c r="B7" s="8"/>
      <c r="C7" s="409" t="s">
        <v>351</v>
      </c>
      <c r="D7" s="409" t="s" cm="1">
        <v>352</v>
      </c>
      <c r="E7" s="410" t="s" cm="1">
        <v>353</v>
      </c>
      <c r="F7" s="410">
        <v>0</v>
      </c>
      <c r="G7" s="7"/>
      <c r="H7" s="409" t="s">
        <v>354</v>
      </c>
      <c r="I7" s="410" t="s">
        <v>355</v>
      </c>
      <c r="J7" s="41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4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J7" s="28"/>
      <c r="GK7" s="28"/>
      <c r="GM7" s="348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</row>
    <row r="8" spans="1:339" ht="13">
      <c r="B8" s="10"/>
      <c r="C8" s="409"/>
      <c r="D8" s="409">
        <v>0</v>
      </c>
      <c r="E8" s="229" t="s">
        <v>3</v>
      </c>
      <c r="F8" s="229" t="s">
        <v>4</v>
      </c>
      <c r="G8" s="11" t="e">
        <f>#REF!</f>
        <v>#REF!</v>
      </c>
      <c r="H8" s="409"/>
      <c r="I8" s="229" t="s">
        <v>3</v>
      </c>
      <c r="J8" s="229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3"/>
      <c r="GJ8" s="406">
        <v>2022</v>
      </c>
      <c r="GK8" s="406">
        <v>2023</v>
      </c>
      <c r="GL8" s="13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</row>
    <row r="9" spans="1:339" ht="13">
      <c r="A9" s="350"/>
      <c r="B9" s="24" t="s">
        <v>64</v>
      </c>
      <c r="C9" s="25">
        <v>4460.3207297197541</v>
      </c>
      <c r="D9" s="25">
        <v>4261.0519543930195</v>
      </c>
      <c r="E9" s="25">
        <v>199.26877532673461</v>
      </c>
      <c r="F9" s="26">
        <v>4.6765159744483836E-2</v>
      </c>
      <c r="G9" s="27"/>
      <c r="H9" s="25">
        <v>0</v>
      </c>
      <c r="I9" s="25">
        <v>4261.0519543930195</v>
      </c>
      <c r="J9" s="26">
        <v>0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7"/>
      <c r="GJ9" s="25">
        <v>4700.9421997354812</v>
      </c>
      <c r="GK9" s="25">
        <v>4460.3207297197532</v>
      </c>
      <c r="GM9" s="17"/>
      <c r="GN9" s="351"/>
      <c r="GO9" s="351"/>
      <c r="GP9" s="351"/>
      <c r="GQ9" s="351"/>
      <c r="GR9" s="351"/>
      <c r="GS9" s="351"/>
      <c r="GT9" s="351"/>
      <c r="GU9" s="351"/>
      <c r="GV9" s="351"/>
      <c r="GW9" s="351"/>
      <c r="GX9" s="351"/>
      <c r="GY9" s="351"/>
      <c r="GZ9" s="351"/>
      <c r="HA9" s="351"/>
      <c r="HB9" s="351"/>
      <c r="HC9" s="351"/>
      <c r="HD9" s="351"/>
      <c r="HE9" s="351"/>
      <c r="HF9" s="351"/>
      <c r="HG9" s="351"/>
      <c r="HH9" s="351"/>
      <c r="HI9" s="351"/>
      <c r="HJ9" s="351"/>
      <c r="HK9" s="351"/>
      <c r="HL9" s="351"/>
      <c r="HM9" s="351"/>
      <c r="HN9" s="351"/>
      <c r="HO9" s="351"/>
      <c r="HP9" s="351"/>
      <c r="HQ9" s="351"/>
      <c r="HR9" s="351"/>
      <c r="HS9" s="351"/>
      <c r="HT9" s="351"/>
      <c r="HU9" s="351"/>
      <c r="HV9" s="351"/>
      <c r="HW9" s="351"/>
      <c r="HX9" s="351"/>
      <c r="HY9" s="351"/>
      <c r="HZ9" s="351"/>
      <c r="IA9" s="351"/>
      <c r="IB9" s="351"/>
      <c r="IC9" s="351"/>
      <c r="ID9" s="351"/>
      <c r="IE9" s="351"/>
      <c r="IF9" s="351"/>
      <c r="IG9" s="351"/>
      <c r="IH9" s="351"/>
      <c r="II9" s="351"/>
      <c r="IJ9" s="351"/>
      <c r="IK9" s="351"/>
      <c r="IL9" s="351"/>
      <c r="IM9" s="351"/>
      <c r="IN9" s="351"/>
      <c r="IO9" s="351"/>
      <c r="IP9" s="351"/>
      <c r="IQ9" s="351"/>
      <c r="IR9" s="351"/>
      <c r="IS9" s="351"/>
      <c r="IT9" s="351"/>
      <c r="IU9" s="351"/>
      <c r="IV9" s="351"/>
      <c r="IW9" s="351"/>
      <c r="IX9" s="351"/>
      <c r="IY9" s="351"/>
      <c r="IZ9" s="351"/>
      <c r="JA9" s="351"/>
      <c r="JB9" s="351"/>
      <c r="JC9" s="351"/>
      <c r="JD9" s="351"/>
      <c r="JE9" s="351"/>
      <c r="JF9" s="351"/>
      <c r="JG9" s="351"/>
      <c r="JH9" s="351"/>
      <c r="JI9" s="351"/>
      <c r="JJ9" s="351"/>
      <c r="JK9" s="351"/>
      <c r="JL9" s="351"/>
      <c r="JM9" s="351"/>
      <c r="JN9" s="351"/>
      <c r="JO9" s="351"/>
      <c r="JP9" s="351"/>
      <c r="JQ9" s="351"/>
      <c r="JR9" s="351"/>
      <c r="JS9" s="351"/>
      <c r="JT9" s="351"/>
      <c r="JU9" s="351"/>
      <c r="JV9" s="351"/>
      <c r="JW9" s="351"/>
      <c r="JX9" s="351"/>
      <c r="JY9" s="351"/>
      <c r="JZ9" s="351"/>
      <c r="KA9" s="351"/>
      <c r="KB9" s="351"/>
      <c r="KC9" s="351"/>
      <c r="KD9" s="351"/>
      <c r="KE9" s="351"/>
      <c r="KF9" s="351"/>
      <c r="KG9" s="351"/>
      <c r="KH9" s="351"/>
      <c r="KI9" s="351"/>
      <c r="KJ9" s="351"/>
      <c r="KK9" s="351"/>
      <c r="KL9" s="351"/>
      <c r="KM9" s="351"/>
      <c r="KN9" s="351"/>
      <c r="KO9" s="351"/>
      <c r="KP9" s="351"/>
      <c r="KQ9" s="351"/>
      <c r="KR9" s="351"/>
      <c r="KS9" s="351"/>
      <c r="KT9" s="351"/>
      <c r="KU9" s="351"/>
      <c r="KV9" s="351"/>
      <c r="KW9" s="351"/>
      <c r="KX9" s="351"/>
      <c r="KY9" s="351"/>
      <c r="KZ9" s="351"/>
      <c r="LA9" s="351"/>
      <c r="LB9" s="351"/>
      <c r="LC9" s="351"/>
      <c r="LD9" s="351"/>
      <c r="LE9" s="351"/>
      <c r="LF9" s="351"/>
      <c r="LG9" s="351"/>
      <c r="LH9" s="351"/>
      <c r="LI9" s="351"/>
      <c r="LJ9" s="351"/>
      <c r="LK9" s="351"/>
      <c r="LL9" s="351"/>
      <c r="LM9" s="351"/>
      <c r="LN9" s="351"/>
      <c r="LO9" s="351"/>
      <c r="LP9" s="351"/>
      <c r="LQ9" s="351"/>
      <c r="LR9" s="351"/>
      <c r="LS9" s="351"/>
      <c r="LT9" s="351"/>
      <c r="LU9" s="351"/>
      <c r="LV9" s="351"/>
      <c r="LW9" s="351"/>
      <c r="LX9" s="351"/>
      <c r="LY9" s="351"/>
      <c r="LZ9" s="351"/>
      <c r="MA9" s="351"/>
    </row>
    <row r="10" spans="1:339" ht="13">
      <c r="A10" s="350"/>
      <c r="B10" s="352" t="s">
        <v>82</v>
      </c>
      <c r="C10" s="25">
        <v>4460.3207297197532</v>
      </c>
      <c r="D10" s="25">
        <v>4257.3977267584869</v>
      </c>
      <c r="E10" s="25">
        <v>202.92300296126632</v>
      </c>
      <c r="F10" s="26">
        <v>4.7663623646402559E-2</v>
      </c>
      <c r="G10" s="27"/>
      <c r="H10" s="25">
        <v>0</v>
      </c>
      <c r="I10" s="25">
        <v>0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7"/>
      <c r="GJ10" s="25">
        <v>4697.2879721009476</v>
      </c>
      <c r="GK10" s="25">
        <v>4460.3207297197532</v>
      </c>
      <c r="GM10" s="17"/>
      <c r="GN10" s="351"/>
      <c r="GO10" s="351"/>
      <c r="GP10" s="351"/>
      <c r="GQ10" s="351"/>
      <c r="GR10" s="351"/>
      <c r="GS10" s="351"/>
      <c r="GT10" s="351"/>
      <c r="GU10" s="351"/>
      <c r="GV10" s="351"/>
      <c r="GW10" s="351"/>
      <c r="GX10" s="351"/>
      <c r="GY10" s="351"/>
      <c r="GZ10" s="351"/>
      <c r="HA10" s="351"/>
      <c r="HB10" s="351"/>
      <c r="HC10" s="351"/>
      <c r="HD10" s="351"/>
      <c r="HE10" s="351"/>
      <c r="HF10" s="351"/>
      <c r="HG10" s="351"/>
      <c r="HH10" s="351"/>
      <c r="HI10" s="351"/>
      <c r="HJ10" s="351"/>
      <c r="HK10" s="351"/>
      <c r="HL10" s="351"/>
      <c r="HM10" s="351"/>
      <c r="HN10" s="351"/>
      <c r="HO10" s="351"/>
      <c r="HP10" s="351"/>
      <c r="HQ10" s="351"/>
      <c r="HR10" s="351"/>
      <c r="HS10" s="351"/>
      <c r="HT10" s="351"/>
      <c r="HU10" s="351"/>
      <c r="HV10" s="351"/>
      <c r="HW10" s="351"/>
      <c r="HX10" s="351"/>
      <c r="HY10" s="351"/>
      <c r="HZ10" s="351"/>
      <c r="IA10" s="351"/>
      <c r="IB10" s="351"/>
      <c r="IC10" s="351"/>
      <c r="ID10" s="351"/>
      <c r="IE10" s="351"/>
      <c r="IF10" s="351"/>
      <c r="IG10" s="351"/>
      <c r="IH10" s="351"/>
      <c r="II10" s="351"/>
      <c r="IJ10" s="351"/>
      <c r="IK10" s="351"/>
      <c r="IL10" s="351"/>
      <c r="IM10" s="351"/>
      <c r="IN10" s="351"/>
      <c r="IO10" s="351"/>
      <c r="IP10" s="351"/>
      <c r="IQ10" s="351"/>
      <c r="IR10" s="351"/>
      <c r="IS10" s="351"/>
      <c r="IT10" s="351"/>
      <c r="IU10" s="351"/>
      <c r="IV10" s="351"/>
      <c r="IW10" s="351"/>
      <c r="IX10" s="351"/>
      <c r="IY10" s="351"/>
      <c r="IZ10" s="351"/>
      <c r="JA10" s="351"/>
      <c r="JB10" s="351"/>
      <c r="JC10" s="351"/>
      <c r="JD10" s="351"/>
      <c r="JE10" s="351"/>
      <c r="JF10" s="351"/>
      <c r="JG10" s="351"/>
      <c r="JH10" s="351"/>
      <c r="JI10" s="351"/>
      <c r="JJ10" s="351"/>
      <c r="JK10" s="351"/>
      <c r="JL10" s="351"/>
      <c r="JM10" s="351"/>
      <c r="JN10" s="351"/>
      <c r="JO10" s="351"/>
      <c r="JP10" s="351"/>
      <c r="JQ10" s="351"/>
      <c r="JR10" s="351"/>
      <c r="JS10" s="351"/>
      <c r="JT10" s="351"/>
      <c r="JU10" s="351"/>
      <c r="JV10" s="351"/>
      <c r="JW10" s="351"/>
      <c r="JX10" s="351"/>
      <c r="JY10" s="351"/>
      <c r="JZ10" s="351"/>
      <c r="KA10" s="351"/>
      <c r="KB10" s="351"/>
      <c r="KC10" s="351"/>
      <c r="KD10" s="351"/>
      <c r="KE10" s="351"/>
      <c r="KF10" s="351"/>
      <c r="KG10" s="351"/>
      <c r="KH10" s="351"/>
      <c r="KI10" s="351"/>
      <c r="KJ10" s="351"/>
      <c r="KK10" s="351"/>
      <c r="KL10" s="351"/>
      <c r="KM10" s="351"/>
      <c r="KN10" s="351"/>
      <c r="KO10" s="351"/>
      <c r="KP10" s="351"/>
      <c r="KQ10" s="351"/>
      <c r="KR10" s="351"/>
      <c r="KS10" s="351"/>
      <c r="KT10" s="351"/>
      <c r="KU10" s="351"/>
      <c r="KV10" s="351"/>
      <c r="KW10" s="351"/>
      <c r="KX10" s="351"/>
      <c r="KY10" s="351"/>
      <c r="KZ10" s="351"/>
      <c r="LA10" s="351"/>
      <c r="LB10" s="351"/>
      <c r="LC10" s="351"/>
      <c r="LD10" s="351"/>
      <c r="LE10" s="351"/>
      <c r="LF10" s="351"/>
      <c r="LG10" s="351"/>
      <c r="LH10" s="351"/>
      <c r="LI10" s="351"/>
      <c r="LJ10" s="351"/>
      <c r="LK10" s="351"/>
      <c r="LL10" s="351"/>
      <c r="LM10" s="351"/>
      <c r="LN10" s="351"/>
      <c r="LO10" s="351"/>
      <c r="LP10" s="351"/>
      <c r="LQ10" s="351"/>
      <c r="LR10" s="351"/>
      <c r="LS10" s="351"/>
      <c r="LT10" s="351"/>
      <c r="LU10" s="351"/>
      <c r="LV10" s="351"/>
      <c r="LW10" s="351"/>
      <c r="LX10" s="351"/>
      <c r="LY10" s="351"/>
      <c r="LZ10" s="351"/>
      <c r="MA10" s="351"/>
    </row>
    <row r="11" spans="1:339" ht="13">
      <c r="A11" s="350"/>
      <c r="B11" s="18" t="s">
        <v>18</v>
      </c>
      <c r="C11" s="19">
        <v>1486.7735765732511</v>
      </c>
      <c r="D11" s="19">
        <v>1420.35065146434</v>
      </c>
      <c r="E11" s="19">
        <v>66.422925108911159</v>
      </c>
      <c r="F11" s="20">
        <v>4.6765159744483566E-2</v>
      </c>
      <c r="G11" s="19"/>
      <c r="H11" s="19">
        <v>0</v>
      </c>
      <c r="I11" s="19">
        <v>1420.35065146434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/>
      <c r="GJ11" s="19">
        <v>1566.9807332451603</v>
      </c>
      <c r="GK11" s="19">
        <v>1486.7735765732511</v>
      </c>
      <c r="GM11" s="351"/>
      <c r="GN11" s="351"/>
      <c r="GO11" s="351"/>
      <c r="GP11" s="351"/>
      <c r="GQ11" s="351"/>
      <c r="GR11" s="351"/>
      <c r="GS11" s="351"/>
      <c r="GT11" s="351"/>
      <c r="GU11" s="351"/>
      <c r="GV11" s="351"/>
      <c r="GW11" s="351"/>
      <c r="GX11" s="351"/>
      <c r="GY11" s="351"/>
      <c r="GZ11" s="351"/>
      <c r="HA11" s="351"/>
      <c r="HB11" s="351"/>
      <c r="HC11" s="351"/>
      <c r="HD11" s="351"/>
      <c r="HE11" s="351"/>
      <c r="HF11" s="351"/>
      <c r="HG11" s="351"/>
      <c r="HH11" s="351"/>
      <c r="HI11" s="351"/>
      <c r="HJ11" s="351"/>
      <c r="HK11" s="351"/>
      <c r="HL11" s="351"/>
      <c r="HM11" s="351"/>
      <c r="HN11" s="351"/>
      <c r="HO11" s="351"/>
      <c r="HP11" s="351"/>
      <c r="HQ11" s="351"/>
      <c r="HR11" s="351"/>
      <c r="HS11" s="351"/>
      <c r="HT11" s="351"/>
      <c r="HU11" s="351"/>
      <c r="HV11" s="351"/>
      <c r="HW11" s="351"/>
      <c r="HX11" s="351"/>
      <c r="HY11" s="351"/>
      <c r="HZ11" s="351"/>
      <c r="IA11" s="351"/>
      <c r="IB11" s="351"/>
      <c r="IC11" s="351"/>
      <c r="ID11" s="351"/>
      <c r="IE11" s="351"/>
      <c r="IF11" s="351"/>
      <c r="IG11" s="351"/>
      <c r="IH11" s="351"/>
      <c r="II11" s="351"/>
      <c r="IJ11" s="351"/>
      <c r="IK11" s="351"/>
      <c r="IL11" s="351"/>
      <c r="IM11" s="351"/>
      <c r="IN11" s="351"/>
      <c r="IO11" s="351"/>
      <c r="IP11" s="351"/>
      <c r="IQ11" s="351"/>
      <c r="IR11" s="351"/>
      <c r="IS11" s="351"/>
      <c r="IT11" s="351"/>
      <c r="IU11" s="351"/>
      <c r="IV11" s="351"/>
      <c r="IW11" s="351"/>
      <c r="IX11" s="351"/>
      <c r="IY11" s="351"/>
      <c r="IZ11" s="351"/>
      <c r="JA11" s="351"/>
      <c r="JB11" s="351"/>
      <c r="JC11" s="351"/>
      <c r="JD11" s="351"/>
      <c r="JE11" s="351"/>
      <c r="JF11" s="351"/>
      <c r="JG11" s="351"/>
      <c r="JH11" s="351"/>
      <c r="JI11" s="351"/>
      <c r="JJ11" s="351"/>
      <c r="JK11" s="351"/>
      <c r="JL11" s="351"/>
      <c r="JM11" s="351"/>
      <c r="JN11" s="351"/>
      <c r="JO11" s="351"/>
      <c r="JP11" s="351"/>
      <c r="JQ11" s="351"/>
      <c r="JR11" s="351"/>
      <c r="JS11" s="351"/>
      <c r="JT11" s="351"/>
      <c r="JU11" s="351"/>
      <c r="JV11" s="351"/>
      <c r="JW11" s="351"/>
      <c r="JX11" s="351"/>
      <c r="JY11" s="351"/>
      <c r="JZ11" s="351"/>
      <c r="KA11" s="351"/>
      <c r="KB11" s="351"/>
      <c r="KC11" s="351"/>
      <c r="KD11" s="351"/>
      <c r="KE11" s="351"/>
      <c r="KF11" s="351"/>
      <c r="KG11" s="351"/>
      <c r="KH11" s="351"/>
      <c r="KI11" s="351"/>
      <c r="KJ11" s="351"/>
      <c r="KK11" s="351"/>
      <c r="KL11" s="351"/>
      <c r="KM11" s="351"/>
      <c r="KN11" s="351"/>
      <c r="KO11" s="351"/>
      <c r="KP11" s="351"/>
      <c r="KQ11" s="351"/>
      <c r="KR11" s="351"/>
      <c r="KS11" s="351"/>
      <c r="KT11" s="351"/>
      <c r="KU11" s="351"/>
      <c r="KV11" s="351"/>
      <c r="KW11" s="351"/>
      <c r="KX11" s="351"/>
      <c r="KY11" s="351"/>
      <c r="KZ11" s="351"/>
      <c r="LA11" s="351"/>
      <c r="LB11" s="351"/>
      <c r="LC11" s="351"/>
      <c r="LD11" s="351"/>
      <c r="LE11" s="351"/>
      <c r="LF11" s="351"/>
      <c r="LG11" s="351"/>
      <c r="LH11" s="351"/>
      <c r="LI11" s="351"/>
      <c r="LJ11" s="351"/>
      <c r="LK11" s="351"/>
      <c r="LL11" s="351"/>
      <c r="LM11" s="351"/>
      <c r="LN11" s="351"/>
      <c r="LO11" s="351"/>
      <c r="LP11" s="351"/>
      <c r="LQ11" s="351"/>
      <c r="LR11" s="351"/>
      <c r="LS11" s="351"/>
      <c r="LT11" s="351"/>
      <c r="LU11" s="351"/>
      <c r="LV11" s="351"/>
      <c r="LW11" s="351"/>
      <c r="LX11" s="351"/>
      <c r="LY11" s="351"/>
      <c r="LZ11" s="351"/>
      <c r="MA11" s="351"/>
    </row>
    <row r="12" spans="1:339" ht="13">
      <c r="A12" s="350"/>
      <c r="B12" s="18" t="s">
        <v>19</v>
      </c>
      <c r="C12" s="19">
        <v>1486.7735765732511</v>
      </c>
      <c r="D12" s="19">
        <v>1420.35065146434</v>
      </c>
      <c r="E12" s="19">
        <v>66.422925108911159</v>
      </c>
      <c r="F12" s="20">
        <v>4.6765159744483566E-2</v>
      </c>
      <c r="G12" s="19"/>
      <c r="H12" s="19">
        <v>0</v>
      </c>
      <c r="I12" s="19">
        <v>1420.35065146434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/>
      <c r="GJ12" s="19">
        <v>1566.9807332451603</v>
      </c>
      <c r="GK12" s="19">
        <v>1486.7735765732511</v>
      </c>
      <c r="GM12" s="351"/>
      <c r="GN12" s="351"/>
      <c r="GO12" s="351"/>
      <c r="GP12" s="351"/>
      <c r="GQ12" s="351"/>
      <c r="GR12" s="351"/>
      <c r="GS12" s="351"/>
      <c r="GT12" s="351"/>
      <c r="GU12" s="351"/>
      <c r="GV12" s="351"/>
      <c r="GW12" s="351"/>
      <c r="GX12" s="351"/>
      <c r="GY12" s="351"/>
      <c r="GZ12" s="351"/>
      <c r="HA12" s="351"/>
      <c r="HB12" s="351"/>
      <c r="HC12" s="351"/>
      <c r="HD12" s="351"/>
      <c r="HE12" s="351"/>
      <c r="HF12" s="351"/>
      <c r="HG12" s="351"/>
      <c r="HH12" s="351"/>
      <c r="HI12" s="351"/>
      <c r="HJ12" s="351"/>
      <c r="HK12" s="351"/>
      <c r="HL12" s="351"/>
      <c r="HM12" s="351"/>
      <c r="HN12" s="351"/>
      <c r="HO12" s="351"/>
      <c r="HP12" s="351"/>
      <c r="HQ12" s="351"/>
      <c r="HR12" s="351"/>
      <c r="HS12" s="351"/>
      <c r="HT12" s="351"/>
      <c r="HU12" s="351"/>
      <c r="HV12" s="351"/>
      <c r="HW12" s="351"/>
      <c r="HX12" s="351"/>
      <c r="HY12" s="351"/>
      <c r="HZ12" s="351"/>
      <c r="IA12" s="351"/>
      <c r="IB12" s="351"/>
      <c r="IC12" s="351"/>
      <c r="ID12" s="351"/>
      <c r="IE12" s="351"/>
      <c r="IF12" s="351"/>
      <c r="IG12" s="351"/>
      <c r="IH12" s="351"/>
      <c r="II12" s="351"/>
      <c r="IJ12" s="351"/>
      <c r="IK12" s="351"/>
      <c r="IL12" s="351"/>
      <c r="IM12" s="351"/>
      <c r="IN12" s="351"/>
      <c r="IO12" s="351"/>
      <c r="IP12" s="351"/>
      <c r="IQ12" s="351"/>
      <c r="IR12" s="351"/>
      <c r="IS12" s="351"/>
      <c r="IT12" s="351"/>
      <c r="IU12" s="351"/>
      <c r="IV12" s="351"/>
      <c r="IW12" s="351"/>
      <c r="IX12" s="351"/>
      <c r="IY12" s="351"/>
      <c r="IZ12" s="351"/>
      <c r="JA12" s="351"/>
      <c r="JB12" s="351"/>
      <c r="JC12" s="351"/>
      <c r="JD12" s="351"/>
      <c r="JE12" s="351"/>
      <c r="JF12" s="351"/>
      <c r="JG12" s="351"/>
      <c r="JH12" s="351"/>
      <c r="JI12" s="351"/>
      <c r="JJ12" s="351"/>
      <c r="JK12" s="351"/>
      <c r="JL12" s="351"/>
      <c r="JM12" s="351"/>
      <c r="JN12" s="351"/>
      <c r="JO12" s="351"/>
      <c r="JP12" s="351"/>
      <c r="JQ12" s="351"/>
      <c r="JR12" s="351"/>
      <c r="JS12" s="351"/>
      <c r="JT12" s="351"/>
      <c r="JU12" s="351"/>
      <c r="JV12" s="351"/>
      <c r="JW12" s="351"/>
      <c r="JX12" s="351"/>
      <c r="JY12" s="351"/>
      <c r="JZ12" s="351"/>
      <c r="KA12" s="351"/>
      <c r="KB12" s="351"/>
      <c r="KC12" s="351"/>
      <c r="KD12" s="351"/>
      <c r="KE12" s="351"/>
      <c r="KF12" s="351"/>
      <c r="KG12" s="351"/>
      <c r="KH12" s="351"/>
      <c r="KI12" s="351"/>
      <c r="KJ12" s="351"/>
      <c r="KK12" s="351"/>
      <c r="KL12" s="351"/>
      <c r="KM12" s="351"/>
      <c r="KN12" s="351"/>
      <c r="KO12" s="351"/>
      <c r="KP12" s="351"/>
      <c r="KQ12" s="351"/>
      <c r="KR12" s="351"/>
      <c r="KS12" s="351"/>
      <c r="KT12" s="351"/>
      <c r="KU12" s="351"/>
      <c r="KV12" s="351"/>
      <c r="KW12" s="351"/>
      <c r="KX12" s="351"/>
      <c r="KY12" s="351"/>
      <c r="KZ12" s="351"/>
      <c r="LA12" s="351"/>
      <c r="LB12" s="351"/>
      <c r="LC12" s="351"/>
      <c r="LD12" s="351"/>
      <c r="LE12" s="351"/>
      <c r="LF12" s="351"/>
      <c r="LG12" s="351"/>
      <c r="LH12" s="351"/>
      <c r="LI12" s="351"/>
      <c r="LJ12" s="351"/>
      <c r="LK12" s="351"/>
      <c r="LL12" s="351"/>
      <c r="LM12" s="351"/>
      <c r="LN12" s="351"/>
      <c r="LO12" s="351"/>
      <c r="LP12" s="351"/>
      <c r="LQ12" s="351"/>
      <c r="LR12" s="351"/>
      <c r="LS12" s="351"/>
      <c r="LT12" s="351"/>
      <c r="LU12" s="351"/>
      <c r="LV12" s="351"/>
      <c r="LW12" s="351"/>
      <c r="LX12" s="351"/>
      <c r="LY12" s="351"/>
      <c r="LZ12" s="351"/>
      <c r="MA12" s="351"/>
    </row>
    <row r="13" spans="1:339" ht="13">
      <c r="A13" s="350"/>
      <c r="B13" s="18" t="s">
        <v>20</v>
      </c>
      <c r="C13" s="19">
        <v>1486.7735765732511</v>
      </c>
      <c r="D13" s="19">
        <v>1416.6964238298067</v>
      </c>
      <c r="E13" s="19">
        <v>70.077152743444458</v>
      </c>
      <c r="F13" s="20">
        <v>4.9465186446932895E-2</v>
      </c>
      <c r="G13" s="19"/>
      <c r="H13" s="19">
        <v>0</v>
      </c>
      <c r="I13" s="19">
        <v>1416.6964238298067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/>
      <c r="GJ13" s="19">
        <v>1563.326505610627</v>
      </c>
      <c r="GK13" s="19">
        <v>1486.7735765732511</v>
      </c>
      <c r="GM13" s="351"/>
      <c r="GN13" s="351"/>
      <c r="GO13" s="351"/>
      <c r="GP13" s="351"/>
      <c r="GQ13" s="351"/>
      <c r="GR13" s="351"/>
      <c r="GS13" s="351"/>
      <c r="GT13" s="351"/>
      <c r="GU13" s="351"/>
      <c r="GV13" s="351"/>
      <c r="GW13" s="351"/>
      <c r="GX13" s="351"/>
      <c r="GY13" s="351"/>
      <c r="GZ13" s="351"/>
      <c r="HA13" s="351"/>
      <c r="HB13" s="351"/>
      <c r="HC13" s="351"/>
      <c r="HD13" s="351"/>
      <c r="HE13" s="351"/>
      <c r="HF13" s="351"/>
      <c r="HG13" s="351"/>
      <c r="HH13" s="351"/>
      <c r="HI13" s="351"/>
      <c r="HJ13" s="351"/>
      <c r="HK13" s="351"/>
      <c r="HL13" s="351"/>
      <c r="HM13" s="351"/>
      <c r="HN13" s="351"/>
      <c r="HO13" s="351"/>
      <c r="HP13" s="351"/>
      <c r="HQ13" s="351"/>
      <c r="HR13" s="351"/>
      <c r="HS13" s="351"/>
      <c r="HT13" s="351"/>
      <c r="HU13" s="351"/>
      <c r="HV13" s="351"/>
      <c r="HW13" s="351"/>
      <c r="HX13" s="351"/>
      <c r="HY13" s="351"/>
      <c r="HZ13" s="351"/>
      <c r="IA13" s="351"/>
      <c r="IB13" s="351"/>
      <c r="IC13" s="351"/>
      <c r="ID13" s="351"/>
      <c r="IE13" s="351"/>
      <c r="IF13" s="351"/>
      <c r="IG13" s="351"/>
      <c r="IH13" s="351"/>
      <c r="II13" s="351"/>
      <c r="IJ13" s="351"/>
      <c r="IK13" s="351"/>
      <c r="IL13" s="351"/>
      <c r="IM13" s="351"/>
      <c r="IN13" s="351"/>
      <c r="IO13" s="351"/>
      <c r="IP13" s="351"/>
      <c r="IQ13" s="351"/>
      <c r="IR13" s="351"/>
      <c r="IS13" s="351"/>
      <c r="IT13" s="351"/>
      <c r="IU13" s="351"/>
      <c r="IV13" s="351"/>
      <c r="IW13" s="351"/>
      <c r="IX13" s="351"/>
      <c r="IY13" s="351"/>
      <c r="IZ13" s="351"/>
      <c r="JA13" s="351"/>
      <c r="JB13" s="351"/>
      <c r="JC13" s="351"/>
      <c r="JD13" s="351"/>
      <c r="JE13" s="351"/>
      <c r="JF13" s="351"/>
      <c r="JG13" s="351"/>
      <c r="JH13" s="351"/>
      <c r="JI13" s="351"/>
      <c r="JJ13" s="351"/>
      <c r="JK13" s="351"/>
      <c r="JL13" s="351"/>
      <c r="JM13" s="351"/>
      <c r="JN13" s="351"/>
      <c r="JO13" s="351"/>
      <c r="JP13" s="351"/>
      <c r="JQ13" s="351"/>
      <c r="JR13" s="351"/>
      <c r="JS13" s="351"/>
      <c r="JT13" s="351"/>
      <c r="JU13" s="351"/>
      <c r="JV13" s="351"/>
      <c r="JW13" s="351"/>
      <c r="JX13" s="351"/>
      <c r="JY13" s="351"/>
      <c r="JZ13" s="351"/>
      <c r="KA13" s="351"/>
      <c r="KB13" s="351"/>
      <c r="KC13" s="351"/>
      <c r="KD13" s="351"/>
      <c r="KE13" s="351"/>
      <c r="KF13" s="351"/>
      <c r="KG13" s="351"/>
      <c r="KH13" s="351"/>
      <c r="KI13" s="351"/>
      <c r="KJ13" s="351"/>
      <c r="KK13" s="351"/>
      <c r="KL13" s="351"/>
      <c r="KM13" s="351"/>
      <c r="KN13" s="351"/>
      <c r="KO13" s="351"/>
      <c r="KP13" s="351"/>
      <c r="KQ13" s="351"/>
      <c r="KR13" s="351"/>
      <c r="KS13" s="351"/>
      <c r="KT13" s="351"/>
      <c r="KU13" s="351"/>
      <c r="KV13" s="351"/>
      <c r="KW13" s="351"/>
      <c r="KX13" s="351"/>
      <c r="KY13" s="351"/>
      <c r="KZ13" s="351"/>
      <c r="LA13" s="351"/>
      <c r="LB13" s="351"/>
      <c r="LC13" s="351"/>
      <c r="LD13" s="351"/>
      <c r="LE13" s="351"/>
      <c r="LF13" s="351"/>
      <c r="LG13" s="351"/>
      <c r="LH13" s="351"/>
      <c r="LI13" s="351"/>
      <c r="LJ13" s="351"/>
      <c r="LK13" s="351"/>
      <c r="LL13" s="351"/>
      <c r="LM13" s="351"/>
      <c r="LN13" s="351"/>
      <c r="LO13" s="351"/>
      <c r="LP13" s="351"/>
      <c r="LQ13" s="351"/>
      <c r="LR13" s="351"/>
      <c r="LS13" s="351"/>
      <c r="LT13" s="351"/>
      <c r="LU13" s="351"/>
      <c r="LV13" s="351"/>
      <c r="LW13" s="351"/>
      <c r="LX13" s="351"/>
      <c r="LY13" s="351"/>
      <c r="LZ13" s="351"/>
      <c r="MA13" s="351"/>
    </row>
    <row r="14" spans="1:339" s="28" customFormat="1" ht="13">
      <c r="A14" s="353"/>
      <c r="B14" s="354" t="s">
        <v>61</v>
      </c>
      <c r="C14" s="27">
        <v>0</v>
      </c>
      <c r="D14" s="27">
        <v>3.6542276345333669</v>
      </c>
      <c r="E14" s="27">
        <v>-3.6542276345333669</v>
      </c>
      <c r="F14" s="355">
        <v>-1</v>
      </c>
      <c r="G14" s="27"/>
      <c r="H14" s="27">
        <v>0</v>
      </c>
      <c r="I14" s="27">
        <v>3.6542276345333669</v>
      </c>
      <c r="J14" s="35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/>
      <c r="GJ14" s="27">
        <v>3.6542276345333669</v>
      </c>
      <c r="GK14" s="19">
        <v>0</v>
      </c>
      <c r="GM14" s="356"/>
      <c r="GN14" s="356"/>
      <c r="GO14" s="356"/>
      <c r="GP14" s="356"/>
      <c r="GQ14" s="356"/>
      <c r="GR14" s="356"/>
      <c r="GS14" s="356"/>
      <c r="GT14" s="356"/>
      <c r="GU14" s="356"/>
      <c r="GV14" s="356"/>
      <c r="GW14" s="356"/>
      <c r="GX14" s="356"/>
      <c r="GY14" s="356"/>
      <c r="GZ14" s="356"/>
      <c r="HA14" s="356"/>
      <c r="HB14" s="356"/>
      <c r="HC14" s="356"/>
      <c r="HD14" s="356"/>
      <c r="HE14" s="356"/>
      <c r="HF14" s="356"/>
      <c r="HG14" s="356"/>
      <c r="HH14" s="356"/>
      <c r="HI14" s="356"/>
      <c r="HJ14" s="356"/>
      <c r="HK14" s="356"/>
      <c r="HL14" s="356"/>
      <c r="HM14" s="356"/>
      <c r="HN14" s="356"/>
      <c r="HO14" s="356"/>
      <c r="HP14" s="356"/>
      <c r="HQ14" s="356"/>
      <c r="HR14" s="356"/>
      <c r="HS14" s="356"/>
      <c r="HT14" s="356"/>
      <c r="HU14" s="356"/>
      <c r="HV14" s="356"/>
      <c r="HW14" s="356"/>
      <c r="HX14" s="356"/>
      <c r="HY14" s="356"/>
      <c r="HZ14" s="356"/>
      <c r="IA14" s="356"/>
      <c r="IB14" s="356"/>
      <c r="IC14" s="356"/>
      <c r="ID14" s="356"/>
      <c r="IE14" s="356"/>
      <c r="IF14" s="356"/>
      <c r="IG14" s="356"/>
      <c r="IH14" s="356"/>
      <c r="II14" s="356"/>
      <c r="IJ14" s="356"/>
      <c r="IK14" s="356"/>
      <c r="IL14" s="356"/>
      <c r="IM14" s="356"/>
      <c r="IN14" s="356"/>
      <c r="IO14" s="356"/>
      <c r="IP14" s="356"/>
      <c r="IQ14" s="356"/>
      <c r="IR14" s="356"/>
      <c r="IS14" s="356"/>
      <c r="IT14" s="356"/>
      <c r="IU14" s="356"/>
      <c r="IV14" s="356"/>
      <c r="IW14" s="356"/>
      <c r="IX14" s="356"/>
      <c r="IY14" s="356"/>
      <c r="IZ14" s="356"/>
      <c r="JA14" s="356"/>
      <c r="JB14" s="356"/>
      <c r="JC14" s="356"/>
      <c r="JD14" s="356"/>
      <c r="JE14" s="356"/>
      <c r="JF14" s="356"/>
      <c r="JG14" s="356"/>
      <c r="JH14" s="356"/>
      <c r="JI14" s="356"/>
      <c r="JJ14" s="356"/>
      <c r="JK14" s="356"/>
      <c r="JL14" s="356"/>
      <c r="JM14" s="356"/>
      <c r="JN14" s="356"/>
      <c r="JO14" s="356"/>
      <c r="JP14" s="356"/>
      <c r="JQ14" s="356"/>
      <c r="JR14" s="356"/>
      <c r="JS14" s="356"/>
      <c r="JT14" s="356"/>
      <c r="JU14" s="356"/>
      <c r="JV14" s="356"/>
      <c r="JW14" s="356"/>
      <c r="JX14" s="356"/>
      <c r="JY14" s="356"/>
      <c r="JZ14" s="356"/>
      <c r="KA14" s="356"/>
      <c r="KB14" s="356"/>
      <c r="KC14" s="356"/>
      <c r="KD14" s="356"/>
      <c r="KE14" s="356"/>
      <c r="KF14" s="356"/>
      <c r="KG14" s="356"/>
      <c r="KH14" s="356"/>
      <c r="KI14" s="356"/>
      <c r="KJ14" s="356"/>
      <c r="KK14" s="356"/>
      <c r="KL14" s="356"/>
      <c r="KM14" s="356"/>
      <c r="KN14" s="356"/>
      <c r="KO14" s="356"/>
      <c r="KP14" s="356"/>
      <c r="KQ14" s="356"/>
      <c r="KR14" s="356"/>
      <c r="KS14" s="356"/>
      <c r="KT14" s="356"/>
      <c r="KU14" s="356"/>
      <c r="KV14" s="356"/>
      <c r="KW14" s="356"/>
      <c r="KX14" s="356"/>
      <c r="KY14" s="356"/>
      <c r="KZ14" s="356"/>
      <c r="LA14" s="356"/>
      <c r="LB14" s="356"/>
      <c r="LC14" s="356"/>
      <c r="LD14" s="356"/>
      <c r="LE14" s="356"/>
      <c r="LF14" s="356"/>
      <c r="LG14" s="356"/>
      <c r="LH14" s="356"/>
      <c r="LI14" s="356"/>
      <c r="LJ14" s="356"/>
      <c r="LK14" s="356"/>
      <c r="LL14" s="356"/>
      <c r="LM14" s="356"/>
      <c r="LN14" s="356"/>
      <c r="LO14" s="356"/>
      <c r="LP14" s="356"/>
      <c r="LQ14" s="356"/>
      <c r="LR14" s="356"/>
      <c r="LS14" s="356"/>
      <c r="LT14" s="356"/>
      <c r="LU14" s="356"/>
      <c r="LV14" s="356"/>
      <c r="LW14" s="356"/>
      <c r="LX14" s="356"/>
      <c r="LY14" s="356"/>
      <c r="LZ14" s="356"/>
      <c r="MA14" s="356"/>
    </row>
    <row r="15" spans="1:339" ht="13">
      <c r="A15" s="35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M15" s="351"/>
      <c r="GN15" s="351"/>
      <c r="GO15" s="351"/>
      <c r="GP15" s="351"/>
      <c r="GQ15" s="351"/>
      <c r="GR15" s="351"/>
      <c r="GS15" s="351"/>
      <c r="GT15" s="351"/>
      <c r="GU15" s="351"/>
      <c r="GV15" s="351"/>
      <c r="GW15" s="351"/>
      <c r="GX15" s="351"/>
      <c r="GY15" s="351"/>
      <c r="GZ15" s="351"/>
      <c r="HA15" s="351"/>
      <c r="HB15" s="351"/>
      <c r="HC15" s="351"/>
      <c r="HD15" s="351"/>
      <c r="HE15" s="351"/>
      <c r="HF15" s="351"/>
      <c r="HG15" s="351"/>
      <c r="HH15" s="351"/>
      <c r="HI15" s="351"/>
      <c r="HJ15" s="351"/>
      <c r="HK15" s="351"/>
      <c r="HL15" s="351"/>
      <c r="HM15" s="351"/>
      <c r="HN15" s="351"/>
      <c r="HO15" s="351"/>
      <c r="HP15" s="351"/>
      <c r="HQ15" s="351"/>
      <c r="HR15" s="351"/>
      <c r="HS15" s="351"/>
      <c r="HT15" s="351"/>
      <c r="HU15" s="351"/>
      <c r="HV15" s="351"/>
      <c r="HW15" s="351"/>
      <c r="HX15" s="351"/>
      <c r="HY15" s="351"/>
      <c r="HZ15" s="351"/>
      <c r="IA15" s="351"/>
      <c r="IB15" s="351"/>
      <c r="IC15" s="351"/>
      <c r="ID15" s="351"/>
      <c r="IE15" s="351"/>
      <c r="IF15" s="351"/>
      <c r="IG15" s="351"/>
      <c r="IH15" s="351"/>
      <c r="II15" s="351"/>
      <c r="IJ15" s="351"/>
      <c r="IK15" s="351"/>
      <c r="IL15" s="351"/>
      <c r="IM15" s="351"/>
      <c r="IN15" s="351"/>
      <c r="IO15" s="351"/>
      <c r="IP15" s="351"/>
      <c r="IQ15" s="351"/>
      <c r="IR15" s="351"/>
      <c r="IS15" s="351"/>
      <c r="IT15" s="351"/>
      <c r="IU15" s="351"/>
      <c r="IV15" s="351"/>
      <c r="IW15" s="351"/>
      <c r="IX15" s="351"/>
      <c r="IY15" s="351"/>
      <c r="IZ15" s="351"/>
      <c r="JA15" s="351"/>
      <c r="JB15" s="351"/>
      <c r="JC15" s="351"/>
      <c r="JD15" s="351"/>
      <c r="JE15" s="351"/>
      <c r="JF15" s="351"/>
      <c r="JG15" s="351"/>
      <c r="JH15" s="351"/>
      <c r="JI15" s="351"/>
      <c r="JJ15" s="351"/>
      <c r="JK15" s="351"/>
      <c r="JL15" s="351"/>
      <c r="JM15" s="351"/>
      <c r="JN15" s="351"/>
      <c r="JO15" s="351"/>
      <c r="JP15" s="351"/>
      <c r="JQ15" s="351"/>
      <c r="JR15" s="351"/>
      <c r="JS15" s="351"/>
      <c r="JT15" s="351"/>
      <c r="JU15" s="351"/>
      <c r="JV15" s="351"/>
      <c r="JW15" s="351"/>
      <c r="JX15" s="351"/>
      <c r="JY15" s="351"/>
      <c r="JZ15" s="351"/>
      <c r="KA15" s="351"/>
      <c r="KB15" s="351"/>
      <c r="KC15" s="351"/>
      <c r="KD15" s="351"/>
      <c r="KE15" s="351"/>
      <c r="KF15" s="351"/>
      <c r="KG15" s="351"/>
      <c r="KH15" s="351"/>
      <c r="KI15" s="351"/>
      <c r="KJ15" s="351"/>
      <c r="KK15" s="351"/>
      <c r="KL15" s="351"/>
      <c r="KM15" s="351"/>
      <c r="KN15" s="351"/>
      <c r="KO15" s="351"/>
      <c r="KP15" s="351"/>
      <c r="KQ15" s="351"/>
      <c r="KR15" s="351"/>
      <c r="KS15" s="351"/>
      <c r="KT15" s="351"/>
      <c r="KU15" s="351"/>
      <c r="KV15" s="351"/>
      <c r="KW15" s="351"/>
      <c r="KX15" s="351"/>
      <c r="KY15" s="351"/>
      <c r="KZ15" s="351"/>
      <c r="LA15" s="351"/>
      <c r="LB15" s="351"/>
      <c r="LC15" s="351"/>
      <c r="LD15" s="351"/>
      <c r="LE15" s="351"/>
      <c r="LF15" s="351"/>
      <c r="LG15" s="351"/>
      <c r="LH15" s="351"/>
      <c r="LI15" s="351"/>
      <c r="LJ15" s="351"/>
      <c r="LK15" s="351"/>
      <c r="LL15" s="351"/>
      <c r="LM15" s="351"/>
      <c r="LN15" s="351"/>
      <c r="LO15" s="351"/>
      <c r="LP15" s="351"/>
      <c r="LQ15" s="351"/>
      <c r="LR15" s="351"/>
      <c r="LS15" s="351"/>
      <c r="LT15" s="351"/>
      <c r="LU15" s="351"/>
      <c r="LV15" s="351"/>
      <c r="LW15" s="351"/>
      <c r="LX15" s="351"/>
      <c r="LY15" s="351"/>
      <c r="LZ15" s="351"/>
      <c r="MA15" s="351"/>
    </row>
    <row r="16" spans="1:339" ht="13">
      <c r="A16" s="350"/>
      <c r="B16" s="24" t="s">
        <v>65</v>
      </c>
      <c r="C16" s="31">
        <v>13.384253245694156</v>
      </c>
      <c r="D16" s="31">
        <v>17.178195779485897</v>
      </c>
      <c r="E16" s="31">
        <v>-3.793942533791741</v>
      </c>
      <c r="F16" s="26">
        <v>-0.22085803320057892</v>
      </c>
      <c r="G16" s="27"/>
      <c r="H16" s="31">
        <v>0</v>
      </c>
      <c r="I16" s="31">
        <v>17.178195779485897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J16" s="31">
        <v>17.030487354180984</v>
      </c>
      <c r="GK16" s="31">
        <v>13.384253245694158</v>
      </c>
      <c r="GM16" s="351"/>
      <c r="GN16" s="351"/>
      <c r="GO16" s="351"/>
      <c r="GP16" s="351"/>
      <c r="GQ16" s="351"/>
      <c r="GR16" s="351"/>
      <c r="GS16" s="351"/>
      <c r="GT16" s="351"/>
      <c r="GU16" s="351"/>
      <c r="GV16" s="351"/>
      <c r="GW16" s="351"/>
      <c r="GX16" s="351"/>
      <c r="GY16" s="351"/>
      <c r="GZ16" s="351"/>
      <c r="HA16" s="351"/>
      <c r="HB16" s="351"/>
      <c r="HC16" s="351"/>
      <c r="HD16" s="351"/>
      <c r="HE16" s="351"/>
      <c r="HF16" s="351"/>
      <c r="HG16" s="351"/>
      <c r="HH16" s="351"/>
      <c r="HI16" s="351"/>
      <c r="HJ16" s="351"/>
      <c r="HK16" s="351"/>
      <c r="HL16" s="351"/>
      <c r="HM16" s="351"/>
      <c r="HN16" s="351"/>
      <c r="HO16" s="351"/>
      <c r="HP16" s="351"/>
      <c r="HQ16" s="351"/>
      <c r="HR16" s="351"/>
      <c r="HS16" s="351"/>
      <c r="HT16" s="351"/>
      <c r="HU16" s="351"/>
      <c r="HV16" s="351"/>
      <c r="HW16" s="351"/>
      <c r="HX16" s="351"/>
      <c r="HY16" s="351"/>
      <c r="HZ16" s="351"/>
      <c r="IA16" s="351"/>
      <c r="IB16" s="351"/>
      <c r="IC16" s="351"/>
      <c r="ID16" s="351"/>
      <c r="IE16" s="351"/>
      <c r="IF16" s="351"/>
      <c r="IG16" s="351"/>
      <c r="IH16" s="351"/>
      <c r="II16" s="351"/>
      <c r="IJ16" s="351"/>
      <c r="IK16" s="351"/>
      <c r="IL16" s="351"/>
      <c r="IM16" s="351"/>
      <c r="IN16" s="351"/>
      <c r="IO16" s="351"/>
      <c r="IP16" s="351"/>
      <c r="IQ16" s="351"/>
      <c r="IR16" s="351"/>
      <c r="IS16" s="351"/>
      <c r="IT16" s="351"/>
      <c r="IU16" s="351"/>
      <c r="IV16" s="351"/>
      <c r="IW16" s="351"/>
      <c r="IX16" s="351"/>
      <c r="IY16" s="351"/>
      <c r="IZ16" s="351"/>
      <c r="JA16" s="351"/>
      <c r="JB16" s="351"/>
      <c r="JC16" s="351"/>
      <c r="JD16" s="351"/>
      <c r="JE16" s="351"/>
      <c r="JF16" s="351"/>
      <c r="JG16" s="351"/>
      <c r="JH16" s="351"/>
      <c r="JI16" s="351"/>
      <c r="JJ16" s="351"/>
      <c r="JK16" s="351"/>
      <c r="JL16" s="351"/>
      <c r="JM16" s="351"/>
      <c r="JN16" s="351"/>
      <c r="JO16" s="351"/>
      <c r="JP16" s="351"/>
      <c r="JQ16" s="351"/>
      <c r="JR16" s="351"/>
      <c r="JS16" s="351"/>
      <c r="JT16" s="351"/>
      <c r="JU16" s="351"/>
      <c r="JV16" s="351"/>
      <c r="JW16" s="351"/>
      <c r="JX16" s="351"/>
      <c r="JY16" s="351"/>
      <c r="JZ16" s="351"/>
      <c r="KA16" s="351"/>
      <c r="KB16" s="351"/>
      <c r="KC16" s="351"/>
      <c r="KD16" s="351"/>
      <c r="KE16" s="351"/>
      <c r="KF16" s="351"/>
      <c r="KG16" s="351"/>
      <c r="KH16" s="351"/>
      <c r="KI16" s="351"/>
      <c r="KJ16" s="351"/>
      <c r="KK16" s="351"/>
      <c r="KL16" s="351"/>
      <c r="KM16" s="351"/>
      <c r="KN16" s="351"/>
      <c r="KO16" s="351"/>
      <c r="KP16" s="351"/>
      <c r="KQ16" s="351"/>
      <c r="KR16" s="351"/>
      <c r="KS16" s="351"/>
      <c r="KT16" s="351"/>
      <c r="KU16" s="351"/>
      <c r="KV16" s="351"/>
      <c r="KW16" s="351"/>
      <c r="KX16" s="351"/>
      <c r="KY16" s="351"/>
      <c r="KZ16" s="351"/>
      <c r="LA16" s="351"/>
      <c r="LB16" s="351"/>
      <c r="LC16" s="351"/>
      <c r="LD16" s="351"/>
      <c r="LE16" s="351"/>
      <c r="LF16" s="351"/>
      <c r="LG16" s="351"/>
      <c r="LH16" s="351"/>
      <c r="LI16" s="351"/>
      <c r="LJ16" s="351"/>
      <c r="LK16" s="351"/>
      <c r="LL16" s="351"/>
      <c r="LM16" s="351"/>
      <c r="LN16" s="351"/>
      <c r="LO16" s="351"/>
      <c r="LP16" s="351"/>
      <c r="LQ16" s="351"/>
      <c r="LR16" s="351"/>
      <c r="LS16" s="351"/>
      <c r="LT16" s="351"/>
      <c r="LU16" s="351"/>
      <c r="LV16" s="351"/>
      <c r="LW16" s="351"/>
      <c r="LX16" s="351"/>
      <c r="LY16" s="351"/>
      <c r="LZ16" s="351"/>
      <c r="MA16" s="351"/>
    </row>
    <row r="17" spans="1:402" ht="13">
      <c r="A17" s="35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M17" s="351"/>
      <c r="GN17" s="351"/>
      <c r="GO17" s="351"/>
      <c r="GP17" s="351"/>
      <c r="GQ17" s="351"/>
      <c r="GR17" s="351"/>
      <c r="GS17" s="351"/>
      <c r="GT17" s="351"/>
      <c r="GU17" s="351"/>
      <c r="GV17" s="351"/>
      <c r="GW17" s="351"/>
      <c r="GX17" s="351"/>
      <c r="GY17" s="351"/>
      <c r="GZ17" s="351"/>
      <c r="HA17" s="351"/>
      <c r="HB17" s="351"/>
      <c r="HC17" s="351"/>
      <c r="HD17" s="351"/>
      <c r="HE17" s="351"/>
      <c r="HF17" s="351"/>
      <c r="HG17" s="351"/>
      <c r="HH17" s="351"/>
      <c r="HI17" s="351"/>
      <c r="HJ17" s="351"/>
      <c r="HK17" s="351"/>
      <c r="HL17" s="351"/>
      <c r="HM17" s="351"/>
      <c r="HN17" s="351"/>
      <c r="HO17" s="351"/>
      <c r="HP17" s="351"/>
      <c r="HQ17" s="351"/>
      <c r="HR17" s="351"/>
      <c r="HS17" s="351"/>
      <c r="HT17" s="351"/>
      <c r="HU17" s="351"/>
      <c r="HV17" s="351"/>
      <c r="HW17" s="351"/>
      <c r="HX17" s="351"/>
      <c r="HY17" s="351"/>
      <c r="HZ17" s="351"/>
      <c r="IA17" s="351"/>
      <c r="IB17" s="351"/>
      <c r="IC17" s="351"/>
      <c r="ID17" s="351"/>
      <c r="IE17" s="351"/>
      <c r="IF17" s="351"/>
      <c r="IG17" s="351"/>
      <c r="IH17" s="351"/>
      <c r="II17" s="351"/>
      <c r="IJ17" s="351"/>
      <c r="IK17" s="351"/>
      <c r="IL17" s="351"/>
      <c r="IM17" s="351"/>
      <c r="IN17" s="351"/>
      <c r="IO17" s="351"/>
      <c r="IP17" s="351"/>
      <c r="IQ17" s="351"/>
      <c r="IR17" s="351"/>
      <c r="IS17" s="351"/>
      <c r="IT17" s="351"/>
      <c r="IU17" s="351"/>
      <c r="IV17" s="351"/>
      <c r="IW17" s="351"/>
      <c r="IX17" s="351"/>
      <c r="IY17" s="351"/>
      <c r="IZ17" s="351"/>
      <c r="JA17" s="351"/>
      <c r="JB17" s="351"/>
      <c r="JC17" s="351"/>
      <c r="JD17" s="351"/>
      <c r="JE17" s="351"/>
      <c r="JF17" s="351"/>
      <c r="JG17" s="351"/>
      <c r="JH17" s="351"/>
      <c r="JI17" s="351"/>
      <c r="JJ17" s="351"/>
      <c r="JK17" s="351"/>
      <c r="JL17" s="351"/>
      <c r="JM17" s="351"/>
      <c r="JN17" s="351"/>
      <c r="JO17" s="351"/>
      <c r="JP17" s="351"/>
      <c r="JQ17" s="351"/>
      <c r="JR17" s="351"/>
      <c r="JS17" s="351"/>
      <c r="JT17" s="351"/>
      <c r="JU17" s="351"/>
      <c r="JV17" s="351"/>
      <c r="JW17" s="351"/>
      <c r="JX17" s="351"/>
      <c r="JY17" s="351"/>
      <c r="JZ17" s="351"/>
      <c r="KA17" s="351"/>
      <c r="KB17" s="351"/>
      <c r="KC17" s="351"/>
      <c r="KD17" s="351"/>
      <c r="KE17" s="351"/>
      <c r="KF17" s="351"/>
      <c r="KG17" s="351"/>
      <c r="KH17" s="351"/>
      <c r="KI17" s="351"/>
      <c r="KJ17" s="351"/>
      <c r="KK17" s="351"/>
      <c r="KL17" s="351"/>
      <c r="KM17" s="351"/>
      <c r="KN17" s="351"/>
      <c r="KO17" s="351"/>
      <c r="KP17" s="351"/>
      <c r="KQ17" s="351"/>
      <c r="KR17" s="351"/>
      <c r="KS17" s="351"/>
      <c r="KT17" s="351"/>
      <c r="KU17" s="351"/>
      <c r="KV17" s="351"/>
      <c r="KW17" s="351"/>
      <c r="KX17" s="351"/>
      <c r="KY17" s="351"/>
      <c r="KZ17" s="351"/>
      <c r="LA17" s="351"/>
      <c r="LB17" s="351"/>
      <c r="LC17" s="351"/>
      <c r="LD17" s="351"/>
      <c r="LE17" s="351"/>
      <c r="LF17" s="351"/>
      <c r="LG17" s="351"/>
      <c r="LH17" s="351"/>
      <c r="LI17" s="351"/>
      <c r="LJ17" s="351"/>
      <c r="LK17" s="351"/>
      <c r="LL17" s="351"/>
      <c r="LM17" s="351"/>
      <c r="LN17" s="351"/>
      <c r="LO17" s="351"/>
      <c r="LP17" s="351"/>
      <c r="LQ17" s="351"/>
      <c r="LR17" s="351"/>
      <c r="LS17" s="351"/>
      <c r="LT17" s="351"/>
      <c r="LU17" s="351"/>
      <c r="LV17" s="351"/>
      <c r="LW17" s="351"/>
      <c r="LX17" s="351"/>
      <c r="LY17" s="351"/>
      <c r="LZ17" s="351"/>
      <c r="MA17" s="351"/>
    </row>
    <row r="18" spans="1:402" ht="13">
      <c r="A18" s="350"/>
      <c r="B18" s="24" t="s">
        <v>66</v>
      </c>
      <c r="C18" s="25">
        <v>596.9806220358854</v>
      </c>
      <c r="D18" s="25">
        <v>731.97184699124296</v>
      </c>
      <c r="E18" s="25">
        <v>-134.99122495535755</v>
      </c>
      <c r="F18" s="26">
        <v>-0.18442133465957269</v>
      </c>
      <c r="G18" s="27"/>
      <c r="H18" s="25">
        <v>0</v>
      </c>
      <c r="I18" s="25">
        <v>731.97184699124296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7"/>
      <c r="GJ18" s="25">
        <v>800.59336685330845</v>
      </c>
      <c r="GK18" s="25">
        <v>596.9806220358854</v>
      </c>
      <c r="GM18" s="351"/>
      <c r="GN18" s="351"/>
      <c r="GO18" s="351"/>
      <c r="GP18" s="351"/>
      <c r="GQ18" s="351"/>
      <c r="GR18" s="351"/>
      <c r="GS18" s="351"/>
      <c r="GT18" s="351"/>
      <c r="GU18" s="351"/>
      <c r="GV18" s="351"/>
      <c r="GW18" s="351"/>
      <c r="GX18" s="351"/>
      <c r="GY18" s="351"/>
      <c r="GZ18" s="351"/>
      <c r="HA18" s="351"/>
      <c r="HB18" s="351"/>
      <c r="HC18" s="351"/>
      <c r="HD18" s="351"/>
      <c r="HE18" s="351"/>
      <c r="HF18" s="351"/>
      <c r="HG18" s="351"/>
      <c r="HH18" s="351"/>
      <c r="HI18" s="351"/>
      <c r="HJ18" s="351"/>
      <c r="HK18" s="351"/>
      <c r="HL18" s="351"/>
      <c r="HM18" s="351"/>
      <c r="HN18" s="351"/>
      <c r="HO18" s="351"/>
      <c r="HP18" s="351"/>
      <c r="HQ18" s="351"/>
      <c r="HR18" s="351"/>
      <c r="HS18" s="351"/>
      <c r="HT18" s="351"/>
      <c r="HU18" s="351"/>
      <c r="HV18" s="351"/>
      <c r="HW18" s="351"/>
      <c r="HX18" s="351"/>
      <c r="HY18" s="351"/>
      <c r="HZ18" s="351"/>
      <c r="IA18" s="351"/>
      <c r="IB18" s="351"/>
      <c r="IC18" s="351"/>
      <c r="ID18" s="351"/>
      <c r="IE18" s="351"/>
      <c r="IF18" s="351"/>
      <c r="IG18" s="351"/>
      <c r="IH18" s="351"/>
      <c r="II18" s="351"/>
      <c r="IJ18" s="351"/>
      <c r="IK18" s="351"/>
      <c r="IL18" s="351"/>
      <c r="IM18" s="351"/>
      <c r="IN18" s="351"/>
      <c r="IO18" s="351"/>
      <c r="IP18" s="351"/>
      <c r="IQ18" s="351"/>
      <c r="IR18" s="351"/>
      <c r="IS18" s="351"/>
      <c r="IT18" s="351"/>
      <c r="IU18" s="351"/>
      <c r="IV18" s="351"/>
      <c r="IW18" s="351"/>
      <c r="IX18" s="351"/>
      <c r="IY18" s="351"/>
      <c r="IZ18" s="351"/>
      <c r="JA18" s="351"/>
      <c r="JB18" s="351"/>
      <c r="JC18" s="351"/>
      <c r="JD18" s="351"/>
      <c r="JE18" s="351"/>
      <c r="JF18" s="351"/>
      <c r="JG18" s="351"/>
      <c r="JH18" s="351"/>
      <c r="JI18" s="351"/>
      <c r="JJ18" s="351"/>
      <c r="JK18" s="351"/>
      <c r="JL18" s="351"/>
      <c r="JM18" s="351"/>
      <c r="JN18" s="351"/>
      <c r="JO18" s="351"/>
      <c r="JP18" s="351"/>
      <c r="JQ18" s="351"/>
      <c r="JR18" s="351"/>
      <c r="JS18" s="351"/>
      <c r="JT18" s="351"/>
      <c r="JU18" s="351"/>
      <c r="JV18" s="351"/>
      <c r="JW18" s="351"/>
      <c r="JX18" s="351"/>
      <c r="JY18" s="351"/>
      <c r="JZ18" s="351"/>
      <c r="KA18" s="351"/>
      <c r="KB18" s="351"/>
      <c r="KC18" s="351"/>
      <c r="KD18" s="351"/>
      <c r="KE18" s="351"/>
      <c r="KF18" s="351"/>
      <c r="KG18" s="351"/>
      <c r="KH18" s="351"/>
      <c r="KI18" s="351"/>
      <c r="KJ18" s="351"/>
      <c r="KK18" s="351"/>
      <c r="KL18" s="351"/>
      <c r="KM18" s="351"/>
      <c r="KN18" s="351"/>
      <c r="KO18" s="351"/>
      <c r="KP18" s="351"/>
      <c r="KQ18" s="351"/>
      <c r="KR18" s="351"/>
      <c r="KS18" s="351"/>
      <c r="KT18" s="351"/>
      <c r="KU18" s="351"/>
      <c r="KV18" s="351"/>
      <c r="KW18" s="351"/>
      <c r="KX18" s="351"/>
      <c r="KY18" s="351"/>
      <c r="KZ18" s="351"/>
      <c r="LA18" s="351"/>
      <c r="LB18" s="351"/>
      <c r="LC18" s="351"/>
      <c r="LD18" s="351"/>
      <c r="LE18" s="351"/>
      <c r="LF18" s="351"/>
      <c r="LG18" s="351"/>
      <c r="LH18" s="351"/>
      <c r="LI18" s="351"/>
      <c r="LJ18" s="351"/>
      <c r="LK18" s="351"/>
      <c r="LL18" s="351"/>
      <c r="LM18" s="351"/>
      <c r="LN18" s="351"/>
      <c r="LO18" s="351"/>
      <c r="LP18" s="351"/>
      <c r="LQ18" s="351"/>
      <c r="LR18" s="351"/>
      <c r="LS18" s="351"/>
      <c r="LT18" s="351"/>
      <c r="LU18" s="351"/>
      <c r="LV18" s="351"/>
      <c r="LW18" s="351"/>
      <c r="LX18" s="351"/>
      <c r="LY18" s="351"/>
      <c r="LZ18" s="351"/>
      <c r="MA18" s="351"/>
    </row>
    <row r="19" spans="1:402" ht="13">
      <c r="A19" s="350"/>
      <c r="B19" s="352" t="s">
        <v>82</v>
      </c>
      <c r="C19" s="25">
        <v>595.97654218647745</v>
      </c>
      <c r="D19" s="25">
        <v>729.62552264598276</v>
      </c>
      <c r="E19" s="25">
        <v>-133.64898045950531</v>
      </c>
      <c r="F19" s="26">
        <v>-0.18317476062902521</v>
      </c>
      <c r="G19" s="27"/>
      <c r="H19" s="25">
        <v>0</v>
      </c>
      <c r="I19" s="25">
        <v>0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7"/>
      <c r="GJ19" s="25">
        <v>798.24704250804825</v>
      </c>
      <c r="GK19" s="25">
        <v>595.97654218647745</v>
      </c>
      <c r="GM19" s="351"/>
      <c r="GN19" s="351"/>
      <c r="GO19" s="351"/>
      <c r="GP19" s="351"/>
      <c r="GQ19" s="351"/>
      <c r="GR19" s="351"/>
      <c r="GS19" s="351"/>
      <c r="GT19" s="351"/>
      <c r="GU19" s="351"/>
      <c r="GV19" s="351"/>
      <c r="GW19" s="351"/>
      <c r="GX19" s="351"/>
      <c r="GY19" s="351"/>
      <c r="GZ19" s="351"/>
      <c r="HA19" s="351"/>
      <c r="HB19" s="351"/>
      <c r="HC19" s="351"/>
      <c r="HD19" s="351"/>
      <c r="HE19" s="351"/>
      <c r="HF19" s="351"/>
      <c r="HG19" s="351"/>
      <c r="HH19" s="351"/>
      <c r="HI19" s="351"/>
      <c r="HJ19" s="351"/>
      <c r="HK19" s="351"/>
      <c r="HL19" s="351"/>
      <c r="HM19" s="351"/>
      <c r="HN19" s="351"/>
      <c r="HO19" s="351"/>
      <c r="HP19" s="351"/>
      <c r="HQ19" s="351"/>
      <c r="HR19" s="351"/>
      <c r="HS19" s="351"/>
      <c r="HT19" s="351"/>
      <c r="HU19" s="351"/>
      <c r="HV19" s="351"/>
      <c r="HW19" s="351"/>
      <c r="HX19" s="351"/>
      <c r="HY19" s="351"/>
      <c r="HZ19" s="351"/>
      <c r="IA19" s="351"/>
      <c r="IB19" s="351"/>
      <c r="IC19" s="351"/>
      <c r="ID19" s="351"/>
      <c r="IE19" s="351"/>
      <c r="IF19" s="351"/>
      <c r="IG19" s="351"/>
      <c r="IH19" s="351"/>
      <c r="II19" s="351"/>
      <c r="IJ19" s="351"/>
      <c r="IK19" s="351"/>
      <c r="IL19" s="351"/>
      <c r="IM19" s="351"/>
      <c r="IN19" s="351"/>
      <c r="IO19" s="351"/>
      <c r="IP19" s="351"/>
      <c r="IQ19" s="351"/>
      <c r="IR19" s="351"/>
      <c r="IS19" s="351"/>
      <c r="IT19" s="351"/>
      <c r="IU19" s="351"/>
      <c r="IV19" s="351"/>
      <c r="IW19" s="351"/>
      <c r="IX19" s="351"/>
      <c r="IY19" s="351"/>
      <c r="IZ19" s="351"/>
      <c r="JA19" s="351"/>
      <c r="JB19" s="351"/>
      <c r="JC19" s="351"/>
      <c r="JD19" s="351"/>
      <c r="JE19" s="351"/>
      <c r="JF19" s="351"/>
      <c r="JG19" s="351"/>
      <c r="JH19" s="351"/>
      <c r="JI19" s="351"/>
      <c r="JJ19" s="351"/>
      <c r="JK19" s="351"/>
      <c r="JL19" s="351"/>
      <c r="JM19" s="351"/>
      <c r="JN19" s="351"/>
      <c r="JO19" s="351"/>
      <c r="JP19" s="351"/>
      <c r="JQ19" s="351"/>
      <c r="JR19" s="351"/>
      <c r="JS19" s="351"/>
      <c r="JT19" s="351"/>
      <c r="JU19" s="351"/>
      <c r="JV19" s="351"/>
      <c r="JW19" s="351"/>
      <c r="JX19" s="351"/>
      <c r="JY19" s="351"/>
      <c r="JZ19" s="351"/>
      <c r="KA19" s="351"/>
      <c r="KB19" s="351"/>
      <c r="KC19" s="351"/>
      <c r="KD19" s="351"/>
      <c r="KE19" s="351"/>
      <c r="KF19" s="351"/>
      <c r="KG19" s="351"/>
      <c r="KH19" s="351"/>
      <c r="KI19" s="351"/>
      <c r="KJ19" s="351"/>
      <c r="KK19" s="351"/>
      <c r="KL19" s="351"/>
      <c r="KM19" s="351"/>
      <c r="KN19" s="351"/>
      <c r="KO19" s="351"/>
      <c r="KP19" s="351"/>
      <c r="KQ19" s="351"/>
      <c r="KR19" s="351"/>
      <c r="KS19" s="351"/>
      <c r="KT19" s="351"/>
      <c r="KU19" s="351"/>
      <c r="KV19" s="351"/>
      <c r="KW19" s="351"/>
      <c r="KX19" s="351"/>
      <c r="KY19" s="351"/>
      <c r="KZ19" s="351"/>
      <c r="LA19" s="351"/>
      <c r="LB19" s="351"/>
      <c r="LC19" s="351"/>
      <c r="LD19" s="351"/>
      <c r="LE19" s="351"/>
      <c r="LF19" s="351"/>
      <c r="LG19" s="351"/>
      <c r="LH19" s="351"/>
      <c r="LI19" s="351"/>
      <c r="LJ19" s="351"/>
      <c r="LK19" s="351"/>
      <c r="LL19" s="351"/>
      <c r="LM19" s="351"/>
      <c r="LN19" s="351"/>
      <c r="LO19" s="351"/>
      <c r="LP19" s="351"/>
      <c r="LQ19" s="351"/>
      <c r="LR19" s="351"/>
      <c r="LS19" s="351"/>
      <c r="LT19" s="351"/>
      <c r="LU19" s="351"/>
      <c r="LV19" s="351"/>
      <c r="LW19" s="351"/>
      <c r="LX19" s="351"/>
      <c r="LY19" s="351"/>
      <c r="LZ19" s="351"/>
      <c r="MA19" s="351"/>
    </row>
    <row r="20" spans="1:402" ht="13">
      <c r="A20" s="350"/>
      <c r="B20" s="18" t="s">
        <v>18</v>
      </c>
      <c r="C20" s="19">
        <v>205.97412118439567</v>
      </c>
      <c r="D20" s="19">
        <v>251.78819964256579</v>
      </c>
      <c r="E20" s="19">
        <v>-45.814078458170115</v>
      </c>
      <c r="F20" s="20">
        <v>-0.18195482760195672</v>
      </c>
      <c r="G20" s="19"/>
      <c r="H20" s="19">
        <v>0</v>
      </c>
      <c r="I20" s="19">
        <v>251.78819964256579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/>
      <c r="GJ20" s="19">
        <v>275.45534529899152</v>
      </c>
      <c r="GK20" s="19">
        <v>205.97412118439567</v>
      </c>
      <c r="GM20" s="351"/>
      <c r="GN20" s="351"/>
      <c r="GO20" s="351"/>
      <c r="GP20" s="351"/>
      <c r="GQ20" s="351"/>
      <c r="GR20" s="351"/>
      <c r="GS20" s="351"/>
      <c r="GT20" s="351"/>
      <c r="GU20" s="351"/>
      <c r="GV20" s="351"/>
      <c r="GW20" s="351"/>
      <c r="GX20" s="351"/>
      <c r="GY20" s="351"/>
      <c r="GZ20" s="351"/>
      <c r="HA20" s="351"/>
      <c r="HB20" s="351"/>
      <c r="HC20" s="351"/>
      <c r="HD20" s="351"/>
      <c r="HE20" s="351"/>
      <c r="HF20" s="351"/>
      <c r="HG20" s="351"/>
      <c r="HH20" s="351"/>
      <c r="HI20" s="351"/>
      <c r="HJ20" s="351"/>
      <c r="HK20" s="351"/>
      <c r="HL20" s="351"/>
      <c r="HM20" s="351"/>
      <c r="HN20" s="351"/>
      <c r="HO20" s="351"/>
      <c r="HP20" s="351"/>
      <c r="HQ20" s="351"/>
      <c r="HR20" s="351"/>
      <c r="HS20" s="351"/>
      <c r="HT20" s="351"/>
      <c r="HU20" s="351"/>
      <c r="HV20" s="351"/>
      <c r="HW20" s="351"/>
      <c r="HX20" s="351"/>
      <c r="HY20" s="351"/>
      <c r="HZ20" s="351"/>
      <c r="IA20" s="351"/>
      <c r="IB20" s="351"/>
      <c r="IC20" s="351"/>
      <c r="ID20" s="351"/>
      <c r="IE20" s="351"/>
      <c r="IF20" s="351"/>
      <c r="IG20" s="351"/>
      <c r="IH20" s="351"/>
      <c r="II20" s="351"/>
      <c r="IJ20" s="351"/>
      <c r="IK20" s="351"/>
      <c r="IL20" s="351"/>
      <c r="IM20" s="351"/>
      <c r="IN20" s="351"/>
      <c r="IO20" s="351"/>
      <c r="IP20" s="351"/>
      <c r="IQ20" s="351"/>
      <c r="IR20" s="351"/>
      <c r="IS20" s="351"/>
      <c r="IT20" s="351"/>
      <c r="IU20" s="351"/>
      <c r="IV20" s="351"/>
      <c r="IW20" s="351"/>
      <c r="IX20" s="351"/>
      <c r="IY20" s="351"/>
      <c r="IZ20" s="351"/>
      <c r="JA20" s="351"/>
      <c r="JB20" s="351"/>
      <c r="JC20" s="351"/>
      <c r="JD20" s="351"/>
      <c r="JE20" s="351"/>
      <c r="JF20" s="351"/>
      <c r="JG20" s="351"/>
      <c r="JH20" s="351"/>
      <c r="JI20" s="351"/>
      <c r="JJ20" s="351"/>
      <c r="JK20" s="351"/>
      <c r="JL20" s="351"/>
      <c r="JM20" s="351"/>
      <c r="JN20" s="351"/>
      <c r="JO20" s="351"/>
      <c r="JP20" s="351"/>
      <c r="JQ20" s="351"/>
      <c r="JR20" s="351"/>
      <c r="JS20" s="351"/>
      <c r="JT20" s="351"/>
      <c r="JU20" s="351"/>
      <c r="JV20" s="351"/>
      <c r="JW20" s="351"/>
      <c r="JX20" s="351"/>
      <c r="JY20" s="351"/>
      <c r="JZ20" s="351"/>
      <c r="KA20" s="351"/>
      <c r="KB20" s="351"/>
      <c r="KC20" s="351"/>
      <c r="KD20" s="351"/>
      <c r="KE20" s="351"/>
      <c r="KF20" s="351"/>
      <c r="KG20" s="351"/>
      <c r="KH20" s="351"/>
      <c r="KI20" s="351"/>
      <c r="KJ20" s="351"/>
      <c r="KK20" s="351"/>
      <c r="KL20" s="351"/>
      <c r="KM20" s="351"/>
      <c r="KN20" s="351"/>
      <c r="KO20" s="351"/>
      <c r="KP20" s="351"/>
      <c r="KQ20" s="351"/>
      <c r="KR20" s="351"/>
      <c r="KS20" s="351"/>
      <c r="KT20" s="351"/>
      <c r="KU20" s="351"/>
      <c r="KV20" s="351"/>
      <c r="KW20" s="351"/>
      <c r="KX20" s="351"/>
      <c r="KY20" s="351"/>
      <c r="KZ20" s="351"/>
      <c r="LA20" s="351"/>
      <c r="LB20" s="351"/>
      <c r="LC20" s="351"/>
      <c r="LD20" s="351"/>
      <c r="LE20" s="351"/>
      <c r="LF20" s="351"/>
      <c r="LG20" s="351"/>
      <c r="LH20" s="351"/>
      <c r="LI20" s="351"/>
      <c r="LJ20" s="351"/>
      <c r="LK20" s="351"/>
      <c r="LL20" s="351"/>
      <c r="LM20" s="351"/>
      <c r="LN20" s="351"/>
      <c r="LO20" s="351"/>
      <c r="LP20" s="351"/>
      <c r="LQ20" s="351"/>
      <c r="LR20" s="351"/>
      <c r="LS20" s="351"/>
      <c r="LT20" s="351"/>
      <c r="LU20" s="351"/>
      <c r="LV20" s="351"/>
      <c r="LW20" s="351"/>
      <c r="LX20" s="351"/>
      <c r="LY20" s="351"/>
      <c r="LZ20" s="351"/>
      <c r="MA20" s="351"/>
    </row>
    <row r="21" spans="1:402" ht="13">
      <c r="A21" s="350"/>
      <c r="B21" s="18" t="s">
        <v>19</v>
      </c>
      <c r="C21" s="19">
        <v>195.07917318401388</v>
      </c>
      <c r="D21" s="19">
        <v>239.0346527590402</v>
      </c>
      <c r="E21" s="19">
        <v>-43.955479575026317</v>
      </c>
      <c r="F21" s="20">
        <v>-0.1838874785210988</v>
      </c>
      <c r="G21" s="19"/>
      <c r="H21" s="19">
        <v>0</v>
      </c>
      <c r="I21" s="19">
        <v>239.0346527590402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/>
      <c r="GJ21" s="19">
        <v>261.49999068553745</v>
      </c>
      <c r="GK21" s="19">
        <v>195.07917318401388</v>
      </c>
      <c r="GM21" s="351"/>
      <c r="GN21" s="351"/>
      <c r="GO21" s="351"/>
      <c r="GP21" s="351"/>
      <c r="GQ21" s="351"/>
      <c r="GR21" s="351"/>
      <c r="GS21" s="351"/>
      <c r="GT21" s="351"/>
      <c r="GU21" s="351"/>
      <c r="GV21" s="351"/>
      <c r="GW21" s="351"/>
      <c r="GX21" s="351"/>
      <c r="GY21" s="351"/>
      <c r="GZ21" s="351"/>
      <c r="HA21" s="351"/>
      <c r="HB21" s="351"/>
      <c r="HC21" s="351"/>
      <c r="HD21" s="351"/>
      <c r="HE21" s="351"/>
      <c r="HF21" s="351"/>
      <c r="HG21" s="351"/>
      <c r="HH21" s="351"/>
      <c r="HI21" s="351"/>
      <c r="HJ21" s="351"/>
      <c r="HK21" s="351"/>
      <c r="HL21" s="351"/>
      <c r="HM21" s="351"/>
      <c r="HN21" s="351"/>
      <c r="HO21" s="351"/>
      <c r="HP21" s="351"/>
      <c r="HQ21" s="351"/>
      <c r="HR21" s="351"/>
      <c r="HS21" s="351"/>
      <c r="HT21" s="351"/>
      <c r="HU21" s="351"/>
      <c r="HV21" s="351"/>
      <c r="HW21" s="351"/>
      <c r="HX21" s="351"/>
      <c r="HY21" s="351"/>
      <c r="HZ21" s="351"/>
      <c r="IA21" s="351"/>
      <c r="IB21" s="351"/>
      <c r="IC21" s="351"/>
      <c r="ID21" s="351"/>
      <c r="IE21" s="351"/>
      <c r="IF21" s="351"/>
      <c r="IG21" s="351"/>
      <c r="IH21" s="351"/>
      <c r="II21" s="351"/>
      <c r="IJ21" s="351"/>
      <c r="IK21" s="351"/>
      <c r="IL21" s="351"/>
      <c r="IM21" s="351"/>
      <c r="IN21" s="351"/>
      <c r="IO21" s="351"/>
      <c r="IP21" s="351"/>
      <c r="IQ21" s="351"/>
      <c r="IR21" s="351"/>
      <c r="IS21" s="351"/>
      <c r="IT21" s="351"/>
      <c r="IU21" s="351"/>
      <c r="IV21" s="351"/>
      <c r="IW21" s="351"/>
      <c r="IX21" s="351"/>
      <c r="IY21" s="351"/>
      <c r="IZ21" s="351"/>
      <c r="JA21" s="351"/>
      <c r="JB21" s="351"/>
      <c r="JC21" s="351"/>
      <c r="JD21" s="351"/>
      <c r="JE21" s="351"/>
      <c r="JF21" s="351"/>
      <c r="JG21" s="351"/>
      <c r="JH21" s="351"/>
      <c r="JI21" s="351"/>
      <c r="JJ21" s="351"/>
      <c r="JK21" s="351"/>
      <c r="JL21" s="351"/>
      <c r="JM21" s="351"/>
      <c r="JN21" s="351"/>
      <c r="JO21" s="351"/>
      <c r="JP21" s="351"/>
      <c r="JQ21" s="351"/>
      <c r="JR21" s="351"/>
      <c r="JS21" s="351"/>
      <c r="JT21" s="351"/>
      <c r="JU21" s="351"/>
      <c r="JV21" s="351"/>
      <c r="JW21" s="351"/>
      <c r="JX21" s="351"/>
      <c r="JY21" s="351"/>
      <c r="JZ21" s="351"/>
      <c r="KA21" s="351"/>
      <c r="KB21" s="351"/>
      <c r="KC21" s="351"/>
      <c r="KD21" s="351"/>
      <c r="KE21" s="351"/>
      <c r="KF21" s="351"/>
      <c r="KG21" s="351"/>
      <c r="KH21" s="351"/>
      <c r="KI21" s="351"/>
      <c r="KJ21" s="351"/>
      <c r="KK21" s="351"/>
      <c r="KL21" s="351"/>
      <c r="KM21" s="351"/>
      <c r="KN21" s="351"/>
      <c r="KO21" s="351"/>
      <c r="KP21" s="351"/>
      <c r="KQ21" s="351"/>
      <c r="KR21" s="351"/>
      <c r="KS21" s="351"/>
      <c r="KT21" s="351"/>
      <c r="KU21" s="351"/>
      <c r="KV21" s="351"/>
      <c r="KW21" s="351"/>
      <c r="KX21" s="351"/>
      <c r="KY21" s="351"/>
      <c r="KZ21" s="351"/>
      <c r="LA21" s="351"/>
      <c r="LB21" s="351"/>
      <c r="LC21" s="351"/>
      <c r="LD21" s="351"/>
      <c r="LE21" s="351"/>
      <c r="LF21" s="351"/>
      <c r="LG21" s="351"/>
      <c r="LH21" s="351"/>
      <c r="LI21" s="351"/>
      <c r="LJ21" s="351"/>
      <c r="LK21" s="351"/>
      <c r="LL21" s="351"/>
      <c r="LM21" s="351"/>
      <c r="LN21" s="351"/>
      <c r="LO21" s="351"/>
      <c r="LP21" s="351"/>
      <c r="LQ21" s="351"/>
      <c r="LR21" s="351"/>
      <c r="LS21" s="351"/>
      <c r="LT21" s="351"/>
      <c r="LU21" s="351"/>
      <c r="LV21" s="351"/>
      <c r="LW21" s="351"/>
      <c r="LX21" s="351"/>
      <c r="LY21" s="351"/>
      <c r="LZ21" s="351"/>
      <c r="MA21" s="351"/>
    </row>
    <row r="22" spans="1:402" ht="13">
      <c r="A22" s="350"/>
      <c r="B22" s="18" t="s">
        <v>20</v>
      </c>
      <c r="C22" s="19">
        <v>194.92324781806789</v>
      </c>
      <c r="D22" s="19">
        <v>238.80267024437677</v>
      </c>
      <c r="E22" s="19">
        <v>-43.879422426308878</v>
      </c>
      <c r="F22" s="20">
        <v>-0.18374762049940743</v>
      </c>
      <c r="G22" s="19"/>
      <c r="H22" s="19">
        <v>0</v>
      </c>
      <c r="I22" s="19">
        <v>238.80267024437677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/>
      <c r="GJ22" s="19">
        <v>261.29170652351928</v>
      </c>
      <c r="GK22" s="19">
        <v>194.92324781806789</v>
      </c>
      <c r="GM22" s="351"/>
      <c r="GN22" s="351"/>
      <c r="GO22" s="351"/>
      <c r="GP22" s="351"/>
      <c r="GQ22" s="351"/>
      <c r="GR22" s="351"/>
      <c r="GS22" s="351"/>
      <c r="GT22" s="351"/>
      <c r="GU22" s="351"/>
      <c r="GV22" s="351"/>
      <c r="GW22" s="351"/>
      <c r="GX22" s="351"/>
      <c r="GY22" s="351"/>
      <c r="GZ22" s="351"/>
      <c r="HA22" s="351"/>
      <c r="HB22" s="351"/>
      <c r="HC22" s="351"/>
      <c r="HD22" s="351"/>
      <c r="HE22" s="351"/>
      <c r="HF22" s="351"/>
      <c r="HG22" s="351"/>
      <c r="HH22" s="351"/>
      <c r="HI22" s="351"/>
      <c r="HJ22" s="351"/>
      <c r="HK22" s="351"/>
      <c r="HL22" s="351"/>
      <c r="HM22" s="351"/>
      <c r="HN22" s="351"/>
      <c r="HO22" s="351"/>
      <c r="HP22" s="351"/>
      <c r="HQ22" s="351"/>
      <c r="HR22" s="351"/>
      <c r="HS22" s="351"/>
      <c r="HT22" s="351"/>
      <c r="HU22" s="351"/>
      <c r="HV22" s="351"/>
      <c r="HW22" s="351"/>
      <c r="HX22" s="351"/>
      <c r="HY22" s="351"/>
      <c r="HZ22" s="351"/>
      <c r="IA22" s="351"/>
      <c r="IB22" s="351"/>
      <c r="IC22" s="351"/>
      <c r="ID22" s="351"/>
      <c r="IE22" s="351"/>
      <c r="IF22" s="351"/>
      <c r="IG22" s="351"/>
      <c r="IH22" s="351"/>
      <c r="II22" s="351"/>
      <c r="IJ22" s="351"/>
      <c r="IK22" s="351"/>
      <c r="IL22" s="351"/>
      <c r="IM22" s="351"/>
      <c r="IN22" s="351"/>
      <c r="IO22" s="351"/>
      <c r="IP22" s="351"/>
      <c r="IQ22" s="351"/>
      <c r="IR22" s="351"/>
      <c r="IS22" s="351"/>
      <c r="IT22" s="351"/>
      <c r="IU22" s="351"/>
      <c r="IV22" s="351"/>
      <c r="IW22" s="351"/>
      <c r="IX22" s="351"/>
      <c r="IY22" s="351"/>
      <c r="IZ22" s="351"/>
      <c r="JA22" s="351"/>
      <c r="JB22" s="351"/>
      <c r="JC22" s="351"/>
      <c r="JD22" s="351"/>
      <c r="JE22" s="351"/>
      <c r="JF22" s="351"/>
      <c r="JG22" s="351"/>
      <c r="JH22" s="351"/>
      <c r="JI22" s="351"/>
      <c r="JJ22" s="351"/>
      <c r="JK22" s="351"/>
      <c r="JL22" s="351"/>
      <c r="JM22" s="351"/>
      <c r="JN22" s="351"/>
      <c r="JO22" s="351"/>
      <c r="JP22" s="351"/>
      <c r="JQ22" s="351"/>
      <c r="JR22" s="351"/>
      <c r="JS22" s="351"/>
      <c r="JT22" s="351"/>
      <c r="JU22" s="351"/>
      <c r="JV22" s="351"/>
      <c r="JW22" s="351"/>
      <c r="JX22" s="351"/>
      <c r="JY22" s="351"/>
      <c r="JZ22" s="351"/>
      <c r="KA22" s="351"/>
      <c r="KB22" s="351"/>
      <c r="KC22" s="351"/>
      <c r="KD22" s="351"/>
      <c r="KE22" s="351"/>
      <c r="KF22" s="351"/>
      <c r="KG22" s="351"/>
      <c r="KH22" s="351"/>
      <c r="KI22" s="351"/>
      <c r="KJ22" s="351"/>
      <c r="KK22" s="351"/>
      <c r="KL22" s="351"/>
      <c r="KM22" s="351"/>
      <c r="KN22" s="351"/>
      <c r="KO22" s="351"/>
      <c r="KP22" s="351"/>
      <c r="KQ22" s="351"/>
      <c r="KR22" s="351"/>
      <c r="KS22" s="351"/>
      <c r="KT22" s="351"/>
      <c r="KU22" s="351"/>
      <c r="KV22" s="351"/>
      <c r="KW22" s="351"/>
      <c r="KX22" s="351"/>
      <c r="KY22" s="351"/>
      <c r="KZ22" s="351"/>
      <c r="LA22" s="351"/>
      <c r="LB22" s="351"/>
      <c r="LC22" s="351"/>
      <c r="LD22" s="351"/>
      <c r="LE22" s="351"/>
      <c r="LF22" s="351"/>
      <c r="LG22" s="351"/>
      <c r="LH22" s="351"/>
      <c r="LI22" s="351"/>
      <c r="LJ22" s="351"/>
      <c r="LK22" s="351"/>
      <c r="LL22" s="351"/>
      <c r="LM22" s="351"/>
      <c r="LN22" s="351"/>
      <c r="LO22" s="351"/>
      <c r="LP22" s="351"/>
      <c r="LQ22" s="351"/>
      <c r="LR22" s="351"/>
      <c r="LS22" s="351"/>
      <c r="LT22" s="351"/>
      <c r="LU22" s="351"/>
      <c r="LV22" s="351"/>
      <c r="LW22" s="351"/>
      <c r="LX22" s="351"/>
      <c r="LY22" s="351"/>
      <c r="LZ22" s="351"/>
      <c r="MA22" s="351"/>
    </row>
    <row r="23" spans="1:402" s="28" customFormat="1" ht="13">
      <c r="A23" s="353"/>
      <c r="B23" s="354" t="s">
        <v>67</v>
      </c>
      <c r="C23" s="27">
        <v>1.0040798494079173</v>
      </c>
      <c r="D23" s="27">
        <v>2.3463243452602049</v>
      </c>
      <c r="E23" s="27">
        <v>-1.3422444958522877</v>
      </c>
      <c r="F23" s="355">
        <v>-0.57206263855367967</v>
      </c>
      <c r="G23" s="27"/>
      <c r="H23" s="27">
        <v>0</v>
      </c>
      <c r="I23" s="27">
        <v>2.3463243452602049</v>
      </c>
      <c r="J23" s="35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/>
      <c r="GJ23" s="27">
        <v>2.3463243452602049</v>
      </c>
      <c r="GK23" s="27">
        <v>1.0040798494079173</v>
      </c>
      <c r="GM23" s="356"/>
      <c r="GN23" s="356"/>
      <c r="GO23" s="356"/>
      <c r="GP23" s="356"/>
      <c r="GQ23" s="356"/>
      <c r="GR23" s="356"/>
      <c r="GS23" s="356"/>
      <c r="GT23" s="356"/>
      <c r="GU23" s="356"/>
      <c r="GV23" s="356"/>
      <c r="GW23" s="356"/>
      <c r="GX23" s="356"/>
      <c r="GY23" s="356"/>
      <c r="GZ23" s="356"/>
      <c r="HA23" s="356"/>
      <c r="HB23" s="356"/>
      <c r="HC23" s="356"/>
      <c r="HD23" s="356"/>
      <c r="HE23" s="356"/>
      <c r="HF23" s="356"/>
      <c r="HG23" s="356"/>
      <c r="HH23" s="356"/>
      <c r="HI23" s="356"/>
      <c r="HJ23" s="356"/>
      <c r="HK23" s="356"/>
      <c r="HL23" s="356"/>
      <c r="HM23" s="356"/>
      <c r="HN23" s="356"/>
      <c r="HO23" s="356"/>
      <c r="HP23" s="356"/>
      <c r="HQ23" s="356"/>
      <c r="HR23" s="356"/>
      <c r="HS23" s="356"/>
      <c r="HT23" s="356"/>
      <c r="HU23" s="356"/>
      <c r="HV23" s="356"/>
      <c r="HW23" s="356"/>
      <c r="HX23" s="356"/>
      <c r="HY23" s="356"/>
      <c r="HZ23" s="356"/>
      <c r="IA23" s="356"/>
      <c r="IB23" s="356"/>
      <c r="IC23" s="356"/>
      <c r="ID23" s="356"/>
      <c r="IE23" s="356"/>
      <c r="IF23" s="356"/>
      <c r="IG23" s="356"/>
      <c r="IH23" s="356"/>
      <c r="II23" s="356"/>
      <c r="IJ23" s="356"/>
      <c r="IK23" s="356"/>
      <c r="IL23" s="356"/>
      <c r="IM23" s="356"/>
      <c r="IN23" s="356"/>
      <c r="IO23" s="356"/>
      <c r="IP23" s="356"/>
      <c r="IQ23" s="356"/>
      <c r="IR23" s="356"/>
      <c r="IS23" s="356"/>
      <c r="IT23" s="356"/>
      <c r="IU23" s="356"/>
      <c r="IV23" s="356"/>
      <c r="IW23" s="356"/>
      <c r="IX23" s="356"/>
      <c r="IY23" s="356"/>
      <c r="IZ23" s="356"/>
      <c r="JA23" s="356"/>
      <c r="JB23" s="356"/>
      <c r="JC23" s="356"/>
      <c r="JD23" s="356"/>
      <c r="JE23" s="356"/>
      <c r="JF23" s="356"/>
      <c r="JG23" s="356"/>
      <c r="JH23" s="356"/>
      <c r="JI23" s="356"/>
      <c r="JJ23" s="356"/>
      <c r="JK23" s="356"/>
      <c r="JL23" s="356"/>
      <c r="JM23" s="356"/>
      <c r="JN23" s="356"/>
      <c r="JO23" s="356"/>
      <c r="JP23" s="356"/>
      <c r="JQ23" s="356"/>
      <c r="JR23" s="356"/>
      <c r="JS23" s="356"/>
      <c r="JT23" s="356"/>
      <c r="JU23" s="356"/>
      <c r="JV23" s="356"/>
      <c r="JW23" s="356"/>
      <c r="JX23" s="356"/>
      <c r="JY23" s="356"/>
      <c r="JZ23" s="356"/>
      <c r="KA23" s="356"/>
      <c r="KB23" s="356"/>
      <c r="KC23" s="356"/>
      <c r="KD23" s="356"/>
      <c r="KE23" s="356"/>
      <c r="KF23" s="356"/>
      <c r="KG23" s="356"/>
      <c r="KH23" s="356"/>
      <c r="KI23" s="356"/>
      <c r="KJ23" s="356"/>
      <c r="KK23" s="356"/>
      <c r="KL23" s="356"/>
      <c r="KM23" s="356"/>
      <c r="KN23" s="356"/>
      <c r="KO23" s="356"/>
      <c r="KP23" s="356"/>
      <c r="KQ23" s="356"/>
      <c r="KR23" s="356"/>
      <c r="KS23" s="356"/>
      <c r="KT23" s="356"/>
      <c r="KU23" s="356"/>
      <c r="KV23" s="356"/>
      <c r="KW23" s="356"/>
      <c r="KX23" s="356"/>
      <c r="KY23" s="356"/>
      <c r="KZ23" s="356"/>
      <c r="LA23" s="356"/>
      <c r="LB23" s="356"/>
      <c r="LC23" s="356"/>
      <c r="LD23" s="356"/>
      <c r="LE23" s="356"/>
      <c r="LF23" s="356"/>
      <c r="LG23" s="356"/>
      <c r="LH23" s="356"/>
      <c r="LI23" s="356"/>
      <c r="LJ23" s="356"/>
      <c r="LK23" s="356"/>
      <c r="LL23" s="356"/>
      <c r="LM23" s="356"/>
      <c r="LN23" s="356"/>
      <c r="LO23" s="356"/>
      <c r="LP23" s="356"/>
      <c r="LQ23" s="356"/>
      <c r="LR23" s="356"/>
      <c r="LS23" s="356"/>
      <c r="LT23" s="356"/>
      <c r="LU23" s="356"/>
      <c r="LV23" s="356"/>
      <c r="LW23" s="356"/>
      <c r="LX23" s="356"/>
      <c r="LY23" s="356"/>
      <c r="LZ23" s="356"/>
      <c r="MA23" s="356"/>
    </row>
    <row r="24" spans="1:402" ht="13">
      <c r="A24" s="35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28"/>
      <c r="GM24" s="351"/>
      <c r="GN24" s="351"/>
      <c r="GO24" s="351"/>
      <c r="GP24" s="351"/>
      <c r="GQ24" s="351"/>
      <c r="GR24" s="351"/>
      <c r="GS24" s="351"/>
      <c r="GT24" s="351"/>
      <c r="GU24" s="351"/>
      <c r="GV24" s="351"/>
      <c r="GW24" s="351"/>
      <c r="GX24" s="351"/>
      <c r="GY24" s="351"/>
      <c r="GZ24" s="351"/>
      <c r="HA24" s="351"/>
      <c r="HB24" s="351"/>
      <c r="HC24" s="351"/>
      <c r="HD24" s="351"/>
      <c r="HE24" s="351"/>
      <c r="HF24" s="351"/>
      <c r="HG24" s="351"/>
      <c r="HH24" s="351"/>
      <c r="HI24" s="351"/>
      <c r="HJ24" s="351"/>
      <c r="HK24" s="351"/>
      <c r="HL24" s="351"/>
      <c r="HM24" s="351"/>
      <c r="HN24" s="351"/>
      <c r="HO24" s="351"/>
      <c r="HP24" s="351"/>
      <c r="HQ24" s="351"/>
      <c r="HR24" s="351"/>
      <c r="HS24" s="351"/>
      <c r="HT24" s="351"/>
      <c r="HU24" s="351"/>
      <c r="HV24" s="351"/>
      <c r="HW24" s="351"/>
      <c r="HX24" s="351"/>
      <c r="HY24" s="351"/>
      <c r="HZ24" s="351"/>
      <c r="IA24" s="351"/>
      <c r="IB24" s="351"/>
      <c r="IC24" s="351"/>
      <c r="ID24" s="351"/>
      <c r="IE24" s="351"/>
      <c r="IF24" s="351"/>
      <c r="IG24" s="351"/>
      <c r="IH24" s="351"/>
      <c r="II24" s="351"/>
      <c r="IJ24" s="351"/>
      <c r="IK24" s="351"/>
      <c r="IL24" s="351"/>
      <c r="IM24" s="351"/>
      <c r="IN24" s="351"/>
      <c r="IO24" s="351"/>
      <c r="IP24" s="351"/>
      <c r="IQ24" s="351"/>
      <c r="IR24" s="351"/>
      <c r="IS24" s="351"/>
      <c r="IT24" s="351"/>
      <c r="IU24" s="351"/>
      <c r="IV24" s="351"/>
      <c r="IW24" s="351"/>
      <c r="IX24" s="351"/>
      <c r="IY24" s="351"/>
      <c r="IZ24" s="351"/>
      <c r="JA24" s="351"/>
      <c r="JB24" s="351"/>
      <c r="JC24" s="351"/>
      <c r="JD24" s="351"/>
      <c r="JE24" s="351"/>
      <c r="JF24" s="351"/>
      <c r="JG24" s="351"/>
      <c r="JH24" s="351"/>
      <c r="JI24" s="351"/>
      <c r="JJ24" s="351"/>
      <c r="JK24" s="351"/>
      <c r="JL24" s="351"/>
      <c r="JM24" s="351"/>
      <c r="JN24" s="351"/>
      <c r="JO24" s="351"/>
      <c r="JP24" s="351"/>
      <c r="JQ24" s="351"/>
      <c r="JR24" s="351"/>
      <c r="JS24" s="351"/>
      <c r="JT24" s="351"/>
      <c r="JU24" s="351"/>
      <c r="JV24" s="351"/>
      <c r="JW24" s="351"/>
      <c r="JX24" s="351"/>
      <c r="JY24" s="351"/>
      <c r="JZ24" s="351"/>
      <c r="KA24" s="351"/>
      <c r="KB24" s="351"/>
      <c r="KC24" s="351"/>
      <c r="KD24" s="351"/>
      <c r="KE24" s="351"/>
      <c r="KF24" s="351"/>
      <c r="KG24" s="351"/>
      <c r="KH24" s="351"/>
      <c r="KI24" s="351"/>
      <c r="KJ24" s="351"/>
      <c r="KK24" s="351"/>
      <c r="KL24" s="351"/>
      <c r="KM24" s="351"/>
      <c r="KN24" s="351"/>
      <c r="KO24" s="351"/>
      <c r="KP24" s="351"/>
      <c r="KQ24" s="351"/>
      <c r="KR24" s="351"/>
      <c r="KS24" s="351"/>
      <c r="KT24" s="351"/>
      <c r="KU24" s="351"/>
      <c r="KV24" s="351"/>
      <c r="KW24" s="351"/>
      <c r="KX24" s="351"/>
      <c r="KY24" s="351"/>
      <c r="KZ24" s="351"/>
      <c r="LA24" s="351"/>
      <c r="LB24" s="351"/>
      <c r="LC24" s="351"/>
      <c r="LD24" s="351"/>
      <c r="LE24" s="351"/>
      <c r="LF24" s="351"/>
      <c r="LG24" s="351"/>
      <c r="LH24" s="351"/>
      <c r="LI24" s="351"/>
      <c r="LJ24" s="351"/>
      <c r="LK24" s="351"/>
      <c r="LL24" s="351"/>
      <c r="LM24" s="351"/>
      <c r="LN24" s="351"/>
      <c r="LO24" s="351"/>
      <c r="LP24" s="351"/>
      <c r="LQ24" s="351"/>
      <c r="LR24" s="351"/>
      <c r="LS24" s="351"/>
      <c r="LT24" s="351"/>
      <c r="LU24" s="351"/>
      <c r="LV24" s="351"/>
      <c r="LW24" s="351"/>
      <c r="LX24" s="351"/>
      <c r="LY24" s="351"/>
      <c r="LZ24" s="351"/>
      <c r="MA24" s="351"/>
    </row>
    <row r="25" spans="1:402" s="28" customFormat="1" ht="13">
      <c r="A25" s="350"/>
      <c r="B25" s="24" t="s">
        <v>38</v>
      </c>
      <c r="C25" s="25">
        <v>155.26812953063947</v>
      </c>
      <c r="D25" s="25">
        <v>12.623970685450661</v>
      </c>
      <c r="E25" s="25">
        <v>142.6441588451888</v>
      </c>
      <c r="F25" s="26">
        <v>11.299468479405501</v>
      </c>
      <c r="G25" s="27"/>
      <c r="H25" s="25">
        <v>0</v>
      </c>
      <c r="I25" s="25">
        <v>12.623970685450661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5">
        <v>4.5566255656227915E-5</v>
      </c>
      <c r="GH25" s="25">
        <v>6.6457634047869293E-4</v>
      </c>
      <c r="GI25" s="27"/>
      <c r="GJ25" s="25">
        <v>12.669569864450066</v>
      </c>
      <c r="GK25" s="25">
        <v>155.26812953063947</v>
      </c>
      <c r="GL25" s="1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  <c r="IW25" s="356"/>
      <c r="IX25" s="356"/>
      <c r="IY25" s="356"/>
      <c r="IZ25" s="356"/>
      <c r="JA25" s="356"/>
      <c r="JB25" s="356"/>
      <c r="JC25" s="356"/>
      <c r="JD25" s="356"/>
      <c r="JE25" s="356"/>
      <c r="JF25" s="356"/>
      <c r="JG25" s="356"/>
      <c r="JH25" s="356"/>
      <c r="JI25" s="356"/>
      <c r="JJ25" s="356"/>
      <c r="JK25" s="356"/>
      <c r="JL25" s="356"/>
      <c r="JM25" s="356"/>
      <c r="JN25" s="356"/>
      <c r="JO25" s="356"/>
      <c r="JP25" s="356"/>
      <c r="JQ25" s="356"/>
      <c r="JR25" s="356"/>
      <c r="JS25" s="356"/>
      <c r="JT25" s="356"/>
      <c r="JU25" s="356"/>
      <c r="JV25" s="356"/>
      <c r="JW25" s="356"/>
      <c r="JX25" s="356"/>
      <c r="JY25" s="356"/>
      <c r="JZ25" s="356"/>
      <c r="KA25" s="356"/>
      <c r="KB25" s="356"/>
      <c r="KC25" s="356"/>
      <c r="KD25" s="356"/>
      <c r="KE25" s="356"/>
      <c r="KF25" s="356"/>
      <c r="KG25" s="356"/>
      <c r="KH25" s="356"/>
      <c r="KI25" s="356"/>
      <c r="KJ25" s="356"/>
      <c r="KK25" s="356"/>
      <c r="KL25" s="356"/>
      <c r="KM25" s="356"/>
      <c r="KN25" s="356"/>
      <c r="KO25" s="356"/>
      <c r="KP25" s="356"/>
      <c r="KQ25" s="356"/>
      <c r="KR25" s="356"/>
      <c r="KS25" s="356"/>
      <c r="KT25" s="356"/>
      <c r="KU25" s="356"/>
      <c r="KV25" s="356"/>
      <c r="KW25" s="356"/>
      <c r="KX25" s="356"/>
      <c r="KY25" s="356"/>
      <c r="KZ25" s="356"/>
      <c r="LA25" s="356"/>
      <c r="LB25" s="356"/>
      <c r="LC25" s="356"/>
      <c r="LD25" s="356"/>
      <c r="LE25" s="356"/>
      <c r="LF25" s="356"/>
      <c r="LG25" s="356"/>
      <c r="LH25" s="356"/>
      <c r="LI25" s="356"/>
      <c r="LJ25" s="356"/>
      <c r="LK25" s="356"/>
      <c r="LL25" s="356"/>
      <c r="LM25" s="356"/>
      <c r="LN25" s="356"/>
      <c r="LO25" s="356"/>
      <c r="LP25" s="356"/>
      <c r="LQ25" s="356"/>
      <c r="LR25" s="356"/>
      <c r="LS25" s="356"/>
      <c r="LT25" s="356"/>
      <c r="LU25" s="356"/>
      <c r="LV25" s="356"/>
      <c r="LW25" s="356"/>
      <c r="LX25" s="356"/>
      <c r="LY25" s="356"/>
      <c r="LZ25" s="356"/>
      <c r="MA25" s="356"/>
      <c r="MB25" s="356"/>
      <c r="MC25" s="356"/>
      <c r="MD25" s="356"/>
      <c r="ME25" s="356"/>
      <c r="MF25" s="356"/>
      <c r="MG25" s="356"/>
      <c r="MH25" s="356"/>
      <c r="MI25" s="356"/>
      <c r="MJ25" s="356"/>
      <c r="MK25" s="356"/>
      <c r="ML25" s="356"/>
      <c r="MM25" s="356"/>
      <c r="MN25" s="356"/>
      <c r="MO25" s="356"/>
      <c r="MP25" s="356"/>
      <c r="MQ25" s="356"/>
      <c r="MR25" s="356"/>
      <c r="MS25" s="356"/>
      <c r="MT25" s="356"/>
      <c r="MU25" s="356"/>
      <c r="MV25" s="356"/>
      <c r="MW25" s="356"/>
      <c r="MX25" s="356"/>
      <c r="MY25" s="356"/>
      <c r="MZ25" s="356"/>
      <c r="NA25" s="356"/>
      <c r="NB25" s="356"/>
      <c r="NC25" s="356"/>
      <c r="ND25" s="356"/>
      <c r="NE25" s="356"/>
      <c r="NF25" s="356"/>
      <c r="NG25" s="356"/>
      <c r="NH25" s="356"/>
      <c r="NI25" s="356"/>
      <c r="NJ25" s="356"/>
      <c r="NK25" s="356"/>
      <c r="NL25" s="356"/>
      <c r="NM25" s="356"/>
      <c r="NN25" s="356"/>
      <c r="NO25" s="356"/>
      <c r="NP25" s="356"/>
      <c r="NQ25" s="356"/>
      <c r="NR25" s="356"/>
      <c r="NS25" s="356"/>
      <c r="NT25" s="356"/>
      <c r="NU25" s="356"/>
      <c r="NV25" s="356"/>
    </row>
    <row r="26" spans="1:402" ht="13">
      <c r="A26" s="35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M26" s="351"/>
      <c r="GN26" s="351"/>
      <c r="GO26" s="351"/>
      <c r="GP26" s="351"/>
      <c r="GQ26" s="351"/>
      <c r="GR26" s="351"/>
      <c r="GS26" s="351"/>
      <c r="GT26" s="351"/>
      <c r="GU26" s="351"/>
      <c r="GV26" s="351"/>
      <c r="GW26" s="351"/>
      <c r="GX26" s="351"/>
      <c r="GY26" s="351"/>
      <c r="GZ26" s="351"/>
      <c r="HA26" s="351"/>
      <c r="HB26" s="351"/>
      <c r="HC26" s="351"/>
      <c r="HD26" s="351"/>
      <c r="HE26" s="351"/>
      <c r="HF26" s="351"/>
      <c r="HG26" s="351"/>
      <c r="HH26" s="351"/>
      <c r="HI26" s="351"/>
      <c r="HJ26" s="351"/>
      <c r="HK26" s="351"/>
      <c r="HL26" s="351"/>
      <c r="HM26" s="351"/>
      <c r="HN26" s="351"/>
      <c r="HO26" s="351"/>
      <c r="HP26" s="351"/>
      <c r="HQ26" s="351"/>
      <c r="HR26" s="351"/>
      <c r="HS26" s="351"/>
      <c r="HT26" s="351"/>
      <c r="HU26" s="351"/>
      <c r="HV26" s="351"/>
      <c r="HW26" s="351"/>
      <c r="HX26" s="351"/>
      <c r="HY26" s="351"/>
      <c r="HZ26" s="351"/>
      <c r="IA26" s="351"/>
      <c r="IB26" s="351"/>
      <c r="IC26" s="351"/>
      <c r="ID26" s="351"/>
      <c r="IE26" s="351"/>
      <c r="IF26" s="351"/>
      <c r="IG26" s="351"/>
      <c r="IH26" s="351"/>
      <c r="II26" s="351"/>
      <c r="IJ26" s="351"/>
      <c r="IK26" s="351"/>
      <c r="IL26" s="351"/>
      <c r="IM26" s="351"/>
      <c r="IN26" s="351"/>
      <c r="IO26" s="351"/>
      <c r="IP26" s="351"/>
      <c r="IQ26" s="351"/>
      <c r="IR26" s="351"/>
      <c r="IS26" s="351"/>
      <c r="IT26" s="351"/>
      <c r="IU26" s="351"/>
      <c r="IV26" s="351"/>
      <c r="IW26" s="351"/>
      <c r="IX26" s="351"/>
      <c r="IY26" s="351"/>
      <c r="IZ26" s="351"/>
      <c r="JA26" s="351"/>
      <c r="JB26" s="351"/>
      <c r="JC26" s="351"/>
      <c r="JD26" s="351"/>
      <c r="JE26" s="351"/>
      <c r="JF26" s="351"/>
      <c r="JG26" s="351"/>
      <c r="JH26" s="351"/>
      <c r="JI26" s="351"/>
      <c r="JJ26" s="351"/>
      <c r="JK26" s="351"/>
      <c r="JL26" s="351"/>
      <c r="JM26" s="351"/>
      <c r="JN26" s="351"/>
      <c r="JO26" s="351"/>
      <c r="JP26" s="351"/>
      <c r="JQ26" s="351"/>
      <c r="JR26" s="351"/>
      <c r="JS26" s="351"/>
      <c r="JT26" s="351"/>
      <c r="JU26" s="351"/>
      <c r="JV26" s="351"/>
      <c r="JW26" s="351"/>
      <c r="JX26" s="351"/>
      <c r="JY26" s="351"/>
      <c r="JZ26" s="351"/>
      <c r="KA26" s="351"/>
      <c r="KB26" s="351"/>
      <c r="KC26" s="351"/>
      <c r="KD26" s="351"/>
      <c r="KE26" s="351"/>
      <c r="KF26" s="351"/>
      <c r="KG26" s="351"/>
      <c r="KH26" s="351"/>
      <c r="KI26" s="351"/>
      <c r="KJ26" s="351"/>
      <c r="KK26" s="351"/>
      <c r="KL26" s="351"/>
      <c r="KM26" s="351"/>
      <c r="KN26" s="351"/>
      <c r="KO26" s="351"/>
      <c r="KP26" s="351"/>
      <c r="KQ26" s="351"/>
      <c r="KR26" s="351"/>
      <c r="KS26" s="351"/>
      <c r="KT26" s="351"/>
      <c r="KU26" s="351"/>
      <c r="KV26" s="351"/>
      <c r="KW26" s="351"/>
      <c r="KX26" s="351"/>
      <c r="KY26" s="351"/>
      <c r="KZ26" s="351"/>
      <c r="LA26" s="351"/>
      <c r="LB26" s="351"/>
      <c r="LC26" s="351"/>
      <c r="LD26" s="351"/>
      <c r="LE26" s="351"/>
      <c r="LF26" s="351"/>
      <c r="LG26" s="351"/>
      <c r="LH26" s="351"/>
      <c r="LI26" s="351"/>
      <c r="LJ26" s="351"/>
      <c r="LK26" s="351"/>
      <c r="LL26" s="351"/>
      <c r="LM26" s="351"/>
      <c r="LN26" s="351"/>
      <c r="LO26" s="351"/>
      <c r="LP26" s="351"/>
      <c r="LQ26" s="351"/>
      <c r="LR26" s="351"/>
      <c r="LS26" s="351"/>
      <c r="LT26" s="351"/>
      <c r="LU26" s="351"/>
      <c r="LV26" s="351"/>
      <c r="LW26" s="351"/>
      <c r="LX26" s="351"/>
      <c r="LY26" s="351"/>
      <c r="LZ26" s="351"/>
      <c r="MA26" s="351"/>
      <c r="MB26" s="351"/>
      <c r="MC26" s="351"/>
      <c r="MD26" s="351"/>
      <c r="ME26" s="351"/>
      <c r="MF26" s="351"/>
      <c r="MG26" s="351"/>
      <c r="MH26" s="351"/>
      <c r="MI26" s="351"/>
      <c r="MJ26" s="351"/>
      <c r="MK26" s="351"/>
      <c r="ML26" s="351"/>
      <c r="MM26" s="351"/>
      <c r="MN26" s="351"/>
      <c r="MO26" s="351"/>
      <c r="MP26" s="351"/>
      <c r="MQ26" s="351"/>
      <c r="MR26" s="351"/>
      <c r="MS26" s="351"/>
      <c r="MT26" s="351"/>
      <c r="MU26" s="351"/>
      <c r="MV26" s="351"/>
      <c r="MW26" s="351"/>
      <c r="MX26" s="351"/>
      <c r="MY26" s="351"/>
      <c r="MZ26" s="351"/>
      <c r="NA26" s="351"/>
      <c r="NB26" s="351"/>
      <c r="NC26" s="351"/>
      <c r="ND26" s="351"/>
      <c r="NE26" s="351"/>
      <c r="NF26" s="351"/>
      <c r="NG26" s="351"/>
      <c r="NH26" s="351"/>
      <c r="NI26" s="351"/>
      <c r="NJ26" s="351"/>
      <c r="NK26" s="351"/>
      <c r="NL26" s="351"/>
      <c r="NM26" s="351"/>
      <c r="NN26" s="351"/>
      <c r="NO26" s="351"/>
      <c r="NP26" s="351"/>
      <c r="NQ26" s="351"/>
      <c r="NR26" s="351"/>
      <c r="NS26" s="351"/>
      <c r="NT26" s="351"/>
      <c r="NU26" s="351"/>
      <c r="NV26" s="351"/>
      <c r="NW26" s="351"/>
      <c r="NX26" s="351"/>
      <c r="NY26" s="351"/>
      <c r="NZ26" s="351"/>
      <c r="OA26" s="351"/>
      <c r="OB26" s="351"/>
      <c r="OC26" s="351"/>
      <c r="OD26" s="351"/>
      <c r="OE26" s="351"/>
      <c r="OF26" s="351"/>
      <c r="OG26" s="351"/>
      <c r="OH26" s="351"/>
      <c r="OI26" s="351"/>
      <c r="OJ26" s="351"/>
      <c r="OK26" s="351"/>
      <c r="OL26" s="351"/>
    </row>
    <row r="27" spans="1:402" ht="13">
      <c r="A27" s="350"/>
      <c r="B27" s="24" t="s">
        <v>39</v>
      </c>
      <c r="C27" s="25">
        <v>398.59579240893089</v>
      </c>
      <c r="D27" s="25">
        <v>455.30885436316453</v>
      </c>
      <c r="E27" s="25">
        <v>-56.713061954233638</v>
      </c>
      <c r="F27" s="26">
        <v>-0.12455954109119527</v>
      </c>
      <c r="G27" s="27"/>
      <c r="H27" s="25">
        <v>0</v>
      </c>
      <c r="I27" s="25">
        <v>455.30885436316453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5">
        <v>22.954032902952381</v>
      </c>
      <c r="GH27" s="25">
        <v>44.281821608697037</v>
      </c>
      <c r="GI27" s="27"/>
      <c r="GJ27" s="25">
        <v>479.15265358831795</v>
      </c>
      <c r="GK27" s="25">
        <v>370.7880194301876</v>
      </c>
      <c r="GM27" s="349"/>
      <c r="GN27" s="349"/>
      <c r="GO27" s="349"/>
      <c r="GP27" s="349"/>
      <c r="GQ27" s="349"/>
      <c r="GR27" s="349"/>
      <c r="GS27" s="349"/>
      <c r="GT27" s="349"/>
      <c r="GU27" s="349"/>
      <c r="GV27" s="349"/>
      <c r="GW27" s="349"/>
      <c r="GX27" s="349"/>
      <c r="GY27" s="349"/>
      <c r="GZ27" s="349"/>
      <c r="HA27" s="349"/>
      <c r="HB27" s="349"/>
      <c r="HC27" s="349"/>
      <c r="HD27" s="349"/>
      <c r="HE27" s="349"/>
      <c r="HF27" s="349"/>
      <c r="HG27" s="349"/>
      <c r="HH27" s="349"/>
      <c r="HI27" s="349"/>
      <c r="HJ27" s="349"/>
      <c r="HK27" s="349"/>
      <c r="HL27" s="349"/>
      <c r="HM27" s="349"/>
      <c r="HN27" s="349"/>
      <c r="HO27" s="349"/>
      <c r="HP27" s="349"/>
      <c r="HQ27" s="349"/>
      <c r="HR27" s="349"/>
      <c r="HS27" s="349"/>
      <c r="HT27" s="349"/>
      <c r="HU27" s="349"/>
      <c r="HV27" s="349"/>
      <c r="HW27" s="349"/>
      <c r="HX27" s="349"/>
      <c r="HY27" s="349"/>
      <c r="HZ27" s="349"/>
      <c r="IA27" s="349"/>
      <c r="IB27" s="349"/>
      <c r="IC27" s="349"/>
      <c r="ID27" s="349"/>
      <c r="IE27" s="349"/>
      <c r="IF27" s="349"/>
      <c r="IG27" s="349"/>
      <c r="IH27" s="349"/>
      <c r="II27" s="349"/>
      <c r="IJ27" s="349"/>
      <c r="IK27" s="349"/>
      <c r="IL27" s="349"/>
      <c r="IM27" s="349"/>
      <c r="IN27" s="349"/>
      <c r="IO27" s="349"/>
      <c r="IP27" s="349"/>
      <c r="IQ27" s="349"/>
      <c r="IR27" s="349"/>
      <c r="IS27" s="349"/>
      <c r="IT27" s="349"/>
      <c r="IU27" s="349"/>
      <c r="IV27" s="349"/>
      <c r="IW27" s="349"/>
      <c r="IX27" s="349"/>
      <c r="IY27" s="349"/>
      <c r="IZ27" s="349"/>
      <c r="JA27" s="349"/>
      <c r="JB27" s="349"/>
      <c r="JC27" s="349"/>
      <c r="JD27" s="349"/>
      <c r="JE27" s="349"/>
      <c r="JF27" s="349"/>
      <c r="JG27" s="349"/>
      <c r="JH27" s="349"/>
      <c r="JI27" s="349"/>
      <c r="JJ27" s="349"/>
      <c r="JK27" s="349"/>
      <c r="JL27" s="349"/>
      <c r="JM27" s="349"/>
      <c r="JN27" s="349"/>
      <c r="JO27" s="349"/>
      <c r="JP27" s="349"/>
      <c r="JQ27" s="349"/>
      <c r="JR27" s="349"/>
      <c r="JS27" s="349"/>
      <c r="JT27" s="349"/>
      <c r="JU27" s="349"/>
      <c r="JV27" s="349"/>
      <c r="JW27" s="349"/>
      <c r="JX27" s="349"/>
      <c r="JY27" s="349"/>
      <c r="JZ27" s="349"/>
      <c r="KA27" s="349"/>
      <c r="KB27" s="349"/>
      <c r="KC27" s="349"/>
      <c r="KD27" s="349"/>
      <c r="KE27" s="349"/>
      <c r="KF27" s="349"/>
      <c r="KG27" s="349"/>
      <c r="KH27" s="349"/>
      <c r="KI27" s="349"/>
      <c r="KJ27" s="349"/>
      <c r="KK27" s="349"/>
      <c r="KL27" s="349"/>
      <c r="KM27" s="349"/>
      <c r="KN27" s="349"/>
      <c r="KO27" s="349"/>
      <c r="KP27" s="349"/>
      <c r="KQ27" s="349"/>
      <c r="KR27" s="349"/>
      <c r="KS27" s="349"/>
      <c r="KT27" s="349"/>
      <c r="KU27" s="349"/>
      <c r="KV27" s="349"/>
      <c r="KW27" s="349"/>
      <c r="KX27" s="349"/>
      <c r="KY27" s="349"/>
      <c r="KZ27" s="349"/>
      <c r="LA27" s="349"/>
      <c r="LB27" s="349"/>
      <c r="LC27" s="349"/>
      <c r="LD27" s="349"/>
      <c r="LE27" s="349"/>
      <c r="LF27" s="349"/>
      <c r="LG27" s="349"/>
      <c r="LH27" s="349"/>
      <c r="LI27" s="349"/>
      <c r="LJ27" s="349"/>
      <c r="LK27" s="349"/>
      <c r="LL27" s="349"/>
      <c r="LM27" s="349"/>
      <c r="LN27" s="349"/>
      <c r="LO27" s="349"/>
      <c r="LP27" s="349"/>
      <c r="LQ27" s="349"/>
      <c r="LR27" s="349"/>
      <c r="LS27" s="349"/>
      <c r="LT27" s="349"/>
      <c r="LU27" s="349"/>
      <c r="LV27" s="349"/>
      <c r="LW27" s="349"/>
      <c r="LX27" s="349"/>
      <c r="LY27" s="349"/>
      <c r="LZ27" s="349"/>
      <c r="MA27" s="349"/>
      <c r="MB27" s="349"/>
      <c r="MC27" s="349"/>
      <c r="MD27" s="349"/>
      <c r="ME27" s="349"/>
      <c r="MF27" s="349"/>
      <c r="MG27" s="349"/>
      <c r="MH27" s="349"/>
      <c r="MI27" s="349"/>
      <c r="MJ27" s="349"/>
      <c r="MK27" s="349"/>
      <c r="ML27" s="349"/>
      <c r="MM27" s="349"/>
      <c r="MN27" s="349"/>
      <c r="MO27" s="349"/>
      <c r="MP27" s="349"/>
      <c r="MQ27" s="349"/>
      <c r="MR27" s="349"/>
      <c r="MS27" s="349"/>
      <c r="MT27" s="349"/>
      <c r="MU27" s="349"/>
      <c r="MV27" s="349"/>
      <c r="MW27" s="349"/>
      <c r="MX27" s="349"/>
      <c r="MY27" s="349"/>
      <c r="MZ27" s="349"/>
      <c r="NA27" s="349"/>
      <c r="NB27" s="349"/>
      <c r="NC27" s="349"/>
      <c r="ND27" s="349"/>
      <c r="NE27" s="349"/>
      <c r="NF27" s="349"/>
      <c r="NG27" s="349"/>
      <c r="NH27" s="349"/>
      <c r="NI27" s="349"/>
      <c r="NJ27" s="349"/>
      <c r="NK27" s="349"/>
      <c r="NL27" s="349"/>
      <c r="NM27" s="349"/>
      <c r="NN27" s="349"/>
      <c r="NO27" s="349"/>
      <c r="NP27" s="349"/>
      <c r="NQ27" s="349"/>
      <c r="NR27" s="349"/>
      <c r="NS27" s="349"/>
      <c r="NT27" s="349"/>
      <c r="NU27" s="349"/>
      <c r="NV27" s="349"/>
    </row>
    <row r="28" spans="1:402" ht="13">
      <c r="A28" s="350"/>
      <c r="B28" s="18" t="s">
        <v>317</v>
      </c>
      <c r="C28" s="27">
        <v>27.807772978743234</v>
      </c>
      <c r="D28" s="27">
        <v>29.13746479628854</v>
      </c>
      <c r="E28" s="27">
        <v>-1.3296918175453065</v>
      </c>
      <c r="F28" s="355">
        <v>-4.5635123949242129E-2</v>
      </c>
      <c r="G28" s="27"/>
      <c r="H28" s="27">
        <v>0</v>
      </c>
      <c r="I28" s="27">
        <v>29.13746479628854</v>
      </c>
      <c r="J28" s="35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19">
        <v>1.7688804922210384</v>
      </c>
      <c r="GH28" s="19">
        <v>2.8344217171181567</v>
      </c>
      <c r="GI28" s="27"/>
      <c r="GJ28" s="27">
        <v>0</v>
      </c>
      <c r="GK28" s="27">
        <v>0</v>
      </c>
      <c r="GM28" s="349"/>
      <c r="GN28" s="349"/>
      <c r="GO28" s="349"/>
      <c r="GP28" s="349"/>
      <c r="GQ28" s="349"/>
      <c r="GR28" s="349"/>
      <c r="GS28" s="349"/>
      <c r="GT28" s="349"/>
      <c r="GU28" s="349"/>
      <c r="GV28" s="349"/>
      <c r="GW28" s="349"/>
      <c r="GX28" s="349"/>
      <c r="GY28" s="349"/>
      <c r="GZ28" s="349"/>
      <c r="HA28" s="349"/>
      <c r="HB28" s="349"/>
      <c r="HC28" s="349"/>
      <c r="HD28" s="349"/>
      <c r="HE28" s="349"/>
      <c r="HF28" s="349"/>
      <c r="HG28" s="349"/>
      <c r="HH28" s="349"/>
      <c r="HI28" s="349"/>
      <c r="HJ28" s="349"/>
      <c r="HK28" s="349"/>
      <c r="HL28" s="349"/>
      <c r="HM28" s="349"/>
      <c r="HN28" s="349"/>
      <c r="HO28" s="349"/>
      <c r="HP28" s="349"/>
      <c r="HQ28" s="349"/>
      <c r="HR28" s="349"/>
      <c r="HS28" s="349"/>
      <c r="HT28" s="349"/>
      <c r="HU28" s="349"/>
      <c r="HV28" s="349"/>
      <c r="HW28" s="349"/>
      <c r="HX28" s="349"/>
      <c r="HY28" s="349"/>
      <c r="HZ28" s="349"/>
      <c r="IA28" s="349"/>
      <c r="IB28" s="349"/>
      <c r="IC28" s="349"/>
      <c r="ID28" s="349"/>
      <c r="IE28" s="349"/>
      <c r="IF28" s="349"/>
      <c r="IG28" s="349"/>
      <c r="IH28" s="349"/>
      <c r="II28" s="349"/>
      <c r="IJ28" s="349"/>
      <c r="IK28" s="349"/>
      <c r="IL28" s="349"/>
      <c r="IM28" s="349"/>
      <c r="IN28" s="349"/>
      <c r="IO28" s="349"/>
      <c r="IP28" s="349"/>
      <c r="IQ28" s="349"/>
      <c r="IR28" s="349"/>
      <c r="IS28" s="349"/>
      <c r="IT28" s="349"/>
      <c r="IU28" s="349"/>
      <c r="IV28" s="349"/>
      <c r="IW28" s="349"/>
      <c r="IX28" s="349"/>
      <c r="IY28" s="349"/>
      <c r="IZ28" s="349"/>
      <c r="JA28" s="349"/>
      <c r="JB28" s="349"/>
      <c r="JC28" s="349"/>
      <c r="JD28" s="349"/>
      <c r="JE28" s="349"/>
      <c r="JF28" s="349"/>
      <c r="JG28" s="349"/>
      <c r="JH28" s="349"/>
      <c r="JI28" s="349"/>
      <c r="JJ28" s="349"/>
      <c r="JK28" s="349"/>
      <c r="JL28" s="349"/>
      <c r="JM28" s="349"/>
      <c r="JN28" s="349"/>
      <c r="JO28" s="349"/>
      <c r="JP28" s="349"/>
      <c r="JQ28" s="349"/>
      <c r="JR28" s="349"/>
      <c r="JS28" s="349"/>
      <c r="JT28" s="349"/>
      <c r="JU28" s="349"/>
      <c r="JV28" s="349"/>
      <c r="JW28" s="349"/>
      <c r="JX28" s="349"/>
      <c r="JY28" s="349"/>
      <c r="JZ28" s="349"/>
      <c r="KA28" s="349"/>
      <c r="KB28" s="349"/>
      <c r="KC28" s="349"/>
      <c r="KD28" s="349"/>
      <c r="KE28" s="349"/>
      <c r="KF28" s="349"/>
      <c r="KG28" s="349"/>
      <c r="KH28" s="349"/>
      <c r="KI28" s="349"/>
      <c r="KJ28" s="349"/>
      <c r="KK28" s="349"/>
      <c r="KL28" s="349"/>
      <c r="KM28" s="349"/>
      <c r="KN28" s="349"/>
      <c r="KO28" s="349"/>
      <c r="KP28" s="349"/>
      <c r="KQ28" s="349"/>
      <c r="KR28" s="349"/>
      <c r="KS28" s="349"/>
      <c r="KT28" s="349"/>
      <c r="KU28" s="349"/>
      <c r="KV28" s="349"/>
      <c r="KW28" s="349"/>
      <c r="KX28" s="349"/>
      <c r="KY28" s="349"/>
      <c r="KZ28" s="349"/>
      <c r="LA28" s="349"/>
      <c r="LB28" s="349"/>
      <c r="LC28" s="349"/>
      <c r="LD28" s="349"/>
      <c r="LE28" s="349"/>
      <c r="LF28" s="349"/>
      <c r="LG28" s="349"/>
      <c r="LH28" s="349"/>
      <c r="LI28" s="349"/>
      <c r="LJ28" s="349"/>
      <c r="LK28" s="349"/>
      <c r="LL28" s="349"/>
      <c r="LM28" s="349"/>
      <c r="LN28" s="349"/>
      <c r="LO28" s="349"/>
      <c r="LP28" s="349"/>
      <c r="LQ28" s="349"/>
      <c r="LR28" s="349"/>
      <c r="LS28" s="349"/>
      <c r="LT28" s="349"/>
      <c r="LU28" s="349"/>
      <c r="LV28" s="349"/>
      <c r="LW28" s="349"/>
      <c r="LX28" s="349"/>
      <c r="LY28" s="349"/>
      <c r="LZ28" s="349"/>
      <c r="MA28" s="349"/>
      <c r="MB28" s="349"/>
      <c r="MC28" s="349"/>
      <c r="MD28" s="349"/>
      <c r="ME28" s="349"/>
      <c r="MF28" s="349"/>
      <c r="MG28" s="349"/>
      <c r="MH28" s="349"/>
      <c r="MI28" s="349"/>
      <c r="MJ28" s="349"/>
      <c r="MK28" s="349"/>
      <c r="ML28" s="349"/>
      <c r="MM28" s="349"/>
      <c r="MN28" s="349"/>
      <c r="MO28" s="349"/>
      <c r="MP28" s="349"/>
      <c r="MQ28" s="349"/>
      <c r="MR28" s="349"/>
      <c r="MS28" s="349"/>
      <c r="MT28" s="349"/>
      <c r="MU28" s="349"/>
      <c r="MV28" s="349"/>
      <c r="MW28" s="349"/>
      <c r="MX28" s="349"/>
      <c r="MY28" s="349"/>
      <c r="MZ28" s="349"/>
      <c r="NA28" s="349"/>
      <c r="NB28" s="349"/>
      <c r="NC28" s="349"/>
      <c r="ND28" s="349"/>
      <c r="NE28" s="349"/>
      <c r="NF28" s="349"/>
      <c r="NG28" s="349"/>
      <c r="NH28" s="349"/>
      <c r="NI28" s="349"/>
      <c r="NJ28" s="349"/>
      <c r="NK28" s="349"/>
      <c r="NL28" s="349"/>
      <c r="NM28" s="349"/>
      <c r="NN28" s="349"/>
      <c r="NO28" s="349"/>
      <c r="NP28" s="349"/>
      <c r="NQ28" s="349"/>
      <c r="NR28" s="349"/>
      <c r="NS28" s="349"/>
      <c r="NT28" s="349"/>
      <c r="NU28" s="349"/>
      <c r="NV28" s="349"/>
    </row>
    <row r="29" spans="1:402" ht="13">
      <c r="A29" s="350"/>
      <c r="B29" s="18" t="s">
        <v>68</v>
      </c>
      <c r="C29" s="19">
        <v>13.083819401866943</v>
      </c>
      <c r="D29" s="19">
        <v>10.248715028584639</v>
      </c>
      <c r="E29" s="19">
        <v>2.835104373282304</v>
      </c>
      <c r="F29" s="20">
        <v>0.27663022782611563</v>
      </c>
      <c r="G29" s="19"/>
      <c r="H29" s="19">
        <v>0</v>
      </c>
      <c r="I29" s="19">
        <v>10.248715028584639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>
        <v>1.0552517089103828</v>
      </c>
      <c r="GH29" s="19">
        <v>1.0693783410857882</v>
      </c>
      <c r="GI29" s="19"/>
      <c r="GJ29" s="19">
        <v>11.78456922890121</v>
      </c>
      <c r="GK29" s="19">
        <v>13.083819401866943</v>
      </c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</row>
    <row r="30" spans="1:402" ht="13">
      <c r="A30" s="350"/>
      <c r="B30" s="18" t="s">
        <v>69</v>
      </c>
      <c r="C30" s="19">
        <v>85.872184961948804</v>
      </c>
      <c r="D30" s="19">
        <v>38.558255858116404</v>
      </c>
      <c r="E30" s="19">
        <v>47.3139291038324</v>
      </c>
      <c r="F30" s="20">
        <v>1.2270764859783707</v>
      </c>
      <c r="G30" s="19"/>
      <c r="H30" s="19">
        <v>0</v>
      </c>
      <c r="I30" s="19">
        <v>38.558255858116404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>
        <v>2.2045676432130183</v>
      </c>
      <c r="GH30" s="19">
        <v>6.1243004085264259</v>
      </c>
      <c r="GI30" s="19"/>
      <c r="GJ30" s="19">
        <v>40.863585995340422</v>
      </c>
      <c r="GK30" s="19">
        <v>85.872184961948804</v>
      </c>
      <c r="GM30" s="17"/>
      <c r="GN30" s="351"/>
      <c r="GO30" s="351"/>
      <c r="GP30" s="351"/>
      <c r="GQ30" s="351"/>
      <c r="GR30" s="351"/>
      <c r="GS30" s="351"/>
      <c r="GT30" s="351"/>
      <c r="GU30" s="351"/>
      <c r="GV30" s="351"/>
      <c r="GW30" s="351"/>
      <c r="GX30" s="351"/>
      <c r="GY30" s="351"/>
      <c r="GZ30" s="351"/>
      <c r="HA30" s="351"/>
      <c r="HB30" s="351"/>
      <c r="HC30" s="351"/>
      <c r="HD30" s="351"/>
      <c r="HE30" s="351"/>
      <c r="HF30" s="351"/>
      <c r="HG30" s="351"/>
      <c r="HH30" s="351"/>
      <c r="HI30" s="351"/>
      <c r="HJ30" s="351"/>
      <c r="HK30" s="351"/>
      <c r="HL30" s="351"/>
      <c r="HM30" s="351"/>
      <c r="HN30" s="351"/>
      <c r="HO30" s="351"/>
      <c r="HP30" s="351"/>
      <c r="HQ30" s="351"/>
      <c r="HR30" s="351"/>
      <c r="HS30" s="351"/>
      <c r="HT30" s="351"/>
      <c r="HU30" s="351"/>
      <c r="HV30" s="351"/>
      <c r="HW30" s="351"/>
      <c r="HX30" s="351"/>
      <c r="HY30" s="351"/>
      <c r="HZ30" s="351"/>
      <c r="IA30" s="351"/>
      <c r="IB30" s="351"/>
      <c r="IC30" s="351"/>
      <c r="ID30" s="351"/>
      <c r="IE30" s="351"/>
      <c r="IF30" s="351"/>
      <c r="IG30" s="351"/>
      <c r="IH30" s="351"/>
      <c r="II30" s="351"/>
      <c r="IJ30" s="351"/>
      <c r="IK30" s="351"/>
      <c r="IL30" s="351"/>
      <c r="IM30" s="351"/>
      <c r="IN30" s="351"/>
      <c r="IO30" s="351"/>
      <c r="IP30" s="351"/>
      <c r="IQ30" s="351"/>
      <c r="IR30" s="351"/>
      <c r="IS30" s="351"/>
      <c r="IT30" s="351"/>
      <c r="IU30" s="351"/>
      <c r="IV30" s="351"/>
      <c r="IW30" s="351"/>
      <c r="IX30" s="351"/>
      <c r="IY30" s="351"/>
      <c r="IZ30" s="351"/>
      <c r="JA30" s="351"/>
      <c r="JB30" s="351"/>
      <c r="JC30" s="351"/>
      <c r="JD30" s="351"/>
      <c r="JE30" s="351"/>
      <c r="JF30" s="351"/>
      <c r="JG30" s="351"/>
      <c r="JH30" s="351"/>
      <c r="JI30" s="351"/>
      <c r="JJ30" s="351"/>
      <c r="JK30" s="351"/>
      <c r="JL30" s="351"/>
      <c r="JM30" s="351"/>
      <c r="JN30" s="351"/>
      <c r="JO30" s="351"/>
      <c r="JP30" s="351"/>
      <c r="JQ30" s="351"/>
      <c r="JR30" s="351"/>
      <c r="JS30" s="351"/>
      <c r="JT30" s="351"/>
      <c r="JU30" s="351"/>
      <c r="JV30" s="351"/>
      <c r="JW30" s="351"/>
      <c r="JX30" s="351"/>
      <c r="JY30" s="351"/>
      <c r="JZ30" s="351"/>
      <c r="KA30" s="351"/>
      <c r="KB30" s="351"/>
      <c r="KC30" s="351"/>
      <c r="KD30" s="351"/>
      <c r="KE30" s="351"/>
      <c r="KF30" s="351"/>
      <c r="KG30" s="351"/>
      <c r="KH30" s="351"/>
      <c r="KI30" s="351"/>
      <c r="KJ30" s="351"/>
      <c r="KK30" s="351"/>
      <c r="KL30" s="351"/>
      <c r="KM30" s="351"/>
      <c r="KN30" s="351"/>
      <c r="KO30" s="351"/>
      <c r="KP30" s="351"/>
      <c r="KQ30" s="351"/>
      <c r="KR30" s="351"/>
      <c r="KS30" s="351"/>
      <c r="KT30" s="351"/>
      <c r="KU30" s="351"/>
      <c r="KV30" s="351"/>
      <c r="KW30" s="351"/>
      <c r="KX30" s="351"/>
      <c r="KY30" s="351"/>
      <c r="KZ30" s="351"/>
      <c r="LA30" s="351"/>
      <c r="LB30" s="351"/>
      <c r="LC30" s="351"/>
      <c r="LD30" s="351"/>
      <c r="LE30" s="351"/>
      <c r="LF30" s="351"/>
      <c r="LG30" s="351"/>
      <c r="LH30" s="351"/>
      <c r="LI30" s="351"/>
      <c r="LJ30" s="351"/>
      <c r="LK30" s="351"/>
      <c r="LL30" s="351"/>
      <c r="LM30" s="351"/>
      <c r="LN30" s="351"/>
      <c r="LO30" s="351"/>
      <c r="LP30" s="351"/>
      <c r="LQ30" s="351"/>
      <c r="LR30" s="351"/>
      <c r="LS30" s="351"/>
      <c r="LT30" s="351"/>
      <c r="LU30" s="351"/>
      <c r="LV30" s="351"/>
      <c r="LW30" s="351"/>
      <c r="LX30" s="351"/>
      <c r="LY30" s="351"/>
      <c r="LZ30" s="351"/>
      <c r="MA30" s="351"/>
    </row>
    <row r="31" spans="1:402" ht="13">
      <c r="A31" s="350"/>
      <c r="B31" s="18" t="s">
        <v>70</v>
      </c>
      <c r="C31" s="19">
        <v>258.14507448026831</v>
      </c>
      <c r="D31" s="19">
        <v>372.85251298418189</v>
      </c>
      <c r="E31" s="19">
        <v>-114.70743850391358</v>
      </c>
      <c r="F31" s="20">
        <v>-0.30764829123943704</v>
      </c>
      <c r="G31" s="19"/>
      <c r="H31" s="19">
        <v>0</v>
      </c>
      <c r="I31" s="19">
        <v>372.85251298418189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05">
        <v>13.282571253195352</v>
      </c>
      <c r="FU31" s="405">
        <v>52.075856847459541</v>
      </c>
      <c r="FV31" s="405">
        <v>44.634580037665899</v>
      </c>
      <c r="FW31" s="405">
        <v>48.742011688127114</v>
      </c>
      <c r="FX31" s="405">
        <v>26.151901874117844</v>
      </c>
      <c r="FY31" s="405">
        <v>45.6761254235062</v>
      </c>
      <c r="FZ31" s="405">
        <v>28.147869905277293</v>
      </c>
      <c r="GA31" s="405">
        <v>10.693620141791378</v>
      </c>
      <c r="GB31" s="405">
        <v>39.475542541060889</v>
      </c>
      <c r="GC31" s="405">
        <v>10.738519406204388</v>
      </c>
      <c r="GD31" s="405">
        <v>0.87563824494387466</v>
      </c>
      <c r="GE31" s="405">
        <v>27.732567365026608</v>
      </c>
      <c r="GF31" s="405">
        <v>17.100704159171922</v>
      </c>
      <c r="GG31" s="405">
        <v>17.565594366668883</v>
      </c>
      <c r="GH31" s="405">
        <v>33.986991052499064</v>
      </c>
      <c r="GI31" s="19"/>
      <c r="GJ31" s="19">
        <v>421.59452467230898</v>
      </c>
      <c r="GK31" s="19">
        <v>258.14507448026831</v>
      </c>
      <c r="GM31" s="17"/>
      <c r="GN31" s="351"/>
      <c r="GO31" s="351"/>
      <c r="GP31" s="351"/>
      <c r="GQ31" s="351"/>
      <c r="GR31" s="351"/>
      <c r="GS31" s="351"/>
      <c r="GT31" s="351"/>
      <c r="GU31" s="351"/>
      <c r="GV31" s="351"/>
      <c r="GW31" s="351"/>
      <c r="GX31" s="351"/>
      <c r="GY31" s="351"/>
      <c r="GZ31" s="351"/>
      <c r="HA31" s="351"/>
      <c r="HB31" s="351"/>
      <c r="HC31" s="351"/>
      <c r="HD31" s="351"/>
      <c r="HE31" s="351"/>
      <c r="HF31" s="351"/>
      <c r="HG31" s="351"/>
      <c r="HH31" s="351"/>
      <c r="HI31" s="351"/>
      <c r="HJ31" s="351"/>
      <c r="HK31" s="351"/>
      <c r="HL31" s="351"/>
      <c r="HM31" s="351"/>
      <c r="HN31" s="351"/>
      <c r="HO31" s="351"/>
      <c r="HP31" s="351"/>
      <c r="HQ31" s="351"/>
      <c r="HR31" s="351"/>
      <c r="HS31" s="351"/>
      <c r="HT31" s="351"/>
      <c r="HU31" s="351"/>
      <c r="HV31" s="351"/>
      <c r="HW31" s="351"/>
      <c r="HX31" s="351"/>
      <c r="HY31" s="351"/>
      <c r="HZ31" s="351"/>
      <c r="IA31" s="351"/>
      <c r="IB31" s="351"/>
      <c r="IC31" s="351"/>
      <c r="ID31" s="351"/>
      <c r="IE31" s="351"/>
      <c r="IF31" s="351"/>
      <c r="IG31" s="351"/>
      <c r="IH31" s="351"/>
      <c r="II31" s="351"/>
      <c r="IJ31" s="351"/>
      <c r="IK31" s="351"/>
      <c r="IL31" s="351"/>
      <c r="IM31" s="351"/>
      <c r="IN31" s="351"/>
      <c r="IO31" s="351"/>
      <c r="IP31" s="351"/>
      <c r="IQ31" s="351"/>
      <c r="IR31" s="351"/>
      <c r="IS31" s="351"/>
      <c r="IT31" s="351"/>
      <c r="IU31" s="351"/>
      <c r="IV31" s="351"/>
      <c r="IW31" s="351"/>
      <c r="IX31" s="351"/>
      <c r="IY31" s="351"/>
      <c r="IZ31" s="351"/>
      <c r="JA31" s="351"/>
      <c r="JB31" s="351"/>
      <c r="JC31" s="351"/>
      <c r="JD31" s="351"/>
      <c r="JE31" s="351"/>
      <c r="JF31" s="351"/>
      <c r="JG31" s="351"/>
      <c r="JH31" s="351"/>
      <c r="JI31" s="351"/>
      <c r="JJ31" s="351"/>
      <c r="JK31" s="351"/>
      <c r="JL31" s="351"/>
      <c r="JM31" s="351"/>
      <c r="JN31" s="351"/>
      <c r="JO31" s="351"/>
      <c r="JP31" s="351"/>
      <c r="JQ31" s="351"/>
      <c r="JR31" s="351"/>
      <c r="JS31" s="351"/>
      <c r="JT31" s="351"/>
      <c r="JU31" s="351"/>
      <c r="JV31" s="351"/>
      <c r="JW31" s="351"/>
      <c r="JX31" s="351"/>
      <c r="JY31" s="351"/>
      <c r="JZ31" s="351"/>
      <c r="KA31" s="351"/>
      <c r="KB31" s="351"/>
      <c r="KC31" s="351"/>
      <c r="KD31" s="351"/>
      <c r="KE31" s="351"/>
      <c r="KF31" s="351"/>
      <c r="KG31" s="351"/>
      <c r="KH31" s="351"/>
      <c r="KI31" s="351"/>
      <c r="KJ31" s="351"/>
      <c r="KK31" s="351"/>
      <c r="KL31" s="351"/>
      <c r="KM31" s="351"/>
      <c r="KN31" s="351"/>
      <c r="KO31" s="351"/>
      <c r="KP31" s="351"/>
      <c r="KQ31" s="351"/>
      <c r="KR31" s="351"/>
      <c r="KS31" s="351"/>
      <c r="KT31" s="351"/>
      <c r="KU31" s="351"/>
      <c r="KV31" s="351"/>
      <c r="KW31" s="351"/>
      <c r="KX31" s="351"/>
      <c r="KY31" s="351"/>
      <c r="KZ31" s="351"/>
      <c r="LA31" s="351"/>
      <c r="LB31" s="351"/>
      <c r="LC31" s="351"/>
      <c r="LD31" s="351"/>
      <c r="LE31" s="351"/>
      <c r="LF31" s="351"/>
      <c r="LG31" s="351"/>
      <c r="LH31" s="351"/>
      <c r="LI31" s="351"/>
      <c r="LJ31" s="351"/>
      <c r="LK31" s="351"/>
      <c r="LL31" s="351"/>
      <c r="LM31" s="351"/>
      <c r="LN31" s="351"/>
      <c r="LO31" s="351"/>
      <c r="LP31" s="351"/>
      <c r="LQ31" s="351"/>
      <c r="LR31" s="351"/>
      <c r="LS31" s="351"/>
      <c r="LT31" s="351"/>
      <c r="LU31" s="351"/>
      <c r="LV31" s="351"/>
      <c r="LW31" s="351"/>
      <c r="LX31" s="351"/>
      <c r="LY31" s="351"/>
      <c r="LZ31" s="351"/>
      <c r="MA31" s="351"/>
    </row>
    <row r="32" spans="1:402" ht="13">
      <c r="A32" s="350"/>
      <c r="B32" s="18" t="s">
        <v>71</v>
      </c>
      <c r="C32" s="19">
        <v>13.68694058610356</v>
      </c>
      <c r="D32" s="19">
        <v>4.5119056959930486</v>
      </c>
      <c r="E32" s="19">
        <v>9.1750348901105117</v>
      </c>
      <c r="F32" s="20">
        <v>2.0335165467351666</v>
      </c>
      <c r="G32" s="19"/>
      <c r="H32" s="19">
        <v>0</v>
      </c>
      <c r="I32" s="19">
        <v>4.5119056959930486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>
        <v>0.35973869193906222</v>
      </c>
      <c r="GH32" s="19">
        <v>0.26673008946759846</v>
      </c>
      <c r="GI32" s="19"/>
      <c r="GJ32" s="19">
        <v>4.9099736917673091</v>
      </c>
      <c r="GK32" s="19">
        <v>13.68694058610356</v>
      </c>
      <c r="GM32" s="17"/>
      <c r="GN32" s="351"/>
      <c r="GO32" s="351"/>
      <c r="GP32" s="351"/>
      <c r="GQ32" s="351"/>
      <c r="GR32" s="351"/>
      <c r="GS32" s="351"/>
      <c r="GT32" s="351"/>
      <c r="GU32" s="351"/>
      <c r="GV32" s="351"/>
      <c r="GW32" s="351"/>
      <c r="GX32" s="351"/>
      <c r="GY32" s="351"/>
      <c r="GZ32" s="351"/>
      <c r="HA32" s="351"/>
      <c r="HB32" s="351"/>
      <c r="HC32" s="351"/>
      <c r="HD32" s="351"/>
      <c r="HE32" s="351"/>
      <c r="HF32" s="351"/>
      <c r="HG32" s="351"/>
      <c r="HH32" s="351"/>
      <c r="HI32" s="351"/>
      <c r="HJ32" s="351"/>
      <c r="HK32" s="351"/>
      <c r="HL32" s="351"/>
      <c r="HM32" s="351"/>
      <c r="HN32" s="351"/>
      <c r="HO32" s="351"/>
      <c r="HP32" s="351"/>
      <c r="HQ32" s="351"/>
      <c r="HR32" s="351"/>
      <c r="HS32" s="351"/>
      <c r="HT32" s="351"/>
      <c r="HU32" s="351"/>
      <c r="HV32" s="351"/>
      <c r="HW32" s="351"/>
      <c r="HX32" s="351"/>
      <c r="HY32" s="351"/>
      <c r="HZ32" s="351"/>
      <c r="IA32" s="351"/>
      <c r="IB32" s="351"/>
      <c r="IC32" s="351"/>
      <c r="ID32" s="351"/>
      <c r="IE32" s="351"/>
      <c r="IF32" s="351"/>
      <c r="IG32" s="351"/>
      <c r="IH32" s="351"/>
      <c r="II32" s="351"/>
      <c r="IJ32" s="351"/>
      <c r="IK32" s="351"/>
      <c r="IL32" s="351"/>
      <c r="IM32" s="351"/>
      <c r="IN32" s="351"/>
      <c r="IO32" s="351"/>
      <c r="IP32" s="351"/>
      <c r="IQ32" s="351"/>
      <c r="IR32" s="351"/>
      <c r="IS32" s="351"/>
      <c r="IT32" s="351"/>
      <c r="IU32" s="351"/>
      <c r="IV32" s="351"/>
      <c r="IW32" s="351"/>
      <c r="IX32" s="351"/>
      <c r="IY32" s="351"/>
      <c r="IZ32" s="351"/>
      <c r="JA32" s="351"/>
      <c r="JB32" s="351"/>
      <c r="JC32" s="351"/>
      <c r="JD32" s="351"/>
      <c r="JE32" s="351"/>
      <c r="JF32" s="351"/>
      <c r="JG32" s="351"/>
      <c r="JH32" s="351"/>
      <c r="JI32" s="351"/>
      <c r="JJ32" s="351"/>
      <c r="JK32" s="351"/>
      <c r="JL32" s="351"/>
      <c r="JM32" s="351"/>
      <c r="JN32" s="351"/>
      <c r="JO32" s="351"/>
      <c r="JP32" s="351"/>
      <c r="JQ32" s="351"/>
      <c r="JR32" s="351"/>
      <c r="JS32" s="351"/>
      <c r="JT32" s="351"/>
      <c r="JU32" s="351"/>
      <c r="JV32" s="351"/>
      <c r="JW32" s="351"/>
      <c r="JX32" s="351"/>
      <c r="JY32" s="351"/>
      <c r="JZ32" s="351"/>
      <c r="KA32" s="351"/>
      <c r="KB32" s="351"/>
      <c r="KC32" s="351"/>
      <c r="KD32" s="351"/>
      <c r="KE32" s="351"/>
      <c r="KF32" s="351"/>
      <c r="KG32" s="351"/>
      <c r="KH32" s="351"/>
      <c r="KI32" s="351"/>
      <c r="KJ32" s="351"/>
      <c r="KK32" s="351"/>
      <c r="KL32" s="351"/>
      <c r="KM32" s="351"/>
      <c r="KN32" s="351"/>
      <c r="KO32" s="351"/>
      <c r="KP32" s="351"/>
      <c r="KQ32" s="351"/>
      <c r="KR32" s="351"/>
      <c r="KS32" s="351"/>
      <c r="KT32" s="351"/>
      <c r="KU32" s="351"/>
      <c r="KV32" s="351"/>
      <c r="KW32" s="351"/>
      <c r="KX32" s="351"/>
      <c r="KY32" s="351"/>
      <c r="KZ32" s="351"/>
      <c r="LA32" s="351"/>
      <c r="LB32" s="351"/>
      <c r="LC32" s="351"/>
      <c r="LD32" s="351"/>
      <c r="LE32" s="351"/>
      <c r="LF32" s="351"/>
      <c r="LG32" s="351"/>
      <c r="LH32" s="351"/>
      <c r="LI32" s="351"/>
      <c r="LJ32" s="351"/>
      <c r="LK32" s="351"/>
      <c r="LL32" s="351"/>
      <c r="LM32" s="351"/>
      <c r="LN32" s="351"/>
      <c r="LO32" s="351"/>
      <c r="LP32" s="351"/>
      <c r="LQ32" s="351"/>
      <c r="LR32" s="351"/>
      <c r="LS32" s="351"/>
      <c r="LT32" s="351"/>
      <c r="LU32" s="351"/>
      <c r="LV32" s="351"/>
      <c r="LW32" s="351"/>
      <c r="LX32" s="351"/>
      <c r="LY32" s="351"/>
      <c r="LZ32" s="351"/>
      <c r="MA32" s="351"/>
    </row>
    <row r="33" spans="1:339" ht="13">
      <c r="A33" s="35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M33" s="17"/>
      <c r="GN33" s="351"/>
      <c r="GO33" s="351"/>
      <c r="GP33" s="351"/>
      <c r="GQ33" s="351"/>
      <c r="GR33" s="351"/>
      <c r="GS33" s="351"/>
      <c r="GT33" s="351"/>
      <c r="GU33" s="351"/>
      <c r="GV33" s="351"/>
      <c r="GW33" s="351"/>
      <c r="GX33" s="351"/>
      <c r="GY33" s="351"/>
      <c r="GZ33" s="351"/>
      <c r="HA33" s="351"/>
      <c r="HB33" s="351"/>
      <c r="HC33" s="351"/>
      <c r="HD33" s="351"/>
      <c r="HE33" s="351"/>
      <c r="HF33" s="351"/>
      <c r="HG33" s="351"/>
      <c r="HH33" s="351"/>
      <c r="HI33" s="351"/>
      <c r="HJ33" s="351"/>
      <c r="HK33" s="351"/>
      <c r="HL33" s="351"/>
      <c r="HM33" s="351"/>
      <c r="HN33" s="351"/>
      <c r="HO33" s="351"/>
      <c r="HP33" s="351"/>
      <c r="HQ33" s="351"/>
      <c r="HR33" s="351"/>
      <c r="HS33" s="351"/>
      <c r="HT33" s="351"/>
      <c r="HU33" s="351"/>
      <c r="HV33" s="351"/>
      <c r="HW33" s="351"/>
      <c r="HX33" s="351"/>
      <c r="HY33" s="351"/>
      <c r="HZ33" s="351"/>
      <c r="IA33" s="351"/>
      <c r="IB33" s="351"/>
      <c r="IC33" s="351"/>
      <c r="ID33" s="351"/>
      <c r="IE33" s="351"/>
      <c r="IF33" s="351"/>
      <c r="IG33" s="351"/>
      <c r="IH33" s="351"/>
      <c r="II33" s="351"/>
      <c r="IJ33" s="351"/>
      <c r="IK33" s="351"/>
      <c r="IL33" s="351"/>
      <c r="IM33" s="351"/>
      <c r="IN33" s="351"/>
      <c r="IO33" s="351"/>
      <c r="IP33" s="351"/>
      <c r="IQ33" s="351"/>
      <c r="IR33" s="351"/>
      <c r="IS33" s="351"/>
      <c r="IT33" s="351"/>
      <c r="IU33" s="351"/>
      <c r="IV33" s="351"/>
      <c r="IW33" s="351"/>
      <c r="IX33" s="351"/>
      <c r="IY33" s="351"/>
      <c r="IZ33" s="351"/>
      <c r="JA33" s="351"/>
      <c r="JB33" s="351"/>
      <c r="JC33" s="351"/>
      <c r="JD33" s="351"/>
      <c r="JE33" s="351"/>
      <c r="JF33" s="351"/>
      <c r="JG33" s="351"/>
      <c r="JH33" s="351"/>
      <c r="JI33" s="351"/>
      <c r="JJ33" s="351"/>
      <c r="JK33" s="351"/>
      <c r="JL33" s="351"/>
      <c r="JM33" s="351"/>
      <c r="JN33" s="351"/>
      <c r="JO33" s="351"/>
      <c r="JP33" s="351"/>
      <c r="JQ33" s="351"/>
      <c r="JR33" s="351"/>
      <c r="JS33" s="351"/>
      <c r="JT33" s="351"/>
      <c r="JU33" s="351"/>
      <c r="JV33" s="351"/>
      <c r="JW33" s="351"/>
      <c r="JX33" s="351"/>
      <c r="JY33" s="351"/>
      <c r="JZ33" s="351"/>
      <c r="KA33" s="351"/>
      <c r="KB33" s="351"/>
      <c r="KC33" s="351"/>
      <c r="KD33" s="351"/>
      <c r="KE33" s="351"/>
      <c r="KF33" s="351"/>
      <c r="KG33" s="351"/>
      <c r="KH33" s="351"/>
      <c r="KI33" s="351"/>
      <c r="KJ33" s="351"/>
      <c r="KK33" s="351"/>
      <c r="KL33" s="351"/>
      <c r="KM33" s="351"/>
      <c r="KN33" s="351"/>
      <c r="KO33" s="351"/>
      <c r="KP33" s="351"/>
      <c r="KQ33" s="351"/>
      <c r="KR33" s="351"/>
      <c r="KS33" s="351"/>
      <c r="KT33" s="351"/>
      <c r="KU33" s="351"/>
      <c r="KV33" s="351"/>
      <c r="KW33" s="351"/>
      <c r="KX33" s="351"/>
      <c r="KY33" s="351"/>
      <c r="KZ33" s="351"/>
      <c r="LA33" s="351"/>
      <c r="LB33" s="351"/>
      <c r="LC33" s="351"/>
      <c r="LD33" s="351"/>
      <c r="LE33" s="351"/>
      <c r="LF33" s="351"/>
      <c r="LG33" s="351"/>
      <c r="LH33" s="351"/>
      <c r="LI33" s="351"/>
      <c r="LJ33" s="351"/>
      <c r="LK33" s="351"/>
      <c r="LL33" s="351"/>
      <c r="LM33" s="351"/>
      <c r="LN33" s="351"/>
      <c r="LO33" s="351"/>
      <c r="LP33" s="351"/>
      <c r="LQ33" s="351"/>
      <c r="LR33" s="351"/>
      <c r="LS33" s="351"/>
      <c r="LT33" s="351"/>
      <c r="LU33" s="351"/>
      <c r="LV33" s="351"/>
      <c r="LW33" s="351"/>
      <c r="LX33" s="351"/>
      <c r="LY33" s="351"/>
      <c r="LZ33" s="351"/>
      <c r="MA33" s="351"/>
    </row>
    <row r="34" spans="1:339" ht="13">
      <c r="A34" s="350"/>
      <c r="B34" s="24" t="s">
        <v>72</v>
      </c>
      <c r="C34" s="25">
        <v>0.88782323567601007</v>
      </c>
      <c r="D34" s="25">
        <v>0.77840116886743371</v>
      </c>
      <c r="E34" s="25">
        <v>0.10942206680857636</v>
      </c>
      <c r="F34" s="26">
        <v>0.14057284493519509</v>
      </c>
      <c r="G34" s="27"/>
      <c r="H34" s="25">
        <v>0</v>
      </c>
      <c r="I34" s="25">
        <v>0.77840116886743371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5">
        <v>5.9424052890081951E-2</v>
      </c>
      <c r="GH34" s="25">
        <v>0.12077312145752001</v>
      </c>
      <c r="GI34" s="27"/>
      <c r="GJ34" s="25">
        <v>0.88495674815840064</v>
      </c>
      <c r="GK34" s="25">
        <v>0.88782323567601007</v>
      </c>
      <c r="GM34" s="17"/>
      <c r="GN34" s="351"/>
      <c r="GO34" s="351"/>
      <c r="GP34" s="351"/>
      <c r="GQ34" s="351"/>
      <c r="GR34" s="351"/>
      <c r="GS34" s="351"/>
      <c r="GT34" s="351"/>
      <c r="GU34" s="351"/>
      <c r="GV34" s="351"/>
      <c r="GW34" s="351"/>
      <c r="GX34" s="351"/>
      <c r="GY34" s="351"/>
      <c r="GZ34" s="351"/>
      <c r="HA34" s="351"/>
      <c r="HB34" s="351"/>
      <c r="HC34" s="351"/>
      <c r="HD34" s="351"/>
      <c r="HE34" s="351"/>
      <c r="HF34" s="351"/>
      <c r="HG34" s="351"/>
      <c r="HH34" s="351"/>
      <c r="HI34" s="351"/>
      <c r="HJ34" s="351"/>
      <c r="HK34" s="351"/>
      <c r="HL34" s="351"/>
      <c r="HM34" s="351"/>
      <c r="HN34" s="351"/>
      <c r="HO34" s="351"/>
      <c r="HP34" s="351"/>
      <c r="HQ34" s="351"/>
      <c r="HR34" s="351"/>
      <c r="HS34" s="351"/>
      <c r="HT34" s="351"/>
      <c r="HU34" s="351"/>
      <c r="HV34" s="351"/>
      <c r="HW34" s="351"/>
      <c r="HX34" s="351"/>
      <c r="HY34" s="351"/>
      <c r="HZ34" s="351"/>
      <c r="IA34" s="351"/>
      <c r="IB34" s="351"/>
      <c r="IC34" s="351"/>
      <c r="ID34" s="351"/>
      <c r="IE34" s="351"/>
      <c r="IF34" s="351"/>
      <c r="IG34" s="351"/>
      <c r="IH34" s="351"/>
      <c r="II34" s="351"/>
      <c r="IJ34" s="351"/>
      <c r="IK34" s="351"/>
      <c r="IL34" s="351"/>
      <c r="IM34" s="351"/>
      <c r="IN34" s="351"/>
      <c r="IO34" s="351"/>
      <c r="IP34" s="351"/>
      <c r="IQ34" s="351"/>
      <c r="IR34" s="351"/>
      <c r="IS34" s="351"/>
      <c r="IT34" s="351"/>
      <c r="IU34" s="351"/>
      <c r="IV34" s="351"/>
      <c r="IW34" s="351"/>
      <c r="IX34" s="351"/>
      <c r="IY34" s="351"/>
      <c r="IZ34" s="351"/>
      <c r="JA34" s="351"/>
      <c r="JB34" s="351"/>
      <c r="JC34" s="351"/>
      <c r="JD34" s="351"/>
      <c r="JE34" s="351"/>
      <c r="JF34" s="351"/>
      <c r="JG34" s="351"/>
      <c r="JH34" s="351"/>
      <c r="JI34" s="351"/>
      <c r="JJ34" s="351"/>
      <c r="JK34" s="351"/>
      <c r="JL34" s="351"/>
      <c r="JM34" s="351"/>
      <c r="JN34" s="351"/>
      <c r="JO34" s="351"/>
      <c r="JP34" s="351"/>
      <c r="JQ34" s="351"/>
      <c r="JR34" s="351"/>
      <c r="JS34" s="351"/>
      <c r="JT34" s="351"/>
      <c r="JU34" s="351"/>
      <c r="JV34" s="351"/>
      <c r="JW34" s="351"/>
      <c r="JX34" s="351"/>
      <c r="JY34" s="351"/>
      <c r="JZ34" s="351"/>
      <c r="KA34" s="351"/>
      <c r="KB34" s="351"/>
      <c r="KC34" s="351"/>
      <c r="KD34" s="351"/>
      <c r="KE34" s="351"/>
      <c r="KF34" s="351"/>
      <c r="KG34" s="351"/>
      <c r="KH34" s="351"/>
      <c r="KI34" s="351"/>
      <c r="KJ34" s="351"/>
      <c r="KK34" s="351"/>
      <c r="KL34" s="351"/>
      <c r="KM34" s="351"/>
      <c r="KN34" s="351"/>
      <c r="KO34" s="351"/>
      <c r="KP34" s="351"/>
      <c r="KQ34" s="351"/>
      <c r="KR34" s="351"/>
      <c r="KS34" s="351"/>
      <c r="KT34" s="351"/>
      <c r="KU34" s="351"/>
      <c r="KV34" s="351"/>
      <c r="KW34" s="351"/>
      <c r="KX34" s="351"/>
      <c r="KY34" s="351"/>
      <c r="KZ34" s="351"/>
      <c r="LA34" s="351"/>
      <c r="LB34" s="351"/>
      <c r="LC34" s="351"/>
      <c r="LD34" s="351"/>
      <c r="LE34" s="351"/>
      <c r="LF34" s="351"/>
      <c r="LG34" s="351"/>
      <c r="LH34" s="351"/>
      <c r="LI34" s="351"/>
      <c r="LJ34" s="351"/>
      <c r="LK34" s="351"/>
      <c r="LL34" s="351"/>
      <c r="LM34" s="351"/>
      <c r="LN34" s="351"/>
      <c r="LO34" s="351"/>
      <c r="LP34" s="351"/>
      <c r="LQ34" s="351"/>
      <c r="LR34" s="351"/>
      <c r="LS34" s="351"/>
      <c r="LT34" s="351"/>
      <c r="LU34" s="351"/>
      <c r="LV34" s="351"/>
      <c r="LW34" s="351"/>
      <c r="LX34" s="351"/>
      <c r="LY34" s="351"/>
      <c r="LZ34" s="351"/>
      <c r="MA34" s="351"/>
    </row>
    <row r="35" spans="1:339" ht="13">
      <c r="A35" s="350"/>
      <c r="B35" s="18" t="s">
        <v>73</v>
      </c>
      <c r="C35" s="19">
        <v>0.88782323567601007</v>
      </c>
      <c r="D35" s="19">
        <v>0.77840116886743371</v>
      </c>
      <c r="E35" s="19">
        <v>0.10942206680857636</v>
      </c>
      <c r="F35" s="20">
        <v>0.14057284493519509</v>
      </c>
      <c r="G35" s="19"/>
      <c r="H35" s="19">
        <v>0</v>
      </c>
      <c r="I35" s="19">
        <v>0.77840116886743371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>
        <v>5.9424052890081951E-2</v>
      </c>
      <c r="GH35" s="19">
        <v>0.12077312145752001</v>
      </c>
      <c r="GI35" s="19"/>
      <c r="GJ35" s="19">
        <v>0.88495674815840064</v>
      </c>
      <c r="GK35" s="19">
        <v>0.88782323567601007</v>
      </c>
      <c r="GM35" s="17"/>
      <c r="GN35" s="351"/>
      <c r="GO35" s="351"/>
      <c r="GP35" s="351"/>
      <c r="GQ35" s="351"/>
      <c r="GR35" s="351"/>
      <c r="GS35" s="351"/>
      <c r="GT35" s="351"/>
      <c r="GU35" s="351"/>
      <c r="GV35" s="351"/>
      <c r="GW35" s="351"/>
      <c r="GX35" s="351"/>
      <c r="GY35" s="351"/>
      <c r="GZ35" s="351"/>
      <c r="HA35" s="351"/>
      <c r="HB35" s="351"/>
      <c r="HC35" s="351"/>
      <c r="HD35" s="351"/>
      <c r="HE35" s="351"/>
      <c r="HF35" s="351"/>
      <c r="HG35" s="351"/>
      <c r="HH35" s="351"/>
      <c r="HI35" s="351"/>
      <c r="HJ35" s="351"/>
      <c r="HK35" s="351"/>
      <c r="HL35" s="351"/>
      <c r="HM35" s="351"/>
      <c r="HN35" s="351"/>
      <c r="HO35" s="351"/>
      <c r="HP35" s="351"/>
      <c r="HQ35" s="351"/>
      <c r="HR35" s="351"/>
      <c r="HS35" s="351"/>
      <c r="HT35" s="351"/>
      <c r="HU35" s="351"/>
      <c r="HV35" s="351"/>
      <c r="HW35" s="351"/>
      <c r="HX35" s="351"/>
      <c r="HY35" s="351"/>
      <c r="HZ35" s="351"/>
      <c r="IA35" s="351"/>
      <c r="IB35" s="351"/>
      <c r="IC35" s="351"/>
      <c r="ID35" s="351"/>
      <c r="IE35" s="351"/>
      <c r="IF35" s="351"/>
      <c r="IG35" s="351"/>
      <c r="IH35" s="351"/>
      <c r="II35" s="351"/>
      <c r="IJ35" s="351"/>
      <c r="IK35" s="351"/>
      <c r="IL35" s="351"/>
      <c r="IM35" s="351"/>
      <c r="IN35" s="351"/>
      <c r="IO35" s="351"/>
      <c r="IP35" s="351"/>
      <c r="IQ35" s="351"/>
      <c r="IR35" s="351"/>
      <c r="IS35" s="351"/>
      <c r="IT35" s="351"/>
      <c r="IU35" s="351"/>
      <c r="IV35" s="351"/>
      <c r="IW35" s="351"/>
      <c r="IX35" s="351"/>
      <c r="IY35" s="351"/>
      <c r="IZ35" s="351"/>
      <c r="JA35" s="351"/>
      <c r="JB35" s="351"/>
      <c r="JC35" s="351"/>
      <c r="JD35" s="351"/>
      <c r="JE35" s="351"/>
      <c r="JF35" s="351"/>
      <c r="JG35" s="351"/>
      <c r="JH35" s="351"/>
      <c r="JI35" s="351"/>
      <c r="JJ35" s="351"/>
      <c r="JK35" s="351"/>
      <c r="JL35" s="351"/>
      <c r="JM35" s="351"/>
      <c r="JN35" s="351"/>
      <c r="JO35" s="351"/>
      <c r="JP35" s="351"/>
      <c r="JQ35" s="351"/>
      <c r="JR35" s="351"/>
      <c r="JS35" s="351"/>
      <c r="JT35" s="351"/>
      <c r="JU35" s="351"/>
      <c r="JV35" s="351"/>
      <c r="JW35" s="351"/>
      <c r="JX35" s="351"/>
      <c r="JY35" s="351"/>
      <c r="JZ35" s="351"/>
      <c r="KA35" s="351"/>
      <c r="KB35" s="351"/>
      <c r="KC35" s="351"/>
      <c r="KD35" s="351"/>
      <c r="KE35" s="351"/>
      <c r="KF35" s="351"/>
      <c r="KG35" s="351"/>
      <c r="KH35" s="351"/>
      <c r="KI35" s="351"/>
      <c r="KJ35" s="351"/>
      <c r="KK35" s="351"/>
      <c r="KL35" s="351"/>
      <c r="KM35" s="351"/>
      <c r="KN35" s="351"/>
      <c r="KO35" s="351"/>
      <c r="KP35" s="351"/>
      <c r="KQ35" s="351"/>
      <c r="KR35" s="351"/>
      <c r="KS35" s="351"/>
      <c r="KT35" s="351"/>
      <c r="KU35" s="351"/>
      <c r="KV35" s="351"/>
      <c r="KW35" s="351"/>
      <c r="KX35" s="351"/>
      <c r="KY35" s="351"/>
      <c r="KZ35" s="351"/>
      <c r="LA35" s="351"/>
      <c r="LB35" s="351"/>
      <c r="LC35" s="351"/>
      <c r="LD35" s="351"/>
      <c r="LE35" s="351"/>
      <c r="LF35" s="351"/>
      <c r="LG35" s="351"/>
      <c r="LH35" s="351"/>
      <c r="LI35" s="351"/>
      <c r="LJ35" s="351"/>
      <c r="LK35" s="351"/>
      <c r="LL35" s="351"/>
      <c r="LM35" s="351"/>
      <c r="LN35" s="351"/>
      <c r="LO35" s="351"/>
      <c r="LP35" s="351"/>
      <c r="LQ35" s="351"/>
      <c r="LR35" s="351"/>
      <c r="LS35" s="351"/>
      <c r="LT35" s="351"/>
      <c r="LU35" s="351"/>
      <c r="LV35" s="351"/>
      <c r="LW35" s="351"/>
      <c r="LX35" s="351"/>
      <c r="LY35" s="351"/>
      <c r="LZ35" s="351"/>
      <c r="MA35" s="351"/>
    </row>
    <row r="36" spans="1:339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M36" s="17"/>
      <c r="GN36" s="351"/>
      <c r="GO36" s="351"/>
      <c r="GP36" s="351"/>
      <c r="GQ36" s="351"/>
      <c r="GR36" s="351"/>
      <c r="GS36" s="351"/>
      <c r="GT36" s="351"/>
      <c r="GU36" s="351"/>
      <c r="GV36" s="351"/>
      <c r="GW36" s="351"/>
      <c r="GX36" s="351"/>
      <c r="GY36" s="351"/>
      <c r="GZ36" s="351"/>
      <c r="HA36" s="351"/>
      <c r="HB36" s="351"/>
      <c r="HC36" s="351"/>
      <c r="HD36" s="351"/>
      <c r="HE36" s="351"/>
      <c r="HF36" s="351"/>
      <c r="HG36" s="351"/>
      <c r="HH36" s="351"/>
      <c r="HI36" s="351"/>
      <c r="HJ36" s="351"/>
      <c r="HK36" s="351"/>
      <c r="HL36" s="351"/>
      <c r="HM36" s="351"/>
      <c r="HN36" s="351"/>
      <c r="HO36" s="351"/>
      <c r="HP36" s="351"/>
      <c r="HQ36" s="351"/>
      <c r="HR36" s="351"/>
      <c r="HS36" s="351"/>
      <c r="HT36" s="351"/>
      <c r="HU36" s="351"/>
      <c r="HV36" s="351"/>
      <c r="HW36" s="351"/>
      <c r="HX36" s="351"/>
      <c r="HY36" s="351"/>
      <c r="HZ36" s="351"/>
      <c r="IA36" s="351"/>
      <c r="IB36" s="351"/>
      <c r="IC36" s="351"/>
      <c r="ID36" s="351"/>
      <c r="IE36" s="351"/>
      <c r="IF36" s="351"/>
      <c r="IG36" s="351"/>
      <c r="IH36" s="351"/>
      <c r="II36" s="351"/>
      <c r="IJ36" s="351"/>
      <c r="IK36" s="351"/>
      <c r="IL36" s="351"/>
      <c r="IM36" s="351"/>
      <c r="IN36" s="351"/>
      <c r="IO36" s="351"/>
      <c r="IP36" s="351"/>
      <c r="IQ36" s="351"/>
      <c r="IR36" s="351"/>
      <c r="IS36" s="351"/>
      <c r="IT36" s="351"/>
      <c r="IU36" s="351"/>
      <c r="IV36" s="351"/>
      <c r="IW36" s="351"/>
      <c r="IX36" s="351"/>
      <c r="IY36" s="351"/>
      <c r="IZ36" s="351"/>
      <c r="JA36" s="351"/>
      <c r="JB36" s="351"/>
      <c r="JC36" s="351"/>
      <c r="JD36" s="351"/>
      <c r="JE36" s="351"/>
      <c r="JF36" s="351"/>
      <c r="JG36" s="351"/>
      <c r="JH36" s="351"/>
      <c r="JI36" s="351"/>
      <c r="JJ36" s="351"/>
      <c r="JK36" s="351"/>
      <c r="JL36" s="351"/>
      <c r="JM36" s="351"/>
      <c r="JN36" s="351"/>
      <c r="JO36" s="351"/>
      <c r="JP36" s="351"/>
      <c r="JQ36" s="351"/>
      <c r="JR36" s="351"/>
      <c r="JS36" s="351"/>
      <c r="JT36" s="351"/>
      <c r="JU36" s="351"/>
      <c r="JV36" s="351"/>
      <c r="JW36" s="351"/>
      <c r="JX36" s="351"/>
      <c r="JY36" s="351"/>
      <c r="JZ36" s="351"/>
      <c r="KA36" s="351"/>
      <c r="KB36" s="351"/>
      <c r="KC36" s="351"/>
      <c r="KD36" s="351"/>
      <c r="KE36" s="351"/>
      <c r="KF36" s="351"/>
      <c r="KG36" s="351"/>
      <c r="KH36" s="351"/>
      <c r="KI36" s="351"/>
      <c r="KJ36" s="351"/>
      <c r="KK36" s="351"/>
      <c r="KL36" s="351"/>
      <c r="KM36" s="351"/>
      <c r="KN36" s="351"/>
      <c r="KO36" s="351"/>
      <c r="KP36" s="351"/>
      <c r="KQ36" s="351"/>
      <c r="KR36" s="351"/>
      <c r="KS36" s="351"/>
      <c r="KT36" s="351"/>
      <c r="KU36" s="351"/>
      <c r="KV36" s="351"/>
      <c r="KW36" s="351"/>
      <c r="KX36" s="351"/>
      <c r="KY36" s="351"/>
      <c r="KZ36" s="351"/>
      <c r="LA36" s="351"/>
      <c r="LB36" s="351"/>
      <c r="LC36" s="351"/>
      <c r="LD36" s="351"/>
      <c r="LE36" s="351"/>
      <c r="LF36" s="351"/>
      <c r="LG36" s="351"/>
      <c r="LH36" s="351"/>
      <c r="LI36" s="351"/>
      <c r="LJ36" s="351"/>
      <c r="LK36" s="351"/>
      <c r="LL36" s="351"/>
      <c r="LM36" s="351"/>
      <c r="LN36" s="351"/>
      <c r="LO36" s="351"/>
      <c r="LP36" s="351"/>
      <c r="LQ36" s="351"/>
      <c r="LR36" s="351"/>
      <c r="LS36" s="351"/>
      <c r="LT36" s="351"/>
      <c r="LU36" s="351"/>
      <c r="LV36" s="351"/>
      <c r="LW36" s="351"/>
      <c r="LX36" s="351"/>
      <c r="LY36" s="351"/>
      <c r="LZ36" s="351"/>
      <c r="MA36" s="351"/>
    </row>
    <row r="37" spans="1:339" ht="13">
      <c r="A37" s="350"/>
      <c r="B37" s="24" t="s">
        <v>74</v>
      </c>
      <c r="C37" s="25">
        <v>3.1574597133419111</v>
      </c>
      <c r="D37" s="25">
        <v>5.5209684912742105</v>
      </c>
      <c r="E37" s="25">
        <v>-2.3635087779322994</v>
      </c>
      <c r="F37" s="26">
        <v>-0.42809676991777468</v>
      </c>
      <c r="G37" s="27"/>
      <c r="H37" s="25">
        <v>0</v>
      </c>
      <c r="I37" s="25">
        <v>5.5209684912742105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5">
        <v>1.0243231378836302</v>
      </c>
      <c r="GH37" s="25">
        <v>0.44640000000000002</v>
      </c>
      <c r="GI37" s="27"/>
      <c r="GJ37" s="25">
        <v>5.6361537489778302</v>
      </c>
      <c r="GK37" s="25">
        <v>3.1574597133419111</v>
      </c>
      <c r="GM37" s="17"/>
      <c r="GN37" s="351"/>
      <c r="GO37" s="351"/>
      <c r="GP37" s="351"/>
      <c r="GQ37" s="351"/>
      <c r="GR37" s="351"/>
      <c r="GS37" s="351"/>
      <c r="GT37" s="351"/>
      <c r="GU37" s="351"/>
      <c r="GV37" s="351"/>
      <c r="GW37" s="351"/>
      <c r="GX37" s="351"/>
      <c r="GY37" s="351"/>
      <c r="GZ37" s="351"/>
      <c r="HA37" s="351"/>
      <c r="HB37" s="351"/>
      <c r="HC37" s="351"/>
      <c r="HD37" s="351"/>
      <c r="HE37" s="351"/>
      <c r="HF37" s="351"/>
      <c r="HG37" s="351"/>
      <c r="HH37" s="351"/>
      <c r="HI37" s="351"/>
      <c r="HJ37" s="351"/>
      <c r="HK37" s="351"/>
      <c r="HL37" s="351"/>
      <c r="HM37" s="351"/>
      <c r="HN37" s="351"/>
      <c r="HO37" s="351"/>
      <c r="HP37" s="351"/>
      <c r="HQ37" s="351"/>
      <c r="HR37" s="351"/>
      <c r="HS37" s="351"/>
      <c r="HT37" s="351"/>
      <c r="HU37" s="351"/>
      <c r="HV37" s="351"/>
      <c r="HW37" s="351"/>
      <c r="HX37" s="351"/>
      <c r="HY37" s="351"/>
      <c r="HZ37" s="351"/>
      <c r="IA37" s="351"/>
      <c r="IB37" s="351"/>
      <c r="IC37" s="351"/>
      <c r="ID37" s="351"/>
      <c r="IE37" s="351"/>
      <c r="IF37" s="351"/>
      <c r="IG37" s="351"/>
      <c r="IH37" s="351"/>
      <c r="II37" s="351"/>
      <c r="IJ37" s="351"/>
      <c r="IK37" s="351"/>
      <c r="IL37" s="351"/>
      <c r="IM37" s="351"/>
      <c r="IN37" s="351"/>
      <c r="IO37" s="351"/>
      <c r="IP37" s="351"/>
      <c r="IQ37" s="351"/>
      <c r="IR37" s="351"/>
      <c r="IS37" s="351"/>
      <c r="IT37" s="351"/>
      <c r="IU37" s="351"/>
      <c r="IV37" s="351"/>
      <c r="IW37" s="351"/>
      <c r="IX37" s="351"/>
      <c r="IY37" s="351"/>
      <c r="IZ37" s="351"/>
      <c r="JA37" s="351"/>
      <c r="JB37" s="351"/>
      <c r="JC37" s="351"/>
      <c r="JD37" s="351"/>
      <c r="JE37" s="351"/>
      <c r="JF37" s="351"/>
      <c r="JG37" s="351"/>
      <c r="JH37" s="351"/>
      <c r="JI37" s="351"/>
      <c r="JJ37" s="351"/>
      <c r="JK37" s="351"/>
      <c r="JL37" s="351"/>
      <c r="JM37" s="351"/>
      <c r="JN37" s="351"/>
      <c r="JO37" s="351"/>
      <c r="JP37" s="351"/>
      <c r="JQ37" s="351"/>
      <c r="JR37" s="351"/>
      <c r="JS37" s="351"/>
      <c r="JT37" s="351"/>
      <c r="JU37" s="351"/>
      <c r="JV37" s="351"/>
      <c r="JW37" s="351"/>
      <c r="JX37" s="351"/>
      <c r="JY37" s="351"/>
      <c r="JZ37" s="351"/>
      <c r="KA37" s="351"/>
      <c r="KB37" s="351"/>
      <c r="KC37" s="351"/>
      <c r="KD37" s="351"/>
      <c r="KE37" s="351"/>
      <c r="KF37" s="351"/>
      <c r="KG37" s="351"/>
      <c r="KH37" s="351"/>
      <c r="KI37" s="351"/>
      <c r="KJ37" s="351"/>
      <c r="KK37" s="351"/>
      <c r="KL37" s="351"/>
      <c r="KM37" s="351"/>
      <c r="KN37" s="351"/>
      <c r="KO37" s="351"/>
      <c r="KP37" s="351"/>
      <c r="KQ37" s="351"/>
      <c r="KR37" s="351"/>
      <c r="KS37" s="351"/>
      <c r="KT37" s="351"/>
      <c r="KU37" s="351"/>
      <c r="KV37" s="351"/>
      <c r="KW37" s="351"/>
      <c r="KX37" s="351"/>
      <c r="KY37" s="351"/>
      <c r="KZ37" s="351"/>
      <c r="LA37" s="351"/>
      <c r="LB37" s="351"/>
      <c r="LC37" s="351"/>
      <c r="LD37" s="351"/>
      <c r="LE37" s="351"/>
      <c r="LF37" s="351"/>
      <c r="LG37" s="351"/>
      <c r="LH37" s="351"/>
      <c r="LI37" s="351"/>
      <c r="LJ37" s="351"/>
      <c r="LK37" s="351"/>
      <c r="LL37" s="351"/>
      <c r="LM37" s="351"/>
      <c r="LN37" s="351"/>
      <c r="LO37" s="351"/>
      <c r="LP37" s="351"/>
      <c r="LQ37" s="351"/>
      <c r="LR37" s="351"/>
      <c r="LS37" s="351"/>
      <c r="LT37" s="351"/>
      <c r="LU37" s="351"/>
      <c r="LV37" s="351"/>
      <c r="LW37" s="351"/>
      <c r="LX37" s="351"/>
      <c r="LY37" s="351"/>
      <c r="LZ37" s="351"/>
      <c r="MA37" s="351"/>
    </row>
    <row r="38" spans="1:339" ht="13">
      <c r="A38" s="350"/>
      <c r="C38" s="19"/>
      <c r="D38" s="19"/>
      <c r="H38" s="19"/>
      <c r="GM38" s="17"/>
      <c r="GN38" s="351"/>
      <c r="GO38" s="351"/>
      <c r="GP38" s="351"/>
      <c r="GQ38" s="351"/>
      <c r="GR38" s="351"/>
      <c r="GS38" s="351"/>
      <c r="GT38" s="351"/>
      <c r="GU38" s="351"/>
      <c r="GV38" s="351"/>
      <c r="GW38" s="351"/>
      <c r="GX38" s="351"/>
      <c r="GY38" s="351"/>
      <c r="GZ38" s="351"/>
      <c r="HA38" s="351"/>
      <c r="HB38" s="351"/>
      <c r="HC38" s="351"/>
      <c r="HD38" s="351"/>
      <c r="HE38" s="351"/>
      <c r="HF38" s="351"/>
      <c r="HG38" s="351"/>
      <c r="HH38" s="351"/>
      <c r="HI38" s="351"/>
      <c r="HJ38" s="351"/>
      <c r="HK38" s="351"/>
      <c r="HL38" s="351"/>
      <c r="HM38" s="351"/>
      <c r="HN38" s="351"/>
      <c r="HO38" s="351"/>
      <c r="HP38" s="351"/>
      <c r="HQ38" s="351"/>
      <c r="HR38" s="351"/>
      <c r="HS38" s="351"/>
      <c r="HT38" s="351"/>
      <c r="HU38" s="351"/>
      <c r="HV38" s="351"/>
      <c r="HW38" s="351"/>
      <c r="HX38" s="351"/>
      <c r="HY38" s="351"/>
      <c r="HZ38" s="351"/>
      <c r="IA38" s="351"/>
      <c r="IB38" s="351"/>
      <c r="IC38" s="351"/>
      <c r="ID38" s="351"/>
      <c r="IE38" s="351"/>
      <c r="IF38" s="351"/>
      <c r="IG38" s="351"/>
      <c r="IH38" s="351"/>
      <c r="II38" s="351"/>
      <c r="IJ38" s="351"/>
      <c r="IK38" s="351"/>
      <c r="IL38" s="351"/>
      <c r="IM38" s="351"/>
      <c r="IN38" s="351"/>
      <c r="IO38" s="351"/>
      <c r="IP38" s="351"/>
      <c r="IQ38" s="351"/>
      <c r="IR38" s="351"/>
      <c r="IS38" s="351"/>
      <c r="IT38" s="351"/>
      <c r="IU38" s="351"/>
      <c r="IV38" s="351"/>
      <c r="IW38" s="351"/>
      <c r="IX38" s="351"/>
      <c r="IY38" s="351"/>
      <c r="IZ38" s="351"/>
      <c r="JA38" s="351"/>
      <c r="JB38" s="351"/>
      <c r="JC38" s="351"/>
      <c r="JD38" s="351"/>
      <c r="JE38" s="351"/>
      <c r="JF38" s="351"/>
      <c r="JG38" s="351"/>
      <c r="JH38" s="351"/>
      <c r="JI38" s="351"/>
      <c r="JJ38" s="351"/>
      <c r="JK38" s="351"/>
      <c r="JL38" s="351"/>
      <c r="JM38" s="351"/>
      <c r="JN38" s="351"/>
      <c r="JO38" s="351"/>
      <c r="JP38" s="351"/>
      <c r="JQ38" s="351"/>
      <c r="JR38" s="351"/>
      <c r="JS38" s="351"/>
      <c r="JT38" s="351"/>
      <c r="JU38" s="351"/>
      <c r="JV38" s="351"/>
      <c r="JW38" s="351"/>
      <c r="JX38" s="351"/>
      <c r="JY38" s="351"/>
      <c r="JZ38" s="351"/>
      <c r="KA38" s="351"/>
      <c r="KB38" s="351"/>
      <c r="KC38" s="351"/>
      <c r="KD38" s="351"/>
      <c r="KE38" s="351"/>
      <c r="KF38" s="351"/>
      <c r="KG38" s="351"/>
      <c r="KH38" s="351"/>
      <c r="KI38" s="351"/>
      <c r="KJ38" s="351"/>
      <c r="KK38" s="351"/>
      <c r="KL38" s="351"/>
      <c r="KM38" s="351"/>
      <c r="KN38" s="351"/>
      <c r="KO38" s="351"/>
      <c r="KP38" s="351"/>
      <c r="KQ38" s="351"/>
      <c r="KR38" s="351"/>
      <c r="KS38" s="351"/>
      <c r="KT38" s="351"/>
      <c r="KU38" s="351"/>
      <c r="KV38" s="351"/>
      <c r="KW38" s="351"/>
      <c r="KX38" s="351"/>
      <c r="KY38" s="351"/>
      <c r="KZ38" s="351"/>
      <c r="LA38" s="351"/>
      <c r="LB38" s="351"/>
      <c r="LC38" s="351"/>
      <c r="LD38" s="351"/>
      <c r="LE38" s="351"/>
      <c r="LF38" s="351"/>
      <c r="LG38" s="351"/>
      <c r="LH38" s="351"/>
      <c r="LI38" s="351"/>
      <c r="LJ38" s="351"/>
      <c r="LK38" s="351"/>
      <c r="LL38" s="351"/>
      <c r="LM38" s="351"/>
      <c r="LN38" s="351"/>
      <c r="LO38" s="351"/>
      <c r="LP38" s="351"/>
      <c r="LQ38" s="351"/>
      <c r="LR38" s="351"/>
      <c r="LS38" s="351"/>
      <c r="LT38" s="351"/>
      <c r="LU38" s="351"/>
      <c r="LV38" s="351"/>
      <c r="LW38" s="351"/>
      <c r="LX38" s="351"/>
      <c r="LY38" s="351"/>
      <c r="LZ38" s="351"/>
      <c r="MA38" s="351"/>
    </row>
    <row r="39" spans="1:339" ht="13">
      <c r="A39" s="350"/>
      <c r="B39" s="24" t="s">
        <v>318</v>
      </c>
      <c r="C39" s="39">
        <v>421.63636363636363</v>
      </c>
      <c r="D39" s="39">
        <v>359.45454545454544</v>
      </c>
      <c r="E39" s="39">
        <v>62.181818181818187</v>
      </c>
      <c r="F39" s="26">
        <v>0.17298937784522006</v>
      </c>
      <c r="G39" s="27"/>
      <c r="H39" s="39">
        <v>0</v>
      </c>
      <c r="I39" s="39">
        <v>359.45454545454544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G39" s="39">
        <v>428</v>
      </c>
      <c r="GH39" s="39">
        <v>429</v>
      </c>
      <c r="GJ39" s="39">
        <v>363.33333333333331</v>
      </c>
      <c r="GK39" s="39">
        <v>421.63636363636363</v>
      </c>
      <c r="GM39" s="17"/>
      <c r="GN39" s="351"/>
      <c r="GO39" s="351"/>
      <c r="GP39" s="351"/>
      <c r="GQ39" s="351"/>
      <c r="GR39" s="351"/>
      <c r="GS39" s="351"/>
      <c r="GT39" s="351"/>
      <c r="GU39" s="351"/>
      <c r="GV39" s="351"/>
      <c r="GW39" s="351"/>
      <c r="GX39" s="351"/>
      <c r="GY39" s="351"/>
      <c r="GZ39" s="351"/>
      <c r="HA39" s="351"/>
      <c r="HB39" s="351"/>
      <c r="HC39" s="351"/>
      <c r="HD39" s="351"/>
      <c r="HE39" s="351"/>
      <c r="HF39" s="351"/>
      <c r="HG39" s="351"/>
      <c r="HH39" s="351"/>
      <c r="HI39" s="351"/>
      <c r="HJ39" s="351"/>
      <c r="HK39" s="351"/>
      <c r="HL39" s="351"/>
      <c r="HM39" s="351"/>
      <c r="HN39" s="351"/>
      <c r="HO39" s="351"/>
      <c r="HP39" s="351"/>
      <c r="HQ39" s="351"/>
      <c r="HR39" s="351"/>
      <c r="HS39" s="351"/>
      <c r="HT39" s="351"/>
      <c r="HU39" s="351"/>
      <c r="HV39" s="351"/>
      <c r="HW39" s="351"/>
      <c r="HX39" s="351"/>
      <c r="HY39" s="351"/>
      <c r="HZ39" s="351"/>
      <c r="IA39" s="351"/>
      <c r="IB39" s="351"/>
      <c r="IC39" s="351"/>
      <c r="ID39" s="351"/>
      <c r="IE39" s="351"/>
      <c r="IF39" s="351"/>
      <c r="IG39" s="351"/>
      <c r="IH39" s="351"/>
      <c r="II39" s="351"/>
      <c r="IJ39" s="351"/>
      <c r="IK39" s="351"/>
      <c r="IL39" s="351"/>
      <c r="IM39" s="351"/>
      <c r="IN39" s="351"/>
      <c r="IO39" s="351"/>
      <c r="IP39" s="351"/>
      <c r="IQ39" s="351"/>
      <c r="IR39" s="351"/>
      <c r="IS39" s="351"/>
      <c r="IT39" s="351"/>
      <c r="IU39" s="351"/>
      <c r="IV39" s="351"/>
      <c r="IW39" s="351"/>
      <c r="IX39" s="351"/>
      <c r="IY39" s="351"/>
      <c r="IZ39" s="351"/>
      <c r="JA39" s="351"/>
      <c r="JB39" s="351"/>
      <c r="JC39" s="351"/>
      <c r="JD39" s="351"/>
      <c r="JE39" s="351"/>
      <c r="JF39" s="351"/>
      <c r="JG39" s="351"/>
      <c r="JH39" s="351"/>
      <c r="JI39" s="351"/>
      <c r="JJ39" s="351"/>
      <c r="JK39" s="351"/>
      <c r="JL39" s="351"/>
      <c r="JM39" s="351"/>
      <c r="JN39" s="351"/>
      <c r="JO39" s="351"/>
      <c r="JP39" s="351"/>
      <c r="JQ39" s="351"/>
      <c r="JR39" s="351"/>
      <c r="JS39" s="351"/>
      <c r="JT39" s="351"/>
      <c r="JU39" s="351"/>
      <c r="JV39" s="351"/>
      <c r="JW39" s="351"/>
      <c r="JX39" s="351"/>
      <c r="JY39" s="351"/>
      <c r="JZ39" s="351"/>
      <c r="KA39" s="351"/>
      <c r="KB39" s="351"/>
      <c r="KC39" s="351"/>
      <c r="KD39" s="351"/>
      <c r="KE39" s="351"/>
      <c r="KF39" s="351"/>
      <c r="KG39" s="351"/>
      <c r="KH39" s="351"/>
      <c r="KI39" s="351"/>
      <c r="KJ39" s="351"/>
      <c r="KK39" s="351"/>
      <c r="KL39" s="351"/>
      <c r="KM39" s="351"/>
      <c r="KN39" s="351"/>
      <c r="KO39" s="351"/>
      <c r="KP39" s="351"/>
      <c r="KQ39" s="351"/>
      <c r="KR39" s="351"/>
      <c r="KS39" s="351"/>
      <c r="KT39" s="351"/>
      <c r="KU39" s="351"/>
      <c r="KV39" s="351"/>
      <c r="KW39" s="351"/>
      <c r="KX39" s="351"/>
      <c r="KY39" s="351"/>
      <c r="KZ39" s="351"/>
      <c r="LA39" s="351"/>
      <c r="LB39" s="351"/>
      <c r="LC39" s="351"/>
      <c r="LD39" s="351"/>
      <c r="LE39" s="351"/>
      <c r="LF39" s="351"/>
      <c r="LG39" s="351"/>
      <c r="LH39" s="351"/>
      <c r="LI39" s="351"/>
      <c r="LJ39" s="351"/>
      <c r="LK39" s="351"/>
      <c r="LL39" s="351"/>
      <c r="LM39" s="351"/>
      <c r="LN39" s="351"/>
      <c r="LO39" s="351"/>
      <c r="LP39" s="351"/>
      <c r="LQ39" s="351"/>
      <c r="LR39" s="351"/>
      <c r="LS39" s="351"/>
      <c r="LT39" s="351"/>
      <c r="LU39" s="351"/>
      <c r="LV39" s="351"/>
      <c r="LW39" s="351"/>
      <c r="LX39" s="351"/>
      <c r="LY39" s="351"/>
      <c r="LZ39" s="351"/>
      <c r="MA39" s="351"/>
    </row>
    <row r="40" spans="1:339" ht="13">
      <c r="A40" s="350"/>
      <c r="B40" s="18" t="s">
        <v>319</v>
      </c>
      <c r="C40" s="40">
        <v>421.63636363636363</v>
      </c>
      <c r="D40" s="40">
        <v>359.45454545454544</v>
      </c>
      <c r="E40" s="40">
        <v>62.181818181818187</v>
      </c>
      <c r="F40" s="20">
        <v>0.17298937784522006</v>
      </c>
      <c r="G40" s="19"/>
      <c r="H40" s="19">
        <v>0</v>
      </c>
      <c r="I40" s="40">
        <v>359.45454545454544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>
        <v>428</v>
      </c>
      <c r="GH40" s="40">
        <v>429</v>
      </c>
      <c r="GI40" s="40"/>
      <c r="GJ40" s="40">
        <v>363.33333333333331</v>
      </c>
      <c r="GK40" s="40">
        <v>421.63636363636363</v>
      </c>
      <c r="GM40" s="17"/>
      <c r="GN40" s="351"/>
      <c r="GO40" s="351"/>
      <c r="GP40" s="351"/>
      <c r="GQ40" s="351"/>
      <c r="GR40" s="351"/>
      <c r="GS40" s="351"/>
      <c r="GT40" s="351"/>
      <c r="GU40" s="351"/>
      <c r="GV40" s="351"/>
      <c r="GW40" s="351"/>
      <c r="GX40" s="351"/>
      <c r="GY40" s="351"/>
      <c r="GZ40" s="351"/>
      <c r="HA40" s="351"/>
      <c r="HB40" s="351"/>
      <c r="HC40" s="351"/>
      <c r="HD40" s="351"/>
      <c r="HE40" s="351"/>
      <c r="HF40" s="351"/>
      <c r="HG40" s="351"/>
      <c r="HH40" s="351"/>
      <c r="HI40" s="351"/>
      <c r="HJ40" s="351"/>
      <c r="HK40" s="351"/>
      <c r="HL40" s="351"/>
      <c r="HM40" s="351"/>
      <c r="HN40" s="351"/>
      <c r="HO40" s="351"/>
      <c r="HP40" s="351"/>
      <c r="HQ40" s="351"/>
      <c r="HR40" s="351"/>
      <c r="HS40" s="351"/>
      <c r="HT40" s="351"/>
      <c r="HU40" s="351"/>
      <c r="HV40" s="351"/>
      <c r="HW40" s="351"/>
      <c r="HX40" s="351"/>
      <c r="HY40" s="351"/>
      <c r="HZ40" s="351"/>
      <c r="IA40" s="351"/>
      <c r="IB40" s="351"/>
      <c r="IC40" s="351"/>
      <c r="ID40" s="351"/>
      <c r="IE40" s="351"/>
      <c r="IF40" s="351"/>
      <c r="IG40" s="351"/>
      <c r="IH40" s="351"/>
      <c r="II40" s="351"/>
      <c r="IJ40" s="351"/>
      <c r="IK40" s="351"/>
      <c r="IL40" s="351"/>
      <c r="IM40" s="351"/>
      <c r="IN40" s="351"/>
      <c r="IO40" s="351"/>
      <c r="IP40" s="351"/>
      <c r="IQ40" s="351"/>
      <c r="IR40" s="351"/>
      <c r="IS40" s="351"/>
      <c r="IT40" s="351"/>
      <c r="IU40" s="351"/>
      <c r="IV40" s="351"/>
      <c r="IW40" s="351"/>
      <c r="IX40" s="351"/>
      <c r="IY40" s="351"/>
      <c r="IZ40" s="351"/>
      <c r="JA40" s="351"/>
      <c r="JB40" s="351"/>
      <c r="JC40" s="351"/>
      <c r="JD40" s="351"/>
      <c r="JE40" s="351"/>
      <c r="JF40" s="351"/>
      <c r="JG40" s="351"/>
      <c r="JH40" s="351"/>
      <c r="JI40" s="351"/>
      <c r="JJ40" s="351"/>
      <c r="JK40" s="351"/>
      <c r="JL40" s="351"/>
      <c r="JM40" s="351"/>
      <c r="JN40" s="351"/>
      <c r="JO40" s="351"/>
      <c r="JP40" s="351"/>
      <c r="JQ40" s="351"/>
      <c r="JR40" s="351"/>
      <c r="JS40" s="351"/>
      <c r="JT40" s="351"/>
      <c r="JU40" s="351"/>
      <c r="JV40" s="351"/>
      <c r="JW40" s="351"/>
      <c r="JX40" s="351"/>
      <c r="JY40" s="351"/>
      <c r="JZ40" s="351"/>
      <c r="KA40" s="351"/>
      <c r="KB40" s="351"/>
      <c r="KC40" s="351"/>
      <c r="KD40" s="351"/>
      <c r="KE40" s="351"/>
      <c r="KF40" s="351"/>
      <c r="KG40" s="351"/>
      <c r="KH40" s="351"/>
      <c r="KI40" s="351"/>
      <c r="KJ40" s="351"/>
      <c r="KK40" s="351"/>
      <c r="KL40" s="351"/>
      <c r="KM40" s="351"/>
      <c r="KN40" s="351"/>
      <c r="KO40" s="351"/>
      <c r="KP40" s="351"/>
      <c r="KQ40" s="351"/>
      <c r="KR40" s="351"/>
      <c r="KS40" s="351"/>
      <c r="KT40" s="351"/>
      <c r="KU40" s="351"/>
      <c r="KV40" s="351"/>
      <c r="KW40" s="351"/>
      <c r="KX40" s="351"/>
      <c r="KY40" s="351"/>
      <c r="KZ40" s="351"/>
      <c r="LA40" s="351"/>
      <c r="LB40" s="351"/>
      <c r="LC40" s="351"/>
      <c r="LD40" s="351"/>
      <c r="LE40" s="351"/>
      <c r="LF40" s="351"/>
      <c r="LG40" s="351"/>
      <c r="LH40" s="351"/>
      <c r="LI40" s="351"/>
      <c r="LJ40" s="351"/>
      <c r="LK40" s="351"/>
      <c r="LL40" s="351"/>
      <c r="LM40" s="351"/>
      <c r="LN40" s="351"/>
      <c r="LO40" s="351"/>
      <c r="LP40" s="351"/>
      <c r="LQ40" s="351"/>
      <c r="LR40" s="351"/>
      <c r="LS40" s="351"/>
      <c r="LT40" s="351"/>
      <c r="LU40" s="351"/>
      <c r="LV40" s="351"/>
      <c r="LW40" s="351"/>
      <c r="LX40" s="351"/>
      <c r="LY40" s="351"/>
      <c r="LZ40" s="351"/>
      <c r="MA40" s="351"/>
    </row>
    <row r="41" spans="1:339" ht="13">
      <c r="A41" s="350"/>
      <c r="B41" s="18" t="s">
        <v>79</v>
      </c>
      <c r="C41" s="40">
        <v>100.36363636363636</v>
      </c>
      <c r="D41" s="40">
        <v>91.909090909090907</v>
      </c>
      <c r="E41" s="40">
        <v>8.4545454545454533</v>
      </c>
      <c r="F41" s="20">
        <v>9.1988130563798204E-2</v>
      </c>
      <c r="G41" s="19"/>
      <c r="H41" s="40">
        <v>48.545454545454547</v>
      </c>
      <c r="I41" s="40">
        <v>43.36363636363636</v>
      </c>
      <c r="J41" s="20">
        <v>0.89325842696629199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>
        <v>102</v>
      </c>
      <c r="GH41" s="40">
        <v>102</v>
      </c>
      <c r="GI41" s="40"/>
      <c r="GJ41" s="40">
        <v>92</v>
      </c>
      <c r="GK41" s="40">
        <v>100.36363636363636</v>
      </c>
      <c r="GM41" s="17"/>
      <c r="GN41" s="351"/>
      <c r="GO41" s="351"/>
      <c r="GP41" s="351"/>
      <c r="GQ41" s="351"/>
      <c r="GR41" s="351"/>
      <c r="GS41" s="351"/>
      <c r="GT41" s="351"/>
      <c r="GU41" s="351"/>
      <c r="GV41" s="351"/>
      <c r="GW41" s="351"/>
      <c r="GX41" s="351"/>
      <c r="GY41" s="351"/>
      <c r="GZ41" s="351"/>
      <c r="HA41" s="351"/>
      <c r="HB41" s="351"/>
      <c r="HC41" s="351"/>
      <c r="HD41" s="351"/>
      <c r="HE41" s="351"/>
      <c r="HF41" s="351"/>
      <c r="HG41" s="351"/>
      <c r="HH41" s="351"/>
      <c r="HI41" s="351"/>
      <c r="HJ41" s="351"/>
      <c r="HK41" s="351"/>
      <c r="HL41" s="351"/>
      <c r="HM41" s="351"/>
      <c r="HN41" s="351"/>
      <c r="HO41" s="351"/>
      <c r="HP41" s="351"/>
      <c r="HQ41" s="351"/>
      <c r="HR41" s="351"/>
      <c r="HS41" s="351"/>
      <c r="HT41" s="351"/>
      <c r="HU41" s="351"/>
      <c r="HV41" s="351"/>
      <c r="HW41" s="351"/>
      <c r="HX41" s="351"/>
      <c r="HY41" s="351"/>
      <c r="HZ41" s="351"/>
      <c r="IA41" s="351"/>
      <c r="IB41" s="351"/>
      <c r="IC41" s="351"/>
      <c r="ID41" s="351"/>
      <c r="IE41" s="351"/>
      <c r="IF41" s="351"/>
      <c r="IG41" s="351"/>
      <c r="IH41" s="351"/>
      <c r="II41" s="351"/>
      <c r="IJ41" s="351"/>
      <c r="IK41" s="351"/>
      <c r="IL41" s="351"/>
      <c r="IM41" s="351"/>
      <c r="IN41" s="351"/>
      <c r="IO41" s="351"/>
      <c r="IP41" s="351"/>
      <c r="IQ41" s="351"/>
      <c r="IR41" s="351"/>
      <c r="IS41" s="351"/>
      <c r="IT41" s="351"/>
      <c r="IU41" s="351"/>
      <c r="IV41" s="351"/>
      <c r="IW41" s="351"/>
      <c r="IX41" s="351"/>
      <c r="IY41" s="351"/>
      <c r="IZ41" s="351"/>
      <c r="JA41" s="351"/>
      <c r="JB41" s="351"/>
      <c r="JC41" s="351"/>
      <c r="JD41" s="351"/>
      <c r="JE41" s="351"/>
      <c r="JF41" s="351"/>
      <c r="JG41" s="351"/>
      <c r="JH41" s="351"/>
      <c r="JI41" s="351"/>
      <c r="JJ41" s="351"/>
      <c r="JK41" s="351"/>
      <c r="JL41" s="351"/>
      <c r="JM41" s="351"/>
      <c r="JN41" s="351"/>
      <c r="JO41" s="351"/>
      <c r="JP41" s="351"/>
      <c r="JQ41" s="351"/>
      <c r="JR41" s="351"/>
      <c r="JS41" s="351"/>
      <c r="JT41" s="351"/>
      <c r="JU41" s="351"/>
      <c r="JV41" s="351"/>
      <c r="JW41" s="351"/>
      <c r="JX41" s="351"/>
      <c r="JY41" s="351"/>
      <c r="JZ41" s="351"/>
      <c r="KA41" s="351"/>
      <c r="KB41" s="351"/>
      <c r="KC41" s="351"/>
      <c r="KD41" s="351"/>
      <c r="KE41" s="351"/>
      <c r="KF41" s="351"/>
      <c r="KG41" s="351"/>
      <c r="KH41" s="351"/>
      <c r="KI41" s="351"/>
      <c r="KJ41" s="351"/>
      <c r="KK41" s="351"/>
      <c r="KL41" s="351"/>
      <c r="KM41" s="351"/>
      <c r="KN41" s="351"/>
      <c r="KO41" s="351"/>
      <c r="KP41" s="351"/>
      <c r="KQ41" s="351"/>
      <c r="KR41" s="351"/>
      <c r="KS41" s="351"/>
      <c r="KT41" s="351"/>
      <c r="KU41" s="351"/>
      <c r="KV41" s="351"/>
      <c r="KW41" s="351"/>
      <c r="KX41" s="351"/>
      <c r="KY41" s="351"/>
      <c r="KZ41" s="351"/>
      <c r="LA41" s="351"/>
      <c r="LB41" s="351"/>
      <c r="LC41" s="351"/>
      <c r="LD41" s="351"/>
      <c r="LE41" s="351"/>
      <c r="LF41" s="351"/>
      <c r="LG41" s="351"/>
      <c r="LH41" s="351"/>
      <c r="LI41" s="351"/>
      <c r="LJ41" s="351"/>
      <c r="LK41" s="351"/>
      <c r="LL41" s="351"/>
      <c r="LM41" s="351"/>
      <c r="LN41" s="351"/>
      <c r="LO41" s="351"/>
      <c r="LP41" s="351"/>
      <c r="LQ41" s="351"/>
      <c r="LR41" s="351"/>
      <c r="LS41" s="351"/>
      <c r="LT41" s="351"/>
      <c r="LU41" s="351"/>
      <c r="LV41" s="351"/>
      <c r="LW41" s="351"/>
      <c r="LX41" s="351"/>
      <c r="LY41" s="351"/>
      <c r="LZ41" s="351"/>
      <c r="MA41" s="351"/>
    </row>
    <row r="42" spans="1:339" ht="13">
      <c r="A42" s="350"/>
      <c r="C42" s="19"/>
      <c r="GK42" s="19"/>
      <c r="GM42" s="17"/>
      <c r="GN42" s="351"/>
      <c r="GO42" s="351"/>
      <c r="GP42" s="351"/>
      <c r="GQ42" s="351"/>
      <c r="GR42" s="351"/>
      <c r="GS42" s="351"/>
      <c r="GT42" s="351"/>
      <c r="GU42" s="351"/>
      <c r="GV42" s="351"/>
      <c r="GW42" s="351"/>
      <c r="GX42" s="351"/>
      <c r="GY42" s="351"/>
      <c r="GZ42" s="351"/>
      <c r="HA42" s="351"/>
      <c r="HB42" s="351"/>
      <c r="HC42" s="351"/>
      <c r="HD42" s="351"/>
      <c r="HE42" s="351"/>
      <c r="HF42" s="351"/>
      <c r="HG42" s="351"/>
      <c r="HH42" s="351"/>
      <c r="HI42" s="351"/>
      <c r="HJ42" s="351"/>
      <c r="HK42" s="351"/>
      <c r="HL42" s="351"/>
      <c r="HM42" s="351"/>
      <c r="HN42" s="351"/>
      <c r="HO42" s="351"/>
      <c r="HP42" s="351"/>
      <c r="HQ42" s="351"/>
      <c r="HR42" s="351"/>
      <c r="HS42" s="351"/>
      <c r="HT42" s="351"/>
      <c r="HU42" s="351"/>
      <c r="HV42" s="351"/>
      <c r="HW42" s="351"/>
      <c r="HX42" s="351"/>
      <c r="HY42" s="351"/>
      <c r="HZ42" s="351"/>
      <c r="IA42" s="351"/>
      <c r="IB42" s="351"/>
      <c r="IC42" s="351"/>
      <c r="ID42" s="351"/>
      <c r="IE42" s="351"/>
      <c r="IF42" s="351"/>
      <c r="IG42" s="351"/>
      <c r="IH42" s="351"/>
      <c r="II42" s="351"/>
      <c r="IJ42" s="351"/>
      <c r="IK42" s="351"/>
      <c r="IL42" s="351"/>
      <c r="IM42" s="351"/>
      <c r="IN42" s="351"/>
      <c r="IO42" s="351"/>
      <c r="IP42" s="351"/>
      <c r="IQ42" s="351"/>
      <c r="IR42" s="351"/>
      <c r="IS42" s="351"/>
      <c r="IT42" s="351"/>
      <c r="IU42" s="351"/>
      <c r="IV42" s="351"/>
      <c r="IW42" s="351"/>
      <c r="IX42" s="351"/>
      <c r="IY42" s="351"/>
      <c r="IZ42" s="351"/>
      <c r="JA42" s="351"/>
      <c r="JB42" s="351"/>
      <c r="JC42" s="351"/>
      <c r="JD42" s="351"/>
      <c r="JE42" s="351"/>
      <c r="JF42" s="351"/>
      <c r="JG42" s="351"/>
      <c r="JH42" s="351"/>
      <c r="JI42" s="351"/>
      <c r="JJ42" s="351"/>
      <c r="JK42" s="351"/>
      <c r="JL42" s="351"/>
      <c r="JM42" s="351"/>
      <c r="JN42" s="351"/>
      <c r="JO42" s="351"/>
      <c r="JP42" s="351"/>
      <c r="JQ42" s="351"/>
      <c r="JR42" s="351"/>
      <c r="JS42" s="351"/>
      <c r="JT42" s="351"/>
      <c r="JU42" s="351"/>
      <c r="JV42" s="351"/>
      <c r="JW42" s="351"/>
      <c r="JX42" s="351"/>
      <c r="JY42" s="351"/>
      <c r="JZ42" s="351"/>
      <c r="KA42" s="351"/>
      <c r="KB42" s="351"/>
      <c r="KC42" s="351"/>
      <c r="KD42" s="351"/>
      <c r="KE42" s="351"/>
      <c r="KF42" s="351"/>
      <c r="KG42" s="351"/>
      <c r="KH42" s="351"/>
      <c r="KI42" s="351"/>
      <c r="KJ42" s="351"/>
      <c r="KK42" s="351"/>
      <c r="KL42" s="351"/>
      <c r="KM42" s="351"/>
      <c r="KN42" s="351"/>
      <c r="KO42" s="351"/>
      <c r="KP42" s="351"/>
      <c r="KQ42" s="351"/>
      <c r="KR42" s="351"/>
      <c r="KS42" s="351"/>
      <c r="KT42" s="351"/>
      <c r="KU42" s="351"/>
      <c r="KV42" s="351"/>
      <c r="KW42" s="351"/>
      <c r="KX42" s="351"/>
      <c r="KY42" s="351"/>
      <c r="KZ42" s="351"/>
      <c r="LA42" s="351"/>
      <c r="LB42" s="351"/>
      <c r="LC42" s="351"/>
      <c r="LD42" s="351"/>
      <c r="LE42" s="351"/>
      <c r="LF42" s="351"/>
      <c r="LG42" s="351"/>
      <c r="LH42" s="351"/>
      <c r="LI42" s="351"/>
      <c r="LJ42" s="351"/>
      <c r="LK42" s="351"/>
      <c r="LL42" s="351"/>
      <c r="LM42" s="351"/>
      <c r="LN42" s="351"/>
      <c r="LO42" s="351"/>
      <c r="LP42" s="351"/>
      <c r="LQ42" s="351"/>
      <c r="LR42" s="351"/>
      <c r="LS42" s="351"/>
      <c r="LT42" s="351"/>
      <c r="LU42" s="351"/>
      <c r="LV42" s="351"/>
      <c r="LW42" s="351"/>
      <c r="LX42" s="351"/>
      <c r="LY42" s="351"/>
      <c r="LZ42" s="351"/>
      <c r="MA42" s="351"/>
    </row>
    <row r="43" spans="1:339" ht="13">
      <c r="A43" s="350"/>
      <c r="C43" s="19"/>
      <c r="GK43" s="19"/>
      <c r="GM43" s="17"/>
      <c r="GN43" s="351"/>
      <c r="GO43" s="351"/>
      <c r="GP43" s="351"/>
      <c r="GQ43" s="351"/>
      <c r="GR43" s="351"/>
      <c r="GS43" s="351"/>
      <c r="GT43" s="351"/>
      <c r="GU43" s="351"/>
      <c r="GV43" s="351"/>
      <c r="GW43" s="351"/>
      <c r="GX43" s="351"/>
      <c r="GY43" s="351"/>
      <c r="GZ43" s="351"/>
      <c r="HA43" s="351"/>
      <c r="HB43" s="351"/>
      <c r="HC43" s="351"/>
      <c r="HD43" s="351"/>
      <c r="HE43" s="351"/>
      <c r="HF43" s="351"/>
      <c r="HG43" s="351"/>
      <c r="HH43" s="351"/>
      <c r="HI43" s="351"/>
      <c r="HJ43" s="351"/>
      <c r="HK43" s="351"/>
      <c r="HL43" s="351"/>
      <c r="HM43" s="351"/>
      <c r="HN43" s="351"/>
      <c r="HO43" s="351"/>
      <c r="HP43" s="351"/>
      <c r="HQ43" s="351"/>
      <c r="HR43" s="351"/>
      <c r="HS43" s="351"/>
      <c r="HT43" s="351"/>
      <c r="HU43" s="351"/>
      <c r="HV43" s="351"/>
      <c r="HW43" s="351"/>
      <c r="HX43" s="351"/>
      <c r="HY43" s="351"/>
      <c r="HZ43" s="351"/>
      <c r="IA43" s="351"/>
      <c r="IB43" s="351"/>
      <c r="IC43" s="351"/>
      <c r="ID43" s="351"/>
      <c r="IE43" s="351"/>
      <c r="IF43" s="351"/>
      <c r="IG43" s="351"/>
      <c r="IH43" s="351"/>
      <c r="II43" s="351"/>
      <c r="IJ43" s="351"/>
      <c r="IK43" s="351"/>
      <c r="IL43" s="351"/>
      <c r="IM43" s="351"/>
      <c r="IN43" s="351"/>
      <c r="IO43" s="351"/>
      <c r="IP43" s="351"/>
      <c r="IQ43" s="351"/>
      <c r="IR43" s="351"/>
      <c r="IS43" s="351"/>
      <c r="IT43" s="351"/>
      <c r="IU43" s="351"/>
      <c r="IV43" s="351"/>
      <c r="IW43" s="351"/>
      <c r="IX43" s="351"/>
      <c r="IY43" s="351"/>
      <c r="IZ43" s="351"/>
      <c r="JA43" s="351"/>
      <c r="JB43" s="351"/>
      <c r="JC43" s="351"/>
      <c r="JD43" s="351"/>
      <c r="JE43" s="351"/>
      <c r="JF43" s="351"/>
      <c r="JG43" s="351"/>
      <c r="JH43" s="351"/>
      <c r="JI43" s="351"/>
      <c r="JJ43" s="351"/>
      <c r="JK43" s="351"/>
      <c r="JL43" s="351"/>
      <c r="JM43" s="351"/>
      <c r="JN43" s="351"/>
      <c r="JO43" s="351"/>
      <c r="JP43" s="351"/>
      <c r="JQ43" s="351"/>
      <c r="JR43" s="351"/>
      <c r="JS43" s="351"/>
      <c r="JT43" s="351"/>
      <c r="JU43" s="351"/>
      <c r="JV43" s="351"/>
      <c r="JW43" s="351"/>
      <c r="JX43" s="351"/>
      <c r="JY43" s="351"/>
      <c r="JZ43" s="351"/>
      <c r="KA43" s="351"/>
      <c r="KB43" s="351"/>
      <c r="KC43" s="351"/>
      <c r="KD43" s="351"/>
      <c r="KE43" s="351"/>
      <c r="KF43" s="351"/>
      <c r="KG43" s="351"/>
      <c r="KH43" s="351"/>
      <c r="KI43" s="351"/>
      <c r="KJ43" s="351"/>
      <c r="KK43" s="351"/>
      <c r="KL43" s="351"/>
      <c r="KM43" s="351"/>
      <c r="KN43" s="351"/>
      <c r="KO43" s="351"/>
      <c r="KP43" s="351"/>
      <c r="KQ43" s="351"/>
      <c r="KR43" s="351"/>
      <c r="KS43" s="351"/>
      <c r="KT43" s="351"/>
      <c r="KU43" s="351"/>
      <c r="KV43" s="351"/>
      <c r="KW43" s="351"/>
      <c r="KX43" s="351"/>
      <c r="KY43" s="351"/>
      <c r="KZ43" s="351"/>
      <c r="LA43" s="351"/>
      <c r="LB43" s="351"/>
      <c r="LC43" s="351"/>
      <c r="LD43" s="351"/>
      <c r="LE43" s="351"/>
      <c r="LF43" s="351"/>
      <c r="LG43" s="351"/>
      <c r="LH43" s="351"/>
      <c r="LI43" s="351"/>
      <c r="LJ43" s="351"/>
      <c r="LK43" s="351"/>
      <c r="LL43" s="351"/>
      <c r="LM43" s="351"/>
      <c r="LN43" s="351"/>
      <c r="LO43" s="351"/>
      <c r="LP43" s="351"/>
      <c r="LQ43" s="351"/>
      <c r="LR43" s="351"/>
      <c r="LS43" s="351"/>
      <c r="LT43" s="351"/>
      <c r="LU43" s="351"/>
      <c r="LV43" s="351"/>
      <c r="LW43" s="351"/>
      <c r="LX43" s="351"/>
      <c r="LY43" s="351"/>
      <c r="LZ43" s="351"/>
      <c r="MA43" s="351"/>
    </row>
    <row r="44" spans="1:339" ht="13">
      <c r="A44" s="350"/>
      <c r="C44" s="19"/>
      <c r="GK44" s="27"/>
      <c r="GL44" s="28"/>
      <c r="GM44" s="17"/>
      <c r="GN44" s="351"/>
      <c r="GO44" s="351"/>
      <c r="GP44" s="351"/>
      <c r="GQ44" s="351"/>
      <c r="GR44" s="351"/>
      <c r="GS44" s="351"/>
      <c r="GT44" s="351"/>
      <c r="GU44" s="351"/>
      <c r="GV44" s="351"/>
      <c r="GW44" s="351"/>
      <c r="GX44" s="351"/>
      <c r="GY44" s="351"/>
      <c r="GZ44" s="351"/>
      <c r="HA44" s="351"/>
      <c r="HB44" s="351"/>
      <c r="HC44" s="351"/>
      <c r="HD44" s="351"/>
      <c r="HE44" s="351"/>
      <c r="HF44" s="351"/>
      <c r="HG44" s="351"/>
      <c r="HH44" s="351"/>
      <c r="HI44" s="351"/>
      <c r="HJ44" s="351"/>
      <c r="HK44" s="351"/>
      <c r="HL44" s="351"/>
      <c r="HM44" s="351"/>
      <c r="HN44" s="351"/>
      <c r="HO44" s="351"/>
      <c r="HP44" s="351"/>
      <c r="HQ44" s="351"/>
      <c r="HR44" s="351"/>
      <c r="HS44" s="351"/>
      <c r="HT44" s="351"/>
      <c r="HU44" s="351"/>
      <c r="HV44" s="351"/>
      <c r="HW44" s="351"/>
      <c r="HX44" s="351"/>
      <c r="HY44" s="351"/>
      <c r="HZ44" s="351"/>
      <c r="IA44" s="351"/>
      <c r="IB44" s="351"/>
      <c r="IC44" s="351"/>
      <c r="ID44" s="351"/>
      <c r="IE44" s="351"/>
      <c r="IF44" s="351"/>
      <c r="IG44" s="351"/>
      <c r="IH44" s="351"/>
      <c r="II44" s="351"/>
      <c r="IJ44" s="351"/>
      <c r="IK44" s="351"/>
      <c r="IL44" s="351"/>
      <c r="IM44" s="351"/>
      <c r="IN44" s="351"/>
      <c r="IO44" s="351"/>
      <c r="IP44" s="351"/>
      <c r="IQ44" s="351"/>
      <c r="IR44" s="351"/>
      <c r="IS44" s="351"/>
      <c r="IT44" s="351"/>
      <c r="IU44" s="351"/>
      <c r="IV44" s="351"/>
      <c r="IW44" s="351"/>
      <c r="IX44" s="351"/>
      <c r="IY44" s="351"/>
      <c r="IZ44" s="351"/>
      <c r="JA44" s="351"/>
      <c r="JB44" s="351"/>
      <c r="JC44" s="351"/>
      <c r="JD44" s="351"/>
      <c r="JE44" s="351"/>
      <c r="JF44" s="351"/>
      <c r="JG44" s="351"/>
      <c r="JH44" s="351"/>
      <c r="JI44" s="351"/>
      <c r="JJ44" s="351"/>
      <c r="JK44" s="351"/>
      <c r="JL44" s="351"/>
      <c r="JM44" s="351"/>
      <c r="JN44" s="351"/>
      <c r="JO44" s="351"/>
      <c r="JP44" s="351"/>
      <c r="JQ44" s="351"/>
      <c r="JR44" s="351"/>
      <c r="JS44" s="351"/>
      <c r="JT44" s="351"/>
      <c r="JU44" s="351"/>
      <c r="JV44" s="351"/>
      <c r="JW44" s="351"/>
      <c r="JX44" s="351"/>
      <c r="JY44" s="351"/>
      <c r="JZ44" s="351"/>
      <c r="KA44" s="351"/>
      <c r="KB44" s="351"/>
      <c r="KC44" s="351"/>
      <c r="KD44" s="351"/>
      <c r="KE44" s="351"/>
      <c r="KF44" s="351"/>
      <c r="KG44" s="351"/>
      <c r="KH44" s="351"/>
      <c r="KI44" s="351"/>
      <c r="KJ44" s="351"/>
      <c r="KK44" s="351"/>
      <c r="KL44" s="351"/>
      <c r="KM44" s="351"/>
      <c r="KN44" s="351"/>
      <c r="KO44" s="351"/>
      <c r="KP44" s="351"/>
      <c r="KQ44" s="351"/>
      <c r="KR44" s="351"/>
      <c r="KS44" s="351"/>
      <c r="KT44" s="351"/>
      <c r="KU44" s="351"/>
      <c r="KV44" s="351"/>
      <c r="KW44" s="351"/>
      <c r="KX44" s="351"/>
      <c r="KY44" s="351"/>
      <c r="KZ44" s="351"/>
      <c r="LA44" s="351"/>
      <c r="LB44" s="351"/>
      <c r="LC44" s="351"/>
      <c r="LD44" s="351"/>
      <c r="LE44" s="351"/>
      <c r="LF44" s="351"/>
      <c r="LG44" s="351"/>
      <c r="LH44" s="351"/>
      <c r="LI44" s="351"/>
      <c r="LJ44" s="351"/>
      <c r="LK44" s="351"/>
      <c r="LL44" s="351"/>
      <c r="LM44" s="351"/>
      <c r="LN44" s="351"/>
      <c r="LO44" s="351"/>
      <c r="LP44" s="351"/>
      <c r="LQ44" s="351"/>
      <c r="LR44" s="351"/>
      <c r="LS44" s="351"/>
      <c r="LT44" s="351"/>
      <c r="LU44" s="351"/>
      <c r="LV44" s="351"/>
      <c r="LW44" s="351"/>
      <c r="LX44" s="351"/>
      <c r="LY44" s="351"/>
      <c r="LZ44" s="351"/>
      <c r="MA44" s="351"/>
    </row>
    <row r="45" spans="1:339" s="28" customFormat="1" ht="13">
      <c r="A45" s="35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9"/>
      <c r="GL45" s="1"/>
      <c r="GM45" s="356"/>
      <c r="GN45" s="356"/>
      <c r="GO45" s="356"/>
      <c r="GP45" s="356"/>
      <c r="GQ45" s="356"/>
      <c r="GR45" s="356"/>
      <c r="GS45" s="356"/>
      <c r="GT45" s="356"/>
      <c r="GU45" s="356"/>
      <c r="GV45" s="356"/>
      <c r="GW45" s="356"/>
      <c r="GX45" s="356"/>
      <c r="GY45" s="356"/>
      <c r="GZ45" s="356"/>
      <c r="HA45" s="356"/>
      <c r="HB45" s="356"/>
      <c r="HC45" s="356"/>
      <c r="HD45" s="356"/>
      <c r="HE45" s="356"/>
      <c r="HF45" s="356"/>
      <c r="HG45" s="356"/>
      <c r="HH45" s="356"/>
      <c r="HI45" s="356"/>
      <c r="HJ45" s="356"/>
      <c r="HK45" s="356"/>
      <c r="HL45" s="356"/>
      <c r="HM45" s="356"/>
      <c r="HN45" s="356"/>
      <c r="HO45" s="356"/>
      <c r="HP45" s="356"/>
      <c r="HQ45" s="356"/>
      <c r="HR45" s="356"/>
      <c r="HS45" s="356"/>
      <c r="HT45" s="356"/>
      <c r="HU45" s="356"/>
      <c r="HV45" s="356"/>
      <c r="HW45" s="356"/>
      <c r="HX45" s="356"/>
      <c r="HY45" s="356"/>
      <c r="HZ45" s="356"/>
      <c r="IA45" s="356"/>
      <c r="IB45" s="356"/>
      <c r="IC45" s="356"/>
      <c r="ID45" s="356"/>
      <c r="IE45" s="356"/>
      <c r="IF45" s="356"/>
      <c r="IG45" s="356"/>
      <c r="IH45" s="356"/>
      <c r="II45" s="356"/>
      <c r="IJ45" s="356"/>
      <c r="IK45" s="356"/>
      <c r="IL45" s="356"/>
      <c r="IM45" s="356"/>
      <c r="IN45" s="356"/>
      <c r="IO45" s="356"/>
      <c r="IP45" s="356"/>
      <c r="IQ45" s="356"/>
      <c r="IR45" s="356"/>
      <c r="IS45" s="356"/>
      <c r="IT45" s="356"/>
      <c r="IU45" s="356"/>
      <c r="IV45" s="356"/>
      <c r="IW45" s="356"/>
      <c r="IX45" s="356"/>
      <c r="IY45" s="356"/>
      <c r="IZ45" s="356"/>
      <c r="JA45" s="356"/>
      <c r="JB45" s="356"/>
      <c r="JC45" s="356"/>
      <c r="JD45" s="356"/>
      <c r="JE45" s="356"/>
      <c r="JF45" s="356"/>
      <c r="JG45" s="356"/>
      <c r="JH45" s="356"/>
      <c r="JI45" s="356"/>
      <c r="JJ45" s="356"/>
      <c r="JK45" s="356"/>
      <c r="JL45" s="356"/>
      <c r="JM45" s="356"/>
      <c r="JN45" s="356"/>
      <c r="JO45" s="356"/>
      <c r="JP45" s="356"/>
      <c r="JQ45" s="356"/>
      <c r="JR45" s="356"/>
      <c r="JS45" s="356"/>
      <c r="JT45" s="356"/>
      <c r="JU45" s="356"/>
      <c r="JV45" s="356"/>
      <c r="JW45" s="356"/>
      <c r="JX45" s="356"/>
      <c r="JY45" s="356"/>
      <c r="JZ45" s="356"/>
      <c r="KA45" s="356"/>
      <c r="KB45" s="356"/>
      <c r="KC45" s="356"/>
      <c r="KD45" s="356"/>
      <c r="KE45" s="356"/>
      <c r="KF45" s="356"/>
      <c r="KG45" s="356"/>
      <c r="KH45" s="356"/>
      <c r="KI45" s="356"/>
      <c r="KJ45" s="356"/>
      <c r="KK45" s="356"/>
      <c r="KL45" s="356"/>
      <c r="KM45" s="356"/>
      <c r="KN45" s="356"/>
      <c r="KO45" s="356"/>
      <c r="KP45" s="356"/>
      <c r="KQ45" s="356"/>
      <c r="KR45" s="356"/>
      <c r="KS45" s="356"/>
      <c r="KT45" s="356"/>
      <c r="KU45" s="356"/>
      <c r="KV45" s="356"/>
      <c r="KW45" s="356"/>
      <c r="KX45" s="356"/>
      <c r="KY45" s="356"/>
      <c r="KZ45" s="356"/>
      <c r="LA45" s="356"/>
      <c r="LB45" s="356"/>
      <c r="LC45" s="356"/>
      <c r="LD45" s="356"/>
      <c r="LE45" s="356"/>
      <c r="LF45" s="356"/>
      <c r="LG45" s="356"/>
      <c r="LH45" s="356"/>
      <c r="LI45" s="356"/>
      <c r="LJ45" s="356"/>
      <c r="LK45" s="356"/>
      <c r="LL45" s="356"/>
      <c r="LM45" s="356"/>
      <c r="LN45" s="356"/>
      <c r="LO45" s="356"/>
      <c r="LP45" s="356"/>
      <c r="LQ45" s="356"/>
      <c r="LR45" s="356"/>
      <c r="LS45" s="356"/>
      <c r="LT45" s="356"/>
      <c r="LU45" s="356"/>
      <c r="LV45" s="356"/>
      <c r="LW45" s="356"/>
      <c r="LX45" s="356"/>
      <c r="LY45" s="356"/>
      <c r="LZ45" s="356"/>
      <c r="MA45" s="356"/>
    </row>
    <row r="46" spans="1:339" ht="13">
      <c r="A46" s="350"/>
      <c r="C46" s="19"/>
      <c r="GK46" s="19"/>
      <c r="GM46" s="349"/>
      <c r="GN46" s="349"/>
      <c r="GO46" s="349"/>
      <c r="GP46" s="349"/>
      <c r="GQ46" s="349"/>
      <c r="GR46" s="349"/>
      <c r="GS46" s="349"/>
      <c r="GT46" s="349"/>
      <c r="GU46" s="349"/>
      <c r="GV46" s="349"/>
      <c r="GW46" s="349"/>
      <c r="GX46" s="349"/>
      <c r="GY46" s="349"/>
      <c r="GZ46" s="349"/>
      <c r="HA46" s="349"/>
      <c r="HB46" s="349"/>
      <c r="HC46" s="349"/>
      <c r="HD46" s="349"/>
      <c r="HE46" s="349"/>
      <c r="HF46" s="349"/>
      <c r="HG46" s="349"/>
      <c r="HH46" s="349"/>
      <c r="HI46" s="349"/>
      <c r="HJ46" s="349"/>
      <c r="HK46" s="349"/>
      <c r="HL46" s="349"/>
      <c r="HM46" s="349"/>
      <c r="HN46" s="349"/>
      <c r="HO46" s="349"/>
      <c r="HP46" s="349"/>
      <c r="HQ46" s="349"/>
      <c r="HR46" s="349"/>
      <c r="HS46" s="349"/>
      <c r="HT46" s="349"/>
      <c r="HU46" s="349"/>
      <c r="HV46" s="349"/>
      <c r="HW46" s="349"/>
      <c r="HX46" s="349"/>
      <c r="HY46" s="349"/>
      <c r="HZ46" s="349"/>
      <c r="IA46" s="349"/>
      <c r="IB46" s="349"/>
      <c r="IC46" s="349"/>
      <c r="ID46" s="349"/>
      <c r="IE46" s="349"/>
      <c r="IF46" s="349"/>
      <c r="IG46" s="349"/>
      <c r="IH46" s="349"/>
      <c r="II46" s="349"/>
      <c r="IJ46" s="349"/>
      <c r="IK46" s="349"/>
      <c r="IL46" s="349"/>
      <c r="IM46" s="349"/>
      <c r="IN46" s="349"/>
      <c r="IO46" s="349"/>
      <c r="IP46" s="349"/>
      <c r="IQ46" s="349"/>
      <c r="IR46" s="349"/>
      <c r="IS46" s="349"/>
      <c r="IT46" s="349"/>
      <c r="IU46" s="349"/>
      <c r="IV46" s="349"/>
      <c r="IW46" s="349"/>
      <c r="IX46" s="349"/>
      <c r="IY46" s="349"/>
      <c r="IZ46" s="349"/>
      <c r="JA46" s="349"/>
      <c r="JB46" s="349"/>
      <c r="JC46" s="349"/>
      <c r="JD46" s="349"/>
      <c r="JE46" s="349"/>
      <c r="JF46" s="349"/>
      <c r="JG46" s="349"/>
      <c r="JH46" s="349"/>
      <c r="JI46" s="349"/>
      <c r="JJ46" s="349"/>
      <c r="JK46" s="349"/>
      <c r="JL46" s="349"/>
      <c r="JM46" s="349"/>
      <c r="JN46" s="349"/>
      <c r="JO46" s="349"/>
      <c r="JP46" s="349"/>
      <c r="JQ46" s="349"/>
      <c r="JR46" s="349"/>
      <c r="JS46" s="349"/>
      <c r="JT46" s="349"/>
      <c r="JU46" s="349"/>
      <c r="JV46" s="349"/>
      <c r="JW46" s="349"/>
      <c r="JX46" s="349"/>
      <c r="JY46" s="349"/>
      <c r="JZ46" s="349"/>
      <c r="KA46" s="349"/>
      <c r="KB46" s="349"/>
      <c r="KC46" s="349"/>
      <c r="KD46" s="349"/>
      <c r="KE46" s="349"/>
      <c r="KF46" s="349"/>
      <c r="KG46" s="349"/>
      <c r="KH46" s="349"/>
      <c r="KI46" s="349"/>
      <c r="KJ46" s="349"/>
      <c r="KK46" s="349"/>
      <c r="KL46" s="349"/>
      <c r="KM46" s="349"/>
      <c r="KN46" s="349"/>
      <c r="KO46" s="349"/>
      <c r="KP46" s="349"/>
      <c r="KQ46" s="349"/>
      <c r="KR46" s="349"/>
      <c r="KS46" s="349"/>
      <c r="KT46" s="349"/>
      <c r="KU46" s="349"/>
      <c r="KV46" s="349"/>
      <c r="KW46" s="349"/>
      <c r="KX46" s="349"/>
      <c r="KY46" s="349"/>
      <c r="KZ46" s="349"/>
      <c r="LA46" s="349"/>
      <c r="LB46" s="349"/>
      <c r="LC46" s="349"/>
      <c r="LD46" s="349"/>
      <c r="LE46" s="349"/>
      <c r="LF46" s="349"/>
      <c r="LG46" s="349"/>
      <c r="LH46" s="349"/>
      <c r="LI46" s="349"/>
      <c r="LJ46" s="349"/>
      <c r="LK46" s="349"/>
      <c r="LL46" s="349"/>
      <c r="LM46" s="349"/>
      <c r="LN46" s="349"/>
      <c r="LO46" s="349"/>
      <c r="LP46" s="349"/>
      <c r="LQ46" s="349"/>
      <c r="LR46" s="349"/>
      <c r="LS46" s="349"/>
      <c r="LT46" s="349"/>
      <c r="LU46" s="349"/>
      <c r="LV46" s="349"/>
      <c r="LW46" s="349"/>
      <c r="LX46" s="349"/>
      <c r="LY46" s="349"/>
      <c r="LZ46" s="349"/>
      <c r="MA46" s="349"/>
    </row>
    <row r="47" spans="1:339" ht="13">
      <c r="A47" s="350"/>
      <c r="C47" s="19"/>
      <c r="GK47" s="19"/>
    </row>
    <row r="48" spans="1:339" ht="13">
      <c r="A48" s="350"/>
      <c r="GK48" s="19"/>
      <c r="GM48" s="17"/>
      <c r="GN48" s="351"/>
      <c r="GO48" s="351"/>
      <c r="GP48" s="351"/>
      <c r="GQ48" s="351"/>
      <c r="GR48" s="351"/>
      <c r="GS48" s="351"/>
      <c r="GT48" s="351"/>
      <c r="GU48" s="351"/>
      <c r="GV48" s="351"/>
      <c r="GW48" s="351"/>
      <c r="GX48" s="351"/>
      <c r="GY48" s="351"/>
      <c r="GZ48" s="351"/>
      <c r="HA48" s="351"/>
      <c r="HB48" s="351"/>
      <c r="HC48" s="351"/>
      <c r="HD48" s="351"/>
      <c r="HE48" s="351"/>
      <c r="HF48" s="351"/>
      <c r="HG48" s="351"/>
      <c r="HH48" s="351"/>
      <c r="HI48" s="351"/>
      <c r="HJ48" s="351"/>
      <c r="HK48" s="351"/>
      <c r="HL48" s="351"/>
      <c r="HM48" s="351"/>
      <c r="HN48" s="351"/>
      <c r="HO48" s="351"/>
      <c r="HP48" s="351"/>
      <c r="HQ48" s="351"/>
      <c r="HR48" s="351"/>
      <c r="HS48" s="351"/>
      <c r="HT48" s="351"/>
      <c r="HU48" s="351"/>
      <c r="HV48" s="351"/>
      <c r="HW48" s="351"/>
      <c r="HX48" s="351"/>
      <c r="HY48" s="351"/>
      <c r="HZ48" s="351"/>
      <c r="IA48" s="351"/>
      <c r="IB48" s="351"/>
      <c r="IC48" s="351"/>
      <c r="ID48" s="351"/>
      <c r="IE48" s="351"/>
      <c r="IF48" s="351"/>
      <c r="IG48" s="351"/>
      <c r="IH48" s="351"/>
      <c r="II48" s="351"/>
      <c r="IJ48" s="351"/>
      <c r="IK48" s="351"/>
      <c r="IL48" s="351"/>
      <c r="IM48" s="351"/>
      <c r="IN48" s="351"/>
      <c r="IO48" s="351"/>
      <c r="IP48" s="351"/>
      <c r="IQ48" s="351"/>
      <c r="IR48" s="351"/>
      <c r="IS48" s="351"/>
      <c r="IT48" s="351"/>
      <c r="IU48" s="351"/>
      <c r="IV48" s="351"/>
      <c r="IW48" s="351"/>
      <c r="IX48" s="351"/>
      <c r="IY48" s="351"/>
      <c r="IZ48" s="351"/>
      <c r="JA48" s="351"/>
      <c r="JB48" s="351"/>
      <c r="JC48" s="351"/>
      <c r="JD48" s="351"/>
      <c r="JE48" s="351"/>
      <c r="JF48" s="351"/>
      <c r="JG48" s="351"/>
      <c r="JH48" s="351"/>
      <c r="JI48" s="351"/>
      <c r="JJ48" s="351"/>
      <c r="JK48" s="351"/>
      <c r="JL48" s="351"/>
      <c r="JM48" s="351"/>
      <c r="JN48" s="351"/>
      <c r="JO48" s="351"/>
      <c r="JP48" s="351"/>
      <c r="JQ48" s="351"/>
      <c r="JR48" s="351"/>
      <c r="JS48" s="351"/>
      <c r="JT48" s="351"/>
      <c r="JU48" s="351"/>
      <c r="JV48" s="351"/>
      <c r="JW48" s="351"/>
      <c r="JX48" s="351"/>
      <c r="JY48" s="351"/>
      <c r="JZ48" s="351"/>
      <c r="KA48" s="351"/>
      <c r="KB48" s="351"/>
      <c r="KC48" s="351"/>
      <c r="KD48" s="351"/>
      <c r="KE48" s="351"/>
      <c r="KF48" s="351"/>
      <c r="KG48" s="351"/>
      <c r="KH48" s="351"/>
      <c r="KI48" s="351"/>
      <c r="KJ48" s="351"/>
      <c r="KK48" s="351"/>
      <c r="KL48" s="351"/>
      <c r="KM48" s="351"/>
      <c r="KN48" s="351"/>
      <c r="KO48" s="351"/>
      <c r="KP48" s="351"/>
      <c r="KQ48" s="351"/>
      <c r="KR48" s="351"/>
      <c r="KS48" s="351"/>
      <c r="KT48" s="351"/>
      <c r="KU48" s="351"/>
      <c r="KV48" s="351"/>
      <c r="KW48" s="351"/>
      <c r="KX48" s="351"/>
      <c r="KY48" s="351"/>
      <c r="KZ48" s="351"/>
      <c r="LA48" s="351"/>
      <c r="LB48" s="351"/>
      <c r="LC48" s="351"/>
      <c r="LD48" s="351"/>
      <c r="LE48" s="351"/>
      <c r="LF48" s="351"/>
      <c r="LG48" s="351"/>
      <c r="LH48" s="351"/>
      <c r="LI48" s="351"/>
      <c r="LJ48" s="351"/>
      <c r="LK48" s="351"/>
      <c r="LL48" s="351"/>
      <c r="LM48" s="351"/>
      <c r="LN48" s="351"/>
      <c r="LO48" s="351"/>
      <c r="LP48" s="351"/>
      <c r="LQ48" s="351"/>
      <c r="LR48" s="351"/>
      <c r="LS48" s="351"/>
      <c r="LT48" s="351"/>
      <c r="LU48" s="351"/>
      <c r="LV48" s="351"/>
      <c r="LW48" s="351"/>
      <c r="LX48" s="351"/>
      <c r="LY48" s="351"/>
      <c r="LZ48" s="351"/>
      <c r="MA48" s="351"/>
    </row>
    <row r="49" spans="1:339" ht="13">
      <c r="A49" s="350"/>
      <c r="GK49" s="19"/>
      <c r="GM49" s="351"/>
      <c r="GN49" s="351"/>
      <c r="GO49" s="351"/>
      <c r="GP49" s="351"/>
      <c r="GQ49" s="351"/>
      <c r="GR49" s="351"/>
      <c r="GS49" s="351"/>
      <c r="GT49" s="351"/>
      <c r="GU49" s="351"/>
      <c r="GV49" s="351"/>
      <c r="GW49" s="351"/>
      <c r="GX49" s="351"/>
      <c r="GY49" s="351"/>
      <c r="GZ49" s="351"/>
      <c r="HA49" s="351"/>
      <c r="HB49" s="351"/>
      <c r="HC49" s="351"/>
      <c r="HD49" s="351"/>
      <c r="HE49" s="351"/>
      <c r="HF49" s="351"/>
      <c r="HG49" s="351"/>
      <c r="HH49" s="351"/>
      <c r="HI49" s="351"/>
      <c r="HJ49" s="351"/>
      <c r="HK49" s="351"/>
      <c r="HL49" s="351"/>
      <c r="HM49" s="351"/>
      <c r="HN49" s="351"/>
      <c r="HO49" s="351"/>
      <c r="HP49" s="351"/>
      <c r="HQ49" s="351"/>
      <c r="HR49" s="351"/>
      <c r="HS49" s="351"/>
      <c r="HT49" s="351"/>
      <c r="HU49" s="351"/>
      <c r="HV49" s="351"/>
      <c r="HW49" s="351"/>
      <c r="HX49" s="351"/>
      <c r="HY49" s="351"/>
      <c r="HZ49" s="351"/>
      <c r="IA49" s="351"/>
      <c r="IB49" s="351"/>
      <c r="IC49" s="351"/>
      <c r="ID49" s="351"/>
      <c r="IE49" s="351"/>
      <c r="IF49" s="351"/>
      <c r="IG49" s="351"/>
      <c r="IH49" s="351"/>
      <c r="II49" s="351"/>
      <c r="IJ49" s="351"/>
      <c r="IK49" s="351"/>
      <c r="IL49" s="351"/>
      <c r="IM49" s="351"/>
      <c r="IN49" s="351"/>
      <c r="IO49" s="351"/>
      <c r="IP49" s="351"/>
      <c r="IQ49" s="351"/>
      <c r="IR49" s="351"/>
      <c r="IS49" s="351"/>
      <c r="IT49" s="351"/>
      <c r="IU49" s="351"/>
      <c r="IV49" s="351"/>
      <c r="IW49" s="351"/>
      <c r="IX49" s="351"/>
      <c r="IY49" s="351"/>
      <c r="IZ49" s="351"/>
      <c r="JA49" s="351"/>
      <c r="JB49" s="351"/>
      <c r="JC49" s="351"/>
      <c r="JD49" s="351"/>
      <c r="JE49" s="351"/>
      <c r="JF49" s="351"/>
      <c r="JG49" s="351"/>
      <c r="JH49" s="351"/>
      <c r="JI49" s="351"/>
      <c r="JJ49" s="351"/>
      <c r="JK49" s="351"/>
      <c r="JL49" s="351"/>
      <c r="JM49" s="351"/>
      <c r="JN49" s="351"/>
      <c r="JO49" s="351"/>
      <c r="JP49" s="351"/>
      <c r="JQ49" s="351"/>
      <c r="JR49" s="351"/>
      <c r="JS49" s="351"/>
      <c r="JT49" s="351"/>
      <c r="JU49" s="351"/>
      <c r="JV49" s="351"/>
      <c r="JW49" s="351"/>
      <c r="JX49" s="351"/>
      <c r="JY49" s="351"/>
      <c r="JZ49" s="351"/>
      <c r="KA49" s="351"/>
      <c r="KB49" s="351"/>
      <c r="KC49" s="351"/>
      <c r="KD49" s="351"/>
      <c r="KE49" s="351"/>
      <c r="KF49" s="351"/>
      <c r="KG49" s="351"/>
      <c r="KH49" s="351"/>
      <c r="KI49" s="351"/>
      <c r="KJ49" s="351"/>
      <c r="KK49" s="351"/>
      <c r="KL49" s="351"/>
      <c r="KM49" s="351"/>
      <c r="KN49" s="351"/>
      <c r="KO49" s="351"/>
      <c r="KP49" s="351"/>
      <c r="KQ49" s="351"/>
      <c r="KR49" s="351"/>
      <c r="KS49" s="351"/>
      <c r="KT49" s="351"/>
      <c r="KU49" s="351"/>
      <c r="KV49" s="351"/>
      <c r="KW49" s="351"/>
      <c r="KX49" s="351"/>
      <c r="KY49" s="351"/>
      <c r="KZ49" s="351"/>
      <c r="LA49" s="351"/>
      <c r="LB49" s="351"/>
      <c r="LC49" s="351"/>
      <c r="LD49" s="351"/>
      <c r="LE49" s="351"/>
      <c r="LF49" s="351"/>
      <c r="LG49" s="351"/>
      <c r="LH49" s="351"/>
      <c r="LI49" s="351"/>
      <c r="LJ49" s="351"/>
      <c r="LK49" s="351"/>
      <c r="LL49" s="351"/>
      <c r="LM49" s="351"/>
      <c r="LN49" s="351"/>
      <c r="LO49" s="351"/>
      <c r="LP49" s="351"/>
      <c r="LQ49" s="351"/>
      <c r="LR49" s="351"/>
      <c r="LS49" s="351"/>
      <c r="LT49" s="351"/>
      <c r="LU49" s="351"/>
      <c r="LV49" s="351"/>
      <c r="LW49" s="351"/>
      <c r="LX49" s="351"/>
      <c r="LY49" s="351"/>
      <c r="LZ49" s="351"/>
      <c r="MA49" s="351"/>
    </row>
    <row r="50" spans="1:339" ht="13">
      <c r="A50" s="350"/>
      <c r="GK50" s="19"/>
      <c r="GM50" s="351"/>
      <c r="GN50" s="351"/>
      <c r="GO50" s="351"/>
      <c r="GP50" s="351"/>
      <c r="GQ50" s="351"/>
      <c r="GR50" s="351"/>
      <c r="GS50" s="351"/>
      <c r="GT50" s="351"/>
      <c r="GU50" s="351"/>
      <c r="GV50" s="351"/>
      <c r="GW50" s="351"/>
      <c r="GX50" s="351"/>
      <c r="GY50" s="351"/>
      <c r="GZ50" s="351"/>
      <c r="HA50" s="351"/>
      <c r="HB50" s="351"/>
      <c r="HC50" s="351"/>
      <c r="HD50" s="351"/>
      <c r="HE50" s="351"/>
      <c r="HF50" s="351"/>
      <c r="HG50" s="351"/>
      <c r="HH50" s="351"/>
      <c r="HI50" s="351"/>
      <c r="HJ50" s="351"/>
      <c r="HK50" s="351"/>
      <c r="HL50" s="351"/>
      <c r="HM50" s="351"/>
      <c r="HN50" s="351"/>
      <c r="HO50" s="351"/>
      <c r="HP50" s="351"/>
      <c r="HQ50" s="351"/>
      <c r="HR50" s="351"/>
      <c r="HS50" s="351"/>
      <c r="HT50" s="351"/>
      <c r="HU50" s="351"/>
      <c r="HV50" s="351"/>
      <c r="HW50" s="351"/>
      <c r="HX50" s="351"/>
      <c r="HY50" s="351"/>
      <c r="HZ50" s="351"/>
      <c r="IA50" s="351"/>
      <c r="IB50" s="351"/>
      <c r="IC50" s="351"/>
      <c r="ID50" s="351"/>
      <c r="IE50" s="351"/>
      <c r="IF50" s="351"/>
      <c r="IG50" s="351"/>
      <c r="IH50" s="351"/>
      <c r="II50" s="351"/>
      <c r="IJ50" s="351"/>
      <c r="IK50" s="351"/>
      <c r="IL50" s="351"/>
      <c r="IM50" s="351"/>
      <c r="IN50" s="351"/>
      <c r="IO50" s="351"/>
      <c r="IP50" s="351"/>
      <c r="IQ50" s="351"/>
      <c r="IR50" s="351"/>
      <c r="IS50" s="351"/>
      <c r="IT50" s="351"/>
      <c r="IU50" s="351"/>
      <c r="IV50" s="351"/>
      <c r="IW50" s="351"/>
      <c r="IX50" s="351"/>
      <c r="IY50" s="351"/>
      <c r="IZ50" s="351"/>
      <c r="JA50" s="351"/>
      <c r="JB50" s="351"/>
      <c r="JC50" s="351"/>
      <c r="JD50" s="351"/>
      <c r="JE50" s="351"/>
      <c r="JF50" s="351"/>
      <c r="JG50" s="351"/>
      <c r="JH50" s="351"/>
      <c r="JI50" s="351"/>
      <c r="JJ50" s="351"/>
      <c r="JK50" s="351"/>
      <c r="JL50" s="351"/>
      <c r="JM50" s="351"/>
      <c r="JN50" s="351"/>
      <c r="JO50" s="351"/>
      <c r="JP50" s="351"/>
      <c r="JQ50" s="351"/>
      <c r="JR50" s="351"/>
      <c r="JS50" s="351"/>
      <c r="JT50" s="351"/>
      <c r="JU50" s="351"/>
      <c r="JV50" s="351"/>
      <c r="JW50" s="351"/>
      <c r="JX50" s="351"/>
      <c r="JY50" s="351"/>
      <c r="JZ50" s="351"/>
      <c r="KA50" s="351"/>
      <c r="KB50" s="351"/>
      <c r="KC50" s="351"/>
      <c r="KD50" s="351"/>
      <c r="KE50" s="351"/>
      <c r="KF50" s="351"/>
      <c r="KG50" s="351"/>
      <c r="KH50" s="351"/>
      <c r="KI50" s="351"/>
      <c r="KJ50" s="351"/>
      <c r="KK50" s="351"/>
      <c r="KL50" s="351"/>
      <c r="KM50" s="351"/>
      <c r="KN50" s="351"/>
      <c r="KO50" s="351"/>
      <c r="KP50" s="351"/>
      <c r="KQ50" s="351"/>
      <c r="KR50" s="351"/>
      <c r="KS50" s="351"/>
      <c r="KT50" s="351"/>
      <c r="KU50" s="351"/>
      <c r="KV50" s="351"/>
      <c r="KW50" s="351"/>
      <c r="KX50" s="351"/>
      <c r="KY50" s="351"/>
      <c r="KZ50" s="351"/>
      <c r="LA50" s="351"/>
      <c r="LB50" s="351"/>
      <c r="LC50" s="351"/>
      <c r="LD50" s="351"/>
      <c r="LE50" s="351"/>
      <c r="LF50" s="351"/>
      <c r="LG50" s="351"/>
      <c r="LH50" s="351"/>
      <c r="LI50" s="351"/>
      <c r="LJ50" s="351"/>
      <c r="LK50" s="351"/>
      <c r="LL50" s="351"/>
      <c r="LM50" s="351"/>
      <c r="LN50" s="351"/>
      <c r="LO50" s="351"/>
      <c r="LP50" s="351"/>
      <c r="LQ50" s="351"/>
      <c r="LR50" s="351"/>
      <c r="LS50" s="351"/>
      <c r="LT50" s="351"/>
      <c r="LU50" s="351"/>
      <c r="LV50" s="351"/>
      <c r="LW50" s="351"/>
      <c r="LX50" s="351"/>
      <c r="LY50" s="351"/>
      <c r="LZ50" s="351"/>
      <c r="MA50" s="351"/>
    </row>
    <row r="51" spans="1:339" ht="13">
      <c r="A51" s="350"/>
      <c r="GK51" s="25"/>
      <c r="GM51" s="351"/>
      <c r="GN51" s="351"/>
      <c r="GO51" s="351"/>
      <c r="GP51" s="351"/>
      <c r="GQ51" s="351"/>
      <c r="GR51" s="351"/>
      <c r="GS51" s="351"/>
      <c r="GT51" s="351"/>
      <c r="GU51" s="351"/>
      <c r="GV51" s="351"/>
      <c r="GW51" s="351"/>
      <c r="GX51" s="351"/>
      <c r="GY51" s="351"/>
      <c r="GZ51" s="351"/>
      <c r="HA51" s="351"/>
      <c r="HB51" s="351"/>
      <c r="HC51" s="351"/>
      <c r="HD51" s="351"/>
      <c r="HE51" s="351"/>
      <c r="HF51" s="351"/>
      <c r="HG51" s="351"/>
      <c r="HH51" s="351"/>
      <c r="HI51" s="351"/>
      <c r="HJ51" s="351"/>
      <c r="HK51" s="351"/>
      <c r="HL51" s="351"/>
      <c r="HM51" s="351"/>
      <c r="HN51" s="351"/>
      <c r="HO51" s="351"/>
      <c r="HP51" s="351"/>
      <c r="HQ51" s="351"/>
      <c r="HR51" s="351"/>
      <c r="HS51" s="351"/>
      <c r="HT51" s="351"/>
      <c r="HU51" s="351"/>
      <c r="HV51" s="351"/>
      <c r="HW51" s="351"/>
      <c r="HX51" s="351"/>
      <c r="HY51" s="351"/>
      <c r="HZ51" s="351"/>
      <c r="IA51" s="351"/>
      <c r="IB51" s="351"/>
      <c r="IC51" s="351"/>
      <c r="ID51" s="351"/>
      <c r="IE51" s="351"/>
      <c r="IF51" s="351"/>
      <c r="IG51" s="351"/>
      <c r="IH51" s="351"/>
      <c r="II51" s="351"/>
      <c r="IJ51" s="351"/>
      <c r="IK51" s="351"/>
      <c r="IL51" s="351"/>
      <c r="IM51" s="351"/>
      <c r="IN51" s="351"/>
      <c r="IO51" s="351"/>
      <c r="IP51" s="351"/>
      <c r="IQ51" s="351"/>
      <c r="IR51" s="351"/>
      <c r="IS51" s="351"/>
      <c r="IT51" s="351"/>
      <c r="IU51" s="351"/>
      <c r="IV51" s="351"/>
      <c r="IW51" s="351"/>
      <c r="IX51" s="351"/>
      <c r="IY51" s="351"/>
      <c r="IZ51" s="351"/>
      <c r="JA51" s="351"/>
      <c r="JB51" s="351"/>
      <c r="JC51" s="351"/>
      <c r="JD51" s="351"/>
      <c r="JE51" s="351"/>
      <c r="JF51" s="351"/>
      <c r="JG51" s="351"/>
      <c r="JH51" s="351"/>
      <c r="JI51" s="351"/>
      <c r="JJ51" s="351"/>
      <c r="JK51" s="351"/>
      <c r="JL51" s="351"/>
      <c r="JM51" s="351"/>
      <c r="JN51" s="351"/>
      <c r="JO51" s="351"/>
      <c r="JP51" s="351"/>
      <c r="JQ51" s="351"/>
      <c r="JR51" s="351"/>
      <c r="JS51" s="351"/>
      <c r="JT51" s="351"/>
      <c r="JU51" s="351"/>
      <c r="JV51" s="351"/>
      <c r="JW51" s="351"/>
      <c r="JX51" s="351"/>
      <c r="JY51" s="351"/>
      <c r="JZ51" s="351"/>
      <c r="KA51" s="351"/>
      <c r="KB51" s="351"/>
      <c r="KC51" s="351"/>
      <c r="KD51" s="351"/>
      <c r="KE51" s="351"/>
      <c r="KF51" s="351"/>
      <c r="KG51" s="351"/>
      <c r="KH51" s="351"/>
      <c r="KI51" s="351"/>
      <c r="KJ51" s="351"/>
      <c r="KK51" s="351"/>
      <c r="KL51" s="351"/>
      <c r="KM51" s="351"/>
      <c r="KN51" s="351"/>
      <c r="KO51" s="351"/>
      <c r="KP51" s="351"/>
      <c r="KQ51" s="351"/>
      <c r="KR51" s="351"/>
      <c r="KS51" s="351"/>
      <c r="KT51" s="351"/>
      <c r="KU51" s="351"/>
      <c r="KV51" s="351"/>
      <c r="KW51" s="351"/>
      <c r="KX51" s="351"/>
      <c r="KY51" s="351"/>
      <c r="KZ51" s="351"/>
      <c r="LA51" s="351"/>
      <c r="LB51" s="351"/>
      <c r="LC51" s="351"/>
      <c r="LD51" s="351"/>
      <c r="LE51" s="351"/>
      <c r="LF51" s="351"/>
      <c r="LG51" s="351"/>
      <c r="LH51" s="351"/>
      <c r="LI51" s="351"/>
      <c r="LJ51" s="351"/>
      <c r="LK51" s="351"/>
      <c r="LL51" s="351"/>
      <c r="LM51" s="351"/>
      <c r="LN51" s="351"/>
      <c r="LO51" s="351"/>
      <c r="LP51" s="351"/>
      <c r="LQ51" s="351"/>
      <c r="LR51" s="351"/>
      <c r="LS51" s="351"/>
      <c r="LT51" s="351"/>
      <c r="LU51" s="351"/>
      <c r="LV51" s="351"/>
      <c r="LW51" s="351"/>
      <c r="LX51" s="351"/>
      <c r="LY51" s="351"/>
      <c r="LZ51" s="351"/>
      <c r="MA51" s="351"/>
    </row>
    <row r="52" spans="1:339" ht="13">
      <c r="A52" s="350"/>
      <c r="GK52" s="19"/>
      <c r="GL52" s="19"/>
      <c r="GM52" s="351"/>
      <c r="GN52" s="351"/>
      <c r="GO52" s="351"/>
      <c r="GP52" s="351"/>
      <c r="GQ52" s="351"/>
      <c r="GR52" s="351"/>
      <c r="GS52" s="351"/>
      <c r="GT52" s="351"/>
      <c r="GU52" s="351"/>
      <c r="GV52" s="351"/>
      <c r="GW52" s="351"/>
      <c r="GX52" s="351"/>
      <c r="GY52" s="351"/>
      <c r="GZ52" s="351"/>
      <c r="HA52" s="351"/>
      <c r="HB52" s="351"/>
      <c r="HC52" s="351"/>
      <c r="HD52" s="351"/>
      <c r="HE52" s="351"/>
      <c r="HF52" s="351"/>
      <c r="HG52" s="351"/>
      <c r="HH52" s="351"/>
      <c r="HI52" s="351"/>
      <c r="HJ52" s="351"/>
      <c r="HK52" s="351"/>
      <c r="HL52" s="351"/>
      <c r="HM52" s="351"/>
      <c r="HN52" s="351"/>
      <c r="HO52" s="351"/>
      <c r="HP52" s="351"/>
      <c r="HQ52" s="351"/>
      <c r="HR52" s="351"/>
      <c r="HS52" s="351"/>
      <c r="HT52" s="351"/>
      <c r="HU52" s="351"/>
      <c r="HV52" s="351"/>
      <c r="HW52" s="351"/>
      <c r="HX52" s="351"/>
      <c r="HY52" s="351"/>
      <c r="HZ52" s="351"/>
      <c r="IA52" s="351"/>
      <c r="IB52" s="351"/>
      <c r="IC52" s="351"/>
      <c r="ID52" s="351"/>
      <c r="IE52" s="351"/>
      <c r="IF52" s="351"/>
      <c r="IG52" s="351"/>
      <c r="IH52" s="351"/>
      <c r="II52" s="351"/>
      <c r="IJ52" s="351"/>
      <c r="IK52" s="351"/>
      <c r="IL52" s="351"/>
      <c r="IM52" s="351"/>
      <c r="IN52" s="351"/>
      <c r="IO52" s="351"/>
      <c r="IP52" s="351"/>
      <c r="IQ52" s="351"/>
      <c r="IR52" s="351"/>
      <c r="IS52" s="351"/>
      <c r="IT52" s="351"/>
      <c r="IU52" s="351"/>
      <c r="IV52" s="351"/>
      <c r="IW52" s="351"/>
      <c r="IX52" s="351"/>
      <c r="IY52" s="351"/>
      <c r="IZ52" s="351"/>
      <c r="JA52" s="351"/>
      <c r="JB52" s="351"/>
      <c r="JC52" s="351"/>
      <c r="JD52" s="351"/>
      <c r="JE52" s="351"/>
      <c r="JF52" s="351"/>
      <c r="JG52" s="351"/>
      <c r="JH52" s="351"/>
      <c r="JI52" s="351"/>
      <c r="JJ52" s="351"/>
      <c r="JK52" s="351"/>
      <c r="JL52" s="351"/>
      <c r="JM52" s="351"/>
      <c r="JN52" s="351"/>
      <c r="JO52" s="351"/>
      <c r="JP52" s="351"/>
      <c r="JQ52" s="351"/>
      <c r="JR52" s="351"/>
      <c r="JS52" s="351"/>
      <c r="JT52" s="351"/>
      <c r="JU52" s="351"/>
      <c r="JV52" s="351"/>
      <c r="JW52" s="351"/>
      <c r="JX52" s="351"/>
      <c r="JY52" s="351"/>
      <c r="JZ52" s="351"/>
      <c r="KA52" s="351"/>
      <c r="KB52" s="351"/>
      <c r="KC52" s="351"/>
      <c r="KD52" s="351"/>
      <c r="KE52" s="351"/>
      <c r="KF52" s="351"/>
      <c r="KG52" s="351"/>
      <c r="KH52" s="351"/>
      <c r="KI52" s="351"/>
      <c r="KJ52" s="351"/>
      <c r="KK52" s="351"/>
      <c r="KL52" s="351"/>
      <c r="KM52" s="351"/>
      <c r="KN52" s="351"/>
      <c r="KO52" s="351"/>
      <c r="KP52" s="351"/>
      <c r="KQ52" s="351"/>
      <c r="KR52" s="351"/>
      <c r="KS52" s="351"/>
      <c r="KT52" s="351"/>
      <c r="KU52" s="351"/>
      <c r="KV52" s="351"/>
      <c r="KW52" s="351"/>
      <c r="KX52" s="351"/>
      <c r="KY52" s="351"/>
      <c r="KZ52" s="351"/>
      <c r="LA52" s="351"/>
      <c r="LB52" s="351"/>
      <c r="LC52" s="351"/>
      <c r="LD52" s="351"/>
      <c r="LE52" s="351"/>
      <c r="LF52" s="351"/>
      <c r="LG52" s="351"/>
      <c r="LH52" s="351"/>
      <c r="LI52" s="351"/>
      <c r="LJ52" s="351"/>
      <c r="LK52" s="351"/>
      <c r="LL52" s="351"/>
      <c r="LM52" s="351"/>
      <c r="LN52" s="351"/>
      <c r="LO52" s="351"/>
      <c r="LP52" s="351"/>
      <c r="LQ52" s="351"/>
      <c r="LR52" s="351"/>
      <c r="LS52" s="351"/>
      <c r="LT52" s="351"/>
      <c r="LU52" s="351"/>
      <c r="LV52" s="351"/>
      <c r="LW52" s="351"/>
      <c r="LX52" s="351"/>
      <c r="LY52" s="351"/>
      <c r="LZ52" s="351"/>
      <c r="MA52" s="351"/>
    </row>
    <row r="53" spans="1:339" ht="13">
      <c r="A53" s="1"/>
      <c r="GK53" s="19"/>
      <c r="GL53" s="19"/>
      <c r="GM53" s="17"/>
      <c r="GN53" s="351"/>
      <c r="GO53" s="351"/>
      <c r="GP53" s="351"/>
      <c r="GQ53" s="351"/>
      <c r="GR53" s="351"/>
      <c r="GS53" s="351"/>
      <c r="GT53" s="351"/>
      <c r="GU53" s="351"/>
      <c r="GV53" s="351"/>
      <c r="GW53" s="351"/>
      <c r="GX53" s="351"/>
      <c r="GY53" s="351"/>
      <c r="GZ53" s="351"/>
      <c r="HA53" s="351"/>
      <c r="HB53" s="351"/>
      <c r="HC53" s="351"/>
      <c r="HD53" s="351"/>
      <c r="HE53" s="351"/>
      <c r="HF53" s="351"/>
      <c r="HG53" s="351"/>
      <c r="HH53" s="351"/>
      <c r="HI53" s="351"/>
      <c r="HJ53" s="351"/>
      <c r="HK53" s="351"/>
      <c r="HL53" s="351"/>
      <c r="HM53" s="351"/>
      <c r="HN53" s="351"/>
      <c r="HO53" s="351"/>
      <c r="HP53" s="351"/>
      <c r="HQ53" s="351"/>
      <c r="HR53" s="351"/>
      <c r="HS53" s="351"/>
      <c r="HT53" s="351"/>
      <c r="HU53" s="351"/>
      <c r="HV53" s="351"/>
      <c r="HW53" s="351"/>
      <c r="HX53" s="351"/>
      <c r="HY53" s="351"/>
      <c r="HZ53" s="351"/>
      <c r="IA53" s="351"/>
      <c r="IB53" s="351"/>
      <c r="IC53" s="351"/>
      <c r="ID53" s="351"/>
      <c r="IE53" s="351"/>
      <c r="IF53" s="351"/>
      <c r="IG53" s="351"/>
      <c r="IH53" s="351"/>
      <c r="II53" s="351"/>
      <c r="IJ53" s="351"/>
      <c r="IK53" s="351"/>
      <c r="IL53" s="351"/>
      <c r="IM53" s="351"/>
      <c r="IN53" s="351"/>
      <c r="IO53" s="351"/>
      <c r="IP53" s="351"/>
      <c r="IQ53" s="351"/>
      <c r="IR53" s="351"/>
      <c r="IS53" s="351"/>
      <c r="IT53" s="351"/>
      <c r="IU53" s="351"/>
      <c r="IV53" s="351"/>
      <c r="IW53" s="351"/>
      <c r="IX53" s="351"/>
      <c r="IY53" s="351"/>
      <c r="IZ53" s="351"/>
      <c r="JA53" s="351"/>
      <c r="JB53" s="351"/>
      <c r="JC53" s="351"/>
      <c r="JD53" s="351"/>
      <c r="JE53" s="351"/>
      <c r="JF53" s="351"/>
      <c r="JG53" s="351"/>
      <c r="JH53" s="351"/>
      <c r="JI53" s="351"/>
      <c r="JJ53" s="351"/>
      <c r="JK53" s="351"/>
      <c r="JL53" s="351"/>
      <c r="JM53" s="351"/>
      <c r="JN53" s="351"/>
      <c r="JO53" s="351"/>
      <c r="JP53" s="351"/>
      <c r="JQ53" s="351"/>
      <c r="JR53" s="351"/>
      <c r="JS53" s="351"/>
      <c r="JT53" s="351"/>
      <c r="JU53" s="351"/>
      <c r="JV53" s="351"/>
      <c r="JW53" s="351"/>
      <c r="JX53" s="351"/>
      <c r="JY53" s="351"/>
      <c r="JZ53" s="351"/>
      <c r="KA53" s="351"/>
      <c r="KB53" s="351"/>
      <c r="KC53" s="351"/>
      <c r="KD53" s="351"/>
      <c r="KE53" s="351"/>
      <c r="KF53" s="351"/>
      <c r="KG53" s="351"/>
      <c r="KH53" s="351"/>
      <c r="KI53" s="351"/>
      <c r="KJ53" s="351"/>
      <c r="KK53" s="351"/>
      <c r="KL53" s="351"/>
      <c r="KM53" s="351"/>
      <c r="KN53" s="351"/>
      <c r="KO53" s="351"/>
      <c r="KP53" s="351"/>
      <c r="KQ53" s="351"/>
      <c r="KR53" s="351"/>
      <c r="KS53" s="351"/>
      <c r="KT53" s="351"/>
      <c r="KU53" s="351"/>
      <c r="KV53" s="351"/>
      <c r="KW53" s="351"/>
      <c r="KX53" s="351"/>
      <c r="KY53" s="351"/>
      <c r="KZ53" s="351"/>
      <c r="LA53" s="351"/>
      <c r="LB53" s="351"/>
      <c r="LC53" s="351"/>
      <c r="LD53" s="351"/>
      <c r="LE53" s="351"/>
      <c r="LF53" s="351"/>
      <c r="LG53" s="351"/>
      <c r="LH53" s="351"/>
      <c r="LI53" s="351"/>
      <c r="LJ53" s="351"/>
      <c r="LK53" s="351"/>
      <c r="LL53" s="351"/>
      <c r="LM53" s="351"/>
      <c r="LN53" s="351"/>
      <c r="LO53" s="351"/>
      <c r="LP53" s="351"/>
      <c r="LQ53" s="351"/>
      <c r="LR53" s="351"/>
      <c r="LS53" s="351"/>
      <c r="LT53" s="351"/>
      <c r="LU53" s="351"/>
      <c r="LV53" s="351"/>
      <c r="LW53" s="351"/>
      <c r="LX53" s="351"/>
      <c r="LY53" s="351"/>
      <c r="LZ53" s="351"/>
      <c r="MA53" s="351"/>
    </row>
    <row r="54" spans="1:339" ht="13">
      <c r="GK54" s="19"/>
      <c r="GL54" s="19"/>
    </row>
    <row r="55" spans="1:339" ht="13">
      <c r="A55" s="1"/>
      <c r="GK55" s="19"/>
      <c r="GL55" s="19"/>
      <c r="GM55" s="17"/>
      <c r="GN55" s="351"/>
      <c r="GO55" s="351"/>
      <c r="GP55" s="351"/>
      <c r="GQ55" s="351"/>
      <c r="GR55" s="351"/>
      <c r="GS55" s="351"/>
      <c r="GT55" s="351"/>
      <c r="GU55" s="351"/>
      <c r="GV55" s="351"/>
      <c r="GW55" s="351"/>
      <c r="GX55" s="351"/>
      <c r="GY55" s="351"/>
      <c r="GZ55" s="351"/>
      <c r="HA55" s="351"/>
      <c r="HB55" s="351"/>
      <c r="HC55" s="351"/>
      <c r="HD55" s="351"/>
      <c r="HE55" s="351"/>
      <c r="HF55" s="351"/>
      <c r="HG55" s="351"/>
      <c r="HH55" s="351"/>
      <c r="HI55" s="351"/>
      <c r="HJ55" s="351"/>
      <c r="HK55" s="351"/>
      <c r="HL55" s="351"/>
      <c r="HM55" s="351"/>
      <c r="HN55" s="351"/>
      <c r="HO55" s="351"/>
      <c r="HP55" s="351"/>
      <c r="HQ55" s="351"/>
      <c r="HR55" s="351"/>
      <c r="HS55" s="351"/>
      <c r="HT55" s="351"/>
      <c r="HU55" s="351"/>
      <c r="HV55" s="351"/>
      <c r="HW55" s="351"/>
      <c r="HX55" s="351"/>
      <c r="HY55" s="351"/>
      <c r="HZ55" s="351"/>
      <c r="IA55" s="351"/>
      <c r="IB55" s="351"/>
      <c r="IC55" s="351"/>
      <c r="ID55" s="351"/>
      <c r="IE55" s="351"/>
      <c r="IF55" s="351"/>
      <c r="IG55" s="351"/>
      <c r="IH55" s="351"/>
      <c r="II55" s="351"/>
      <c r="IJ55" s="351"/>
      <c r="IK55" s="351"/>
      <c r="IL55" s="351"/>
      <c r="IM55" s="351"/>
      <c r="IN55" s="351"/>
      <c r="IO55" s="351"/>
      <c r="IP55" s="351"/>
      <c r="IQ55" s="351"/>
      <c r="IR55" s="351"/>
      <c r="IS55" s="351"/>
      <c r="IT55" s="351"/>
      <c r="IU55" s="351"/>
      <c r="IV55" s="351"/>
      <c r="IW55" s="351"/>
      <c r="IX55" s="351"/>
      <c r="IY55" s="351"/>
      <c r="IZ55" s="351"/>
      <c r="JA55" s="351"/>
      <c r="JB55" s="351"/>
      <c r="JC55" s="351"/>
      <c r="JD55" s="351"/>
      <c r="JE55" s="351"/>
      <c r="JF55" s="351"/>
      <c r="JG55" s="351"/>
      <c r="JH55" s="351"/>
      <c r="JI55" s="351"/>
      <c r="JJ55" s="351"/>
      <c r="JK55" s="351"/>
      <c r="JL55" s="351"/>
      <c r="JM55" s="351"/>
      <c r="JN55" s="351"/>
      <c r="JO55" s="351"/>
      <c r="JP55" s="351"/>
      <c r="JQ55" s="351"/>
      <c r="JR55" s="351"/>
      <c r="JS55" s="351"/>
      <c r="JT55" s="351"/>
      <c r="JU55" s="351"/>
      <c r="JV55" s="351"/>
      <c r="JW55" s="351"/>
      <c r="JX55" s="351"/>
      <c r="JY55" s="351"/>
      <c r="JZ55" s="351"/>
      <c r="KA55" s="351"/>
      <c r="KB55" s="351"/>
      <c r="KC55" s="351"/>
      <c r="KD55" s="351"/>
      <c r="KE55" s="351"/>
      <c r="KF55" s="351"/>
      <c r="KG55" s="351"/>
      <c r="KH55" s="351"/>
      <c r="KI55" s="351"/>
      <c r="KJ55" s="351"/>
      <c r="KK55" s="351"/>
      <c r="KL55" s="351"/>
      <c r="KM55" s="351"/>
      <c r="KN55" s="351"/>
      <c r="KO55" s="351"/>
      <c r="KP55" s="351"/>
      <c r="KQ55" s="351"/>
      <c r="KR55" s="351"/>
      <c r="KS55" s="351"/>
      <c r="KT55" s="351"/>
      <c r="KU55" s="351"/>
      <c r="KV55" s="351"/>
      <c r="KW55" s="351"/>
      <c r="KX55" s="351"/>
      <c r="KY55" s="351"/>
      <c r="KZ55" s="351"/>
      <c r="LA55" s="351"/>
      <c r="LB55" s="351"/>
      <c r="LC55" s="351"/>
      <c r="LD55" s="351"/>
      <c r="LE55" s="351"/>
      <c r="LF55" s="351"/>
      <c r="LG55" s="351"/>
      <c r="LH55" s="351"/>
      <c r="LI55" s="351"/>
      <c r="LJ55" s="351"/>
      <c r="LK55" s="351"/>
      <c r="LL55" s="351"/>
      <c r="LM55" s="351"/>
      <c r="LN55" s="351"/>
      <c r="LO55" s="351"/>
      <c r="LP55" s="351"/>
      <c r="LQ55" s="351"/>
      <c r="LR55" s="351"/>
      <c r="LS55" s="351"/>
      <c r="LT55" s="351"/>
      <c r="LU55" s="351"/>
      <c r="LV55" s="351"/>
      <c r="LW55" s="351"/>
      <c r="LX55" s="351"/>
      <c r="LY55" s="351"/>
      <c r="LZ55" s="351"/>
      <c r="MA55" s="351"/>
    </row>
    <row r="56" spans="1:339" ht="13">
      <c r="A56" s="1"/>
      <c r="GK56" s="19"/>
      <c r="GM56" s="351"/>
      <c r="GN56" s="351"/>
      <c r="GO56" s="351"/>
      <c r="GP56" s="351"/>
      <c r="GQ56" s="351"/>
      <c r="GR56" s="351"/>
      <c r="GS56" s="351"/>
      <c r="GT56" s="351"/>
      <c r="GU56" s="351"/>
      <c r="GV56" s="351"/>
      <c r="GW56" s="351"/>
      <c r="GX56" s="351"/>
      <c r="GY56" s="351"/>
      <c r="GZ56" s="351"/>
      <c r="HA56" s="351"/>
      <c r="HB56" s="351"/>
      <c r="HC56" s="351"/>
      <c r="HD56" s="351"/>
      <c r="HE56" s="351"/>
      <c r="HF56" s="351"/>
      <c r="HG56" s="351"/>
      <c r="HH56" s="351"/>
      <c r="HI56" s="351"/>
      <c r="HJ56" s="351"/>
      <c r="HK56" s="351"/>
      <c r="HL56" s="351"/>
      <c r="HM56" s="351"/>
      <c r="HN56" s="351"/>
      <c r="HO56" s="351"/>
      <c r="HP56" s="351"/>
      <c r="HQ56" s="351"/>
      <c r="HR56" s="351"/>
      <c r="HS56" s="351"/>
      <c r="HT56" s="351"/>
      <c r="HU56" s="351"/>
      <c r="HV56" s="351"/>
      <c r="HW56" s="351"/>
      <c r="HX56" s="351"/>
      <c r="HY56" s="351"/>
      <c r="HZ56" s="351"/>
      <c r="IA56" s="351"/>
      <c r="IB56" s="351"/>
      <c r="IC56" s="351"/>
      <c r="ID56" s="351"/>
      <c r="IE56" s="351"/>
      <c r="IF56" s="351"/>
      <c r="IG56" s="351"/>
      <c r="IH56" s="351"/>
      <c r="II56" s="351"/>
      <c r="IJ56" s="351"/>
      <c r="IK56" s="351"/>
      <c r="IL56" s="351"/>
      <c r="IM56" s="351"/>
      <c r="IN56" s="351"/>
      <c r="IO56" s="351"/>
      <c r="IP56" s="351"/>
      <c r="IQ56" s="351"/>
      <c r="IR56" s="351"/>
      <c r="IS56" s="351"/>
      <c r="IT56" s="351"/>
      <c r="IU56" s="351"/>
      <c r="IV56" s="351"/>
      <c r="IW56" s="351"/>
      <c r="IX56" s="351"/>
      <c r="IY56" s="351"/>
      <c r="IZ56" s="351"/>
      <c r="JA56" s="351"/>
      <c r="JB56" s="351"/>
      <c r="JC56" s="351"/>
      <c r="JD56" s="351"/>
      <c r="JE56" s="351"/>
      <c r="JF56" s="351"/>
      <c r="JG56" s="351"/>
      <c r="JH56" s="351"/>
      <c r="JI56" s="351"/>
      <c r="JJ56" s="351"/>
      <c r="JK56" s="351"/>
      <c r="JL56" s="351"/>
      <c r="JM56" s="351"/>
      <c r="JN56" s="351"/>
      <c r="JO56" s="351"/>
      <c r="JP56" s="351"/>
      <c r="JQ56" s="351"/>
      <c r="JR56" s="351"/>
      <c r="JS56" s="351"/>
      <c r="JT56" s="351"/>
      <c r="JU56" s="351"/>
      <c r="JV56" s="351"/>
      <c r="JW56" s="351"/>
      <c r="JX56" s="351"/>
      <c r="JY56" s="351"/>
      <c r="JZ56" s="351"/>
      <c r="KA56" s="351"/>
      <c r="KB56" s="351"/>
      <c r="KC56" s="351"/>
      <c r="KD56" s="351"/>
      <c r="KE56" s="351"/>
      <c r="KF56" s="351"/>
      <c r="KG56" s="351"/>
      <c r="KH56" s="351"/>
      <c r="KI56" s="351"/>
      <c r="KJ56" s="351"/>
      <c r="KK56" s="351"/>
      <c r="KL56" s="351"/>
      <c r="KM56" s="351"/>
      <c r="KN56" s="351"/>
      <c r="KO56" s="351"/>
      <c r="KP56" s="351"/>
      <c r="KQ56" s="351"/>
      <c r="KR56" s="351"/>
      <c r="KS56" s="351"/>
      <c r="KT56" s="351"/>
      <c r="KU56" s="351"/>
      <c r="KV56" s="351"/>
      <c r="KW56" s="351"/>
      <c r="KX56" s="351"/>
      <c r="KY56" s="351"/>
      <c r="KZ56" s="351"/>
      <c r="LA56" s="351"/>
      <c r="LB56" s="351"/>
      <c r="LC56" s="351"/>
      <c r="LD56" s="351"/>
      <c r="LE56" s="351"/>
      <c r="LF56" s="351"/>
      <c r="LG56" s="351"/>
      <c r="LH56" s="351"/>
      <c r="LI56" s="351"/>
      <c r="LJ56" s="351"/>
      <c r="LK56" s="351"/>
      <c r="LL56" s="351"/>
      <c r="LM56" s="351"/>
      <c r="LN56" s="351"/>
      <c r="LO56" s="351"/>
      <c r="LP56" s="351"/>
      <c r="LQ56" s="351"/>
      <c r="LR56" s="351"/>
      <c r="LS56" s="351"/>
      <c r="LT56" s="351"/>
      <c r="LU56" s="351"/>
      <c r="LV56" s="351"/>
      <c r="LW56" s="351"/>
      <c r="LX56" s="351"/>
      <c r="LY56" s="351"/>
      <c r="LZ56" s="351"/>
      <c r="MA56" s="351"/>
    </row>
    <row r="57" spans="1:339" ht="13">
      <c r="A57" s="350"/>
      <c r="GK57" s="31"/>
      <c r="GM57" s="351"/>
      <c r="GN57" s="351"/>
      <c r="GO57" s="351"/>
      <c r="GP57" s="351"/>
      <c r="GQ57" s="351"/>
      <c r="GR57" s="351"/>
      <c r="GS57" s="351"/>
      <c r="GT57" s="351"/>
      <c r="GU57" s="351"/>
      <c r="GV57" s="351"/>
      <c r="GW57" s="351"/>
      <c r="GX57" s="351"/>
      <c r="GY57" s="351"/>
      <c r="GZ57" s="351"/>
      <c r="HA57" s="351"/>
      <c r="HB57" s="351"/>
      <c r="HC57" s="351"/>
      <c r="HD57" s="351"/>
      <c r="HE57" s="351"/>
      <c r="HF57" s="351"/>
      <c r="HG57" s="351"/>
      <c r="HH57" s="351"/>
      <c r="HI57" s="351"/>
      <c r="HJ57" s="351"/>
      <c r="HK57" s="351"/>
      <c r="HL57" s="351"/>
      <c r="HM57" s="351"/>
      <c r="HN57" s="351"/>
      <c r="HO57" s="351"/>
      <c r="HP57" s="351"/>
      <c r="HQ57" s="351"/>
      <c r="HR57" s="351"/>
      <c r="HS57" s="351"/>
      <c r="HT57" s="351"/>
      <c r="HU57" s="351"/>
      <c r="HV57" s="351"/>
      <c r="HW57" s="351"/>
      <c r="HX57" s="351"/>
      <c r="HY57" s="351"/>
      <c r="HZ57" s="351"/>
      <c r="IA57" s="351"/>
      <c r="IB57" s="351"/>
      <c r="IC57" s="351"/>
      <c r="ID57" s="351"/>
      <c r="IE57" s="351"/>
      <c r="IF57" s="351"/>
      <c r="IG57" s="351"/>
      <c r="IH57" s="351"/>
      <c r="II57" s="351"/>
      <c r="IJ57" s="351"/>
      <c r="IK57" s="351"/>
      <c r="IL57" s="351"/>
      <c r="IM57" s="351"/>
      <c r="IN57" s="351"/>
      <c r="IO57" s="351"/>
      <c r="IP57" s="351"/>
      <c r="IQ57" s="351"/>
      <c r="IR57" s="351"/>
      <c r="IS57" s="351"/>
      <c r="IT57" s="351"/>
      <c r="IU57" s="351"/>
      <c r="IV57" s="351"/>
      <c r="IW57" s="351"/>
      <c r="IX57" s="351"/>
      <c r="IY57" s="351"/>
      <c r="IZ57" s="351"/>
      <c r="JA57" s="351"/>
      <c r="JB57" s="351"/>
      <c r="JC57" s="351"/>
      <c r="JD57" s="351"/>
      <c r="JE57" s="351"/>
      <c r="JF57" s="351"/>
      <c r="JG57" s="351"/>
      <c r="JH57" s="351"/>
      <c r="JI57" s="351"/>
      <c r="JJ57" s="351"/>
      <c r="JK57" s="351"/>
      <c r="JL57" s="351"/>
      <c r="JM57" s="351"/>
      <c r="JN57" s="351"/>
      <c r="JO57" s="351"/>
      <c r="JP57" s="351"/>
      <c r="JQ57" s="351"/>
      <c r="JR57" s="351"/>
      <c r="JS57" s="351"/>
      <c r="JT57" s="351"/>
      <c r="JU57" s="351"/>
      <c r="JV57" s="351"/>
      <c r="JW57" s="351"/>
      <c r="JX57" s="351"/>
      <c r="JY57" s="351"/>
      <c r="JZ57" s="351"/>
      <c r="KA57" s="351"/>
      <c r="KB57" s="351"/>
      <c r="KC57" s="351"/>
      <c r="KD57" s="351"/>
      <c r="KE57" s="351"/>
      <c r="KF57" s="351"/>
      <c r="KG57" s="351"/>
      <c r="KH57" s="351"/>
      <c r="KI57" s="351"/>
      <c r="KJ57" s="351"/>
      <c r="KK57" s="351"/>
      <c r="KL57" s="351"/>
      <c r="KM57" s="351"/>
      <c r="KN57" s="351"/>
      <c r="KO57" s="351"/>
      <c r="KP57" s="351"/>
      <c r="KQ57" s="351"/>
      <c r="KR57" s="351"/>
      <c r="KS57" s="351"/>
      <c r="KT57" s="351"/>
      <c r="KU57" s="351"/>
      <c r="KV57" s="351"/>
      <c r="KW57" s="351"/>
      <c r="KX57" s="351"/>
      <c r="KY57" s="351"/>
      <c r="KZ57" s="351"/>
      <c r="LA57" s="351"/>
      <c r="LB57" s="351"/>
      <c r="LC57" s="351"/>
      <c r="LD57" s="351"/>
      <c r="LE57" s="351"/>
      <c r="LF57" s="351"/>
      <c r="LG57" s="351"/>
      <c r="LH57" s="351"/>
      <c r="LI57" s="351"/>
      <c r="LJ57" s="351"/>
      <c r="LK57" s="351"/>
      <c r="LL57" s="351"/>
      <c r="LM57" s="351"/>
      <c r="LN57" s="351"/>
      <c r="LO57" s="351"/>
      <c r="LP57" s="351"/>
      <c r="LQ57" s="351"/>
      <c r="LR57" s="351"/>
      <c r="LS57" s="351"/>
      <c r="LT57" s="351"/>
      <c r="LU57" s="351"/>
      <c r="LV57" s="351"/>
      <c r="LW57" s="351"/>
      <c r="LX57" s="351"/>
      <c r="LY57" s="351"/>
      <c r="LZ57" s="351"/>
      <c r="MA57" s="351"/>
    </row>
    <row r="58" spans="1:339" ht="13">
      <c r="A58" s="350"/>
      <c r="GK58" s="37"/>
      <c r="GM58" s="351"/>
      <c r="GN58" s="351"/>
      <c r="GO58" s="351"/>
      <c r="GP58" s="351"/>
      <c r="GQ58" s="351"/>
      <c r="GR58" s="351"/>
      <c r="GS58" s="351"/>
      <c r="GT58" s="351"/>
      <c r="GU58" s="351"/>
      <c r="GV58" s="351"/>
      <c r="GW58" s="351"/>
      <c r="GX58" s="351"/>
      <c r="GY58" s="351"/>
      <c r="GZ58" s="351"/>
      <c r="HA58" s="351"/>
      <c r="HB58" s="351"/>
      <c r="HC58" s="351"/>
      <c r="HD58" s="351"/>
      <c r="HE58" s="351"/>
      <c r="HF58" s="351"/>
      <c r="HG58" s="351"/>
      <c r="HH58" s="351"/>
      <c r="HI58" s="351"/>
      <c r="HJ58" s="351"/>
      <c r="HK58" s="351"/>
      <c r="HL58" s="351"/>
      <c r="HM58" s="351"/>
      <c r="HN58" s="351"/>
      <c r="HO58" s="351"/>
      <c r="HP58" s="351"/>
      <c r="HQ58" s="351"/>
      <c r="HR58" s="351"/>
      <c r="HS58" s="351"/>
      <c r="HT58" s="351"/>
      <c r="HU58" s="351"/>
      <c r="HV58" s="351"/>
      <c r="HW58" s="351"/>
      <c r="HX58" s="351"/>
      <c r="HY58" s="351"/>
      <c r="HZ58" s="351"/>
      <c r="IA58" s="351"/>
      <c r="IB58" s="351"/>
      <c r="IC58" s="351"/>
      <c r="ID58" s="351"/>
      <c r="IE58" s="351"/>
      <c r="IF58" s="351"/>
      <c r="IG58" s="351"/>
      <c r="IH58" s="351"/>
      <c r="II58" s="351"/>
      <c r="IJ58" s="351"/>
      <c r="IK58" s="351"/>
      <c r="IL58" s="351"/>
      <c r="IM58" s="351"/>
      <c r="IN58" s="351"/>
      <c r="IO58" s="351"/>
      <c r="IP58" s="351"/>
      <c r="IQ58" s="351"/>
      <c r="IR58" s="351"/>
      <c r="IS58" s="351"/>
      <c r="IT58" s="351"/>
      <c r="IU58" s="351"/>
      <c r="IV58" s="351"/>
      <c r="IW58" s="351"/>
      <c r="IX58" s="351"/>
      <c r="IY58" s="351"/>
      <c r="IZ58" s="351"/>
      <c r="JA58" s="351"/>
      <c r="JB58" s="351"/>
      <c r="JC58" s="351"/>
      <c r="JD58" s="351"/>
      <c r="JE58" s="351"/>
      <c r="JF58" s="351"/>
      <c r="JG58" s="351"/>
      <c r="JH58" s="351"/>
      <c r="JI58" s="351"/>
      <c r="JJ58" s="351"/>
      <c r="JK58" s="351"/>
      <c r="JL58" s="351"/>
      <c r="JM58" s="351"/>
      <c r="JN58" s="351"/>
      <c r="JO58" s="351"/>
      <c r="JP58" s="351"/>
      <c r="JQ58" s="351"/>
      <c r="JR58" s="351"/>
      <c r="JS58" s="351"/>
      <c r="JT58" s="351"/>
      <c r="JU58" s="351"/>
      <c r="JV58" s="351"/>
      <c r="JW58" s="351"/>
      <c r="JX58" s="351"/>
      <c r="JY58" s="351"/>
      <c r="JZ58" s="351"/>
      <c r="KA58" s="351"/>
      <c r="KB58" s="351"/>
      <c r="KC58" s="351"/>
      <c r="KD58" s="351"/>
      <c r="KE58" s="351"/>
      <c r="KF58" s="351"/>
      <c r="KG58" s="351"/>
      <c r="KH58" s="351"/>
      <c r="KI58" s="351"/>
      <c r="KJ58" s="351"/>
      <c r="KK58" s="351"/>
      <c r="KL58" s="351"/>
      <c r="KM58" s="351"/>
      <c r="KN58" s="351"/>
      <c r="KO58" s="351"/>
      <c r="KP58" s="351"/>
      <c r="KQ58" s="351"/>
      <c r="KR58" s="351"/>
      <c r="KS58" s="351"/>
      <c r="KT58" s="351"/>
      <c r="KU58" s="351"/>
      <c r="KV58" s="351"/>
      <c r="KW58" s="351"/>
      <c r="KX58" s="351"/>
      <c r="KY58" s="351"/>
      <c r="KZ58" s="351"/>
      <c r="LA58" s="351"/>
      <c r="LB58" s="351"/>
      <c r="LC58" s="351"/>
      <c r="LD58" s="351"/>
      <c r="LE58" s="351"/>
      <c r="LF58" s="351"/>
      <c r="LG58" s="351"/>
      <c r="LH58" s="351"/>
      <c r="LI58" s="351"/>
      <c r="LJ58" s="351"/>
      <c r="LK58" s="351"/>
      <c r="LL58" s="351"/>
      <c r="LM58" s="351"/>
      <c r="LN58" s="351"/>
      <c r="LO58" s="351"/>
      <c r="LP58" s="351"/>
      <c r="LQ58" s="351"/>
      <c r="LR58" s="351"/>
      <c r="LS58" s="351"/>
      <c r="LT58" s="351"/>
      <c r="LU58" s="351"/>
      <c r="LV58" s="351"/>
      <c r="LW58" s="351"/>
      <c r="LX58" s="351"/>
      <c r="LY58" s="351"/>
      <c r="LZ58" s="351"/>
      <c r="MA58" s="351"/>
    </row>
    <row r="59" spans="1:339" ht="13">
      <c r="GK59" s="25"/>
      <c r="GM59" s="351"/>
      <c r="GN59" s="351"/>
      <c r="GO59" s="351"/>
      <c r="GP59" s="351"/>
      <c r="GQ59" s="351"/>
      <c r="GR59" s="351"/>
      <c r="GS59" s="351"/>
      <c r="GT59" s="351"/>
      <c r="GU59" s="351"/>
      <c r="GV59" s="351"/>
      <c r="GW59" s="351"/>
      <c r="GX59" s="351"/>
      <c r="GY59" s="351"/>
      <c r="GZ59" s="351"/>
      <c r="HA59" s="351"/>
      <c r="HB59" s="351"/>
      <c r="HC59" s="351"/>
      <c r="HD59" s="351"/>
      <c r="HE59" s="351"/>
      <c r="HF59" s="351"/>
      <c r="HG59" s="351"/>
      <c r="HH59" s="351"/>
      <c r="HI59" s="351"/>
      <c r="HJ59" s="351"/>
      <c r="HK59" s="351"/>
      <c r="HL59" s="351"/>
      <c r="HM59" s="351"/>
      <c r="HN59" s="351"/>
      <c r="HO59" s="351"/>
      <c r="HP59" s="351"/>
      <c r="HQ59" s="351"/>
      <c r="HR59" s="351"/>
      <c r="HS59" s="351"/>
      <c r="HT59" s="351"/>
      <c r="HU59" s="351"/>
      <c r="HV59" s="351"/>
      <c r="HW59" s="351"/>
      <c r="HX59" s="351"/>
      <c r="HY59" s="351"/>
      <c r="HZ59" s="351"/>
      <c r="IA59" s="351"/>
      <c r="IB59" s="351"/>
      <c r="IC59" s="351"/>
      <c r="ID59" s="351"/>
      <c r="IE59" s="351"/>
      <c r="IF59" s="351"/>
      <c r="IG59" s="351"/>
      <c r="IH59" s="351"/>
      <c r="II59" s="351"/>
      <c r="IJ59" s="351"/>
      <c r="IK59" s="351"/>
      <c r="IL59" s="351"/>
      <c r="IM59" s="351"/>
      <c r="IN59" s="351"/>
      <c r="IO59" s="351"/>
      <c r="IP59" s="351"/>
      <c r="IQ59" s="351"/>
      <c r="IR59" s="351"/>
      <c r="IS59" s="351"/>
      <c r="IT59" s="351"/>
      <c r="IU59" s="351"/>
      <c r="IV59" s="351"/>
      <c r="IW59" s="351"/>
      <c r="IX59" s="351"/>
      <c r="IY59" s="351"/>
      <c r="IZ59" s="351"/>
      <c r="JA59" s="351"/>
      <c r="JB59" s="351"/>
      <c r="JC59" s="351"/>
      <c r="JD59" s="351"/>
      <c r="JE59" s="351"/>
      <c r="JF59" s="351"/>
      <c r="JG59" s="351"/>
      <c r="JH59" s="351"/>
      <c r="JI59" s="351"/>
      <c r="JJ59" s="351"/>
      <c r="JK59" s="351"/>
      <c r="JL59" s="351"/>
      <c r="JM59" s="351"/>
      <c r="JN59" s="351"/>
      <c r="JO59" s="351"/>
      <c r="JP59" s="351"/>
      <c r="JQ59" s="351"/>
      <c r="JR59" s="351"/>
      <c r="JS59" s="351"/>
      <c r="JT59" s="351"/>
      <c r="JU59" s="351"/>
      <c r="JV59" s="351"/>
      <c r="JW59" s="351"/>
      <c r="JX59" s="351"/>
      <c r="JY59" s="351"/>
      <c r="JZ59" s="351"/>
      <c r="KA59" s="351"/>
      <c r="KB59" s="351"/>
      <c r="KC59" s="351"/>
      <c r="KD59" s="351"/>
      <c r="KE59" s="351"/>
      <c r="KF59" s="351"/>
      <c r="KG59" s="351"/>
      <c r="KH59" s="351"/>
      <c r="KI59" s="351"/>
      <c r="KJ59" s="351"/>
      <c r="KK59" s="351"/>
      <c r="KL59" s="351"/>
      <c r="KM59" s="351"/>
      <c r="KN59" s="351"/>
      <c r="KO59" s="351"/>
      <c r="KP59" s="351"/>
      <c r="KQ59" s="351"/>
      <c r="KR59" s="351"/>
      <c r="KS59" s="351"/>
      <c r="KT59" s="351"/>
      <c r="KU59" s="351"/>
      <c r="KV59" s="351"/>
      <c r="KW59" s="351"/>
      <c r="KX59" s="351"/>
      <c r="KY59" s="351"/>
      <c r="KZ59" s="351"/>
      <c r="LA59" s="351"/>
      <c r="LB59" s="351"/>
      <c r="LC59" s="351"/>
      <c r="LD59" s="351"/>
      <c r="LE59" s="351"/>
      <c r="LF59" s="351"/>
      <c r="LG59" s="351"/>
      <c r="LH59" s="351"/>
      <c r="LI59" s="351"/>
      <c r="LJ59" s="351"/>
      <c r="LK59" s="351"/>
      <c r="LL59" s="351"/>
      <c r="LM59" s="351"/>
      <c r="LN59" s="351"/>
      <c r="LO59" s="351"/>
      <c r="LP59" s="351"/>
      <c r="LQ59" s="351"/>
      <c r="LR59" s="351"/>
      <c r="LS59" s="351"/>
      <c r="LT59" s="351"/>
      <c r="LU59" s="351"/>
      <c r="LV59" s="351"/>
      <c r="LW59" s="351"/>
      <c r="LX59" s="351"/>
      <c r="LY59" s="351"/>
      <c r="LZ59" s="351"/>
      <c r="MA59" s="351"/>
    </row>
    <row r="60" spans="1:339" ht="13">
      <c r="A60" s="350"/>
      <c r="GK60" s="19"/>
      <c r="GM60" s="351"/>
      <c r="GN60" s="351"/>
      <c r="GO60" s="351"/>
      <c r="GP60" s="351"/>
      <c r="GQ60" s="351"/>
      <c r="GR60" s="351"/>
      <c r="GS60" s="351"/>
      <c r="GT60" s="351"/>
      <c r="GU60" s="351"/>
      <c r="GV60" s="351"/>
      <c r="GW60" s="351"/>
      <c r="GX60" s="351"/>
      <c r="GY60" s="351"/>
      <c r="GZ60" s="351"/>
      <c r="HA60" s="351"/>
      <c r="HB60" s="351"/>
      <c r="HC60" s="351"/>
      <c r="HD60" s="351"/>
      <c r="HE60" s="351"/>
      <c r="HF60" s="351"/>
      <c r="HG60" s="351"/>
      <c r="HH60" s="351"/>
      <c r="HI60" s="351"/>
      <c r="HJ60" s="351"/>
      <c r="HK60" s="351"/>
      <c r="HL60" s="351"/>
      <c r="HM60" s="351"/>
      <c r="HN60" s="351"/>
      <c r="HO60" s="351"/>
      <c r="HP60" s="351"/>
      <c r="HQ60" s="351"/>
      <c r="HR60" s="351"/>
      <c r="HS60" s="351"/>
      <c r="HT60" s="351"/>
      <c r="HU60" s="351"/>
      <c r="HV60" s="351"/>
      <c r="HW60" s="351"/>
      <c r="HX60" s="351"/>
      <c r="HY60" s="351"/>
      <c r="HZ60" s="351"/>
      <c r="IA60" s="351"/>
      <c r="IB60" s="351"/>
      <c r="IC60" s="351"/>
      <c r="ID60" s="351"/>
      <c r="IE60" s="351"/>
      <c r="IF60" s="351"/>
      <c r="IG60" s="351"/>
      <c r="IH60" s="351"/>
      <c r="II60" s="351"/>
      <c r="IJ60" s="351"/>
      <c r="IK60" s="351"/>
      <c r="IL60" s="351"/>
      <c r="IM60" s="351"/>
      <c r="IN60" s="351"/>
      <c r="IO60" s="351"/>
      <c r="IP60" s="351"/>
      <c r="IQ60" s="351"/>
      <c r="IR60" s="351"/>
      <c r="IS60" s="351"/>
      <c r="IT60" s="351"/>
      <c r="IU60" s="351"/>
      <c r="IV60" s="351"/>
      <c r="IW60" s="351"/>
      <c r="IX60" s="351"/>
      <c r="IY60" s="351"/>
      <c r="IZ60" s="351"/>
      <c r="JA60" s="351"/>
      <c r="JB60" s="351"/>
      <c r="JC60" s="351"/>
      <c r="JD60" s="351"/>
      <c r="JE60" s="351"/>
      <c r="JF60" s="351"/>
      <c r="JG60" s="351"/>
      <c r="JH60" s="351"/>
      <c r="JI60" s="351"/>
      <c r="JJ60" s="351"/>
      <c r="JK60" s="351"/>
      <c r="JL60" s="351"/>
      <c r="JM60" s="351"/>
      <c r="JN60" s="351"/>
      <c r="JO60" s="351"/>
      <c r="JP60" s="351"/>
      <c r="JQ60" s="351"/>
      <c r="JR60" s="351"/>
      <c r="JS60" s="351"/>
      <c r="JT60" s="351"/>
      <c r="JU60" s="351"/>
      <c r="JV60" s="351"/>
      <c r="JW60" s="351"/>
      <c r="JX60" s="351"/>
      <c r="JY60" s="351"/>
      <c r="JZ60" s="351"/>
      <c r="KA60" s="351"/>
      <c r="KB60" s="351"/>
      <c r="KC60" s="351"/>
      <c r="KD60" s="351"/>
      <c r="KE60" s="351"/>
      <c r="KF60" s="351"/>
      <c r="KG60" s="351"/>
      <c r="KH60" s="351"/>
      <c r="KI60" s="351"/>
      <c r="KJ60" s="351"/>
      <c r="KK60" s="351"/>
      <c r="KL60" s="351"/>
      <c r="KM60" s="351"/>
      <c r="KN60" s="351"/>
      <c r="KO60" s="351"/>
      <c r="KP60" s="351"/>
      <c r="KQ60" s="351"/>
      <c r="KR60" s="351"/>
      <c r="KS60" s="351"/>
      <c r="KT60" s="351"/>
      <c r="KU60" s="351"/>
      <c r="KV60" s="351"/>
      <c r="KW60" s="351"/>
      <c r="KX60" s="351"/>
      <c r="KY60" s="351"/>
      <c r="KZ60" s="351"/>
      <c r="LA60" s="351"/>
      <c r="LB60" s="351"/>
      <c r="LC60" s="351"/>
      <c r="LD60" s="351"/>
      <c r="LE60" s="351"/>
      <c r="LF60" s="351"/>
      <c r="LG60" s="351"/>
      <c r="LH60" s="351"/>
      <c r="LI60" s="351"/>
      <c r="LJ60" s="351"/>
      <c r="LK60" s="351"/>
      <c r="LL60" s="351"/>
      <c r="LM60" s="351"/>
      <c r="LN60" s="351"/>
      <c r="LO60" s="351"/>
      <c r="LP60" s="351"/>
      <c r="LQ60" s="351"/>
      <c r="LR60" s="351"/>
      <c r="LS60" s="351"/>
      <c r="LT60" s="351"/>
      <c r="LU60" s="351"/>
      <c r="LV60" s="351"/>
      <c r="LW60" s="351"/>
      <c r="LX60" s="351"/>
      <c r="LY60" s="351"/>
      <c r="LZ60" s="351"/>
      <c r="MA60" s="351"/>
    </row>
    <row r="61" spans="1:339" ht="13">
      <c r="A61" s="1"/>
      <c r="GK61" s="19"/>
      <c r="GM61" s="17"/>
      <c r="GN61" s="351"/>
      <c r="GO61" s="351"/>
      <c r="GP61" s="351"/>
      <c r="GQ61" s="351"/>
      <c r="GR61" s="351"/>
      <c r="GS61" s="351"/>
      <c r="GT61" s="351"/>
      <c r="GU61" s="351"/>
      <c r="GV61" s="351"/>
      <c r="GW61" s="351"/>
      <c r="GX61" s="351"/>
      <c r="GY61" s="351"/>
      <c r="GZ61" s="351"/>
      <c r="HA61" s="351"/>
      <c r="HB61" s="351"/>
      <c r="HC61" s="351"/>
      <c r="HD61" s="351"/>
      <c r="HE61" s="351"/>
      <c r="HF61" s="351"/>
      <c r="HG61" s="351"/>
      <c r="HH61" s="351"/>
      <c r="HI61" s="351"/>
      <c r="HJ61" s="351"/>
      <c r="HK61" s="351"/>
      <c r="HL61" s="351"/>
      <c r="HM61" s="351"/>
      <c r="HN61" s="351"/>
      <c r="HO61" s="351"/>
      <c r="HP61" s="351"/>
      <c r="HQ61" s="351"/>
      <c r="HR61" s="351"/>
      <c r="HS61" s="351"/>
      <c r="HT61" s="351"/>
      <c r="HU61" s="351"/>
      <c r="HV61" s="351"/>
      <c r="HW61" s="351"/>
      <c r="HX61" s="351"/>
      <c r="HY61" s="351"/>
      <c r="HZ61" s="351"/>
      <c r="IA61" s="351"/>
      <c r="IB61" s="351"/>
      <c r="IC61" s="351"/>
      <c r="ID61" s="351"/>
      <c r="IE61" s="351"/>
      <c r="IF61" s="351"/>
      <c r="IG61" s="351"/>
      <c r="IH61" s="351"/>
      <c r="II61" s="351"/>
      <c r="IJ61" s="351"/>
      <c r="IK61" s="351"/>
      <c r="IL61" s="351"/>
      <c r="IM61" s="351"/>
      <c r="IN61" s="351"/>
      <c r="IO61" s="351"/>
      <c r="IP61" s="351"/>
      <c r="IQ61" s="351"/>
      <c r="IR61" s="351"/>
      <c r="IS61" s="351"/>
      <c r="IT61" s="351"/>
      <c r="IU61" s="351"/>
      <c r="IV61" s="351"/>
      <c r="IW61" s="351"/>
      <c r="IX61" s="351"/>
      <c r="IY61" s="351"/>
      <c r="IZ61" s="351"/>
      <c r="JA61" s="351"/>
      <c r="JB61" s="351"/>
      <c r="JC61" s="351"/>
      <c r="JD61" s="351"/>
      <c r="JE61" s="351"/>
      <c r="JF61" s="351"/>
      <c r="JG61" s="351"/>
      <c r="JH61" s="351"/>
      <c r="JI61" s="351"/>
      <c r="JJ61" s="351"/>
      <c r="JK61" s="351"/>
      <c r="JL61" s="351"/>
      <c r="JM61" s="351"/>
      <c r="JN61" s="351"/>
      <c r="JO61" s="351"/>
      <c r="JP61" s="351"/>
      <c r="JQ61" s="351"/>
      <c r="JR61" s="351"/>
      <c r="JS61" s="351"/>
      <c r="JT61" s="351"/>
      <c r="JU61" s="351"/>
      <c r="JV61" s="351"/>
      <c r="JW61" s="351"/>
      <c r="JX61" s="351"/>
      <c r="JY61" s="351"/>
      <c r="JZ61" s="351"/>
      <c r="KA61" s="351"/>
      <c r="KB61" s="351"/>
      <c r="KC61" s="351"/>
      <c r="KD61" s="351"/>
      <c r="KE61" s="351"/>
      <c r="KF61" s="351"/>
      <c r="KG61" s="351"/>
      <c r="KH61" s="351"/>
      <c r="KI61" s="351"/>
      <c r="KJ61" s="351"/>
      <c r="KK61" s="351"/>
      <c r="KL61" s="351"/>
      <c r="KM61" s="351"/>
      <c r="KN61" s="351"/>
      <c r="KO61" s="351"/>
      <c r="KP61" s="351"/>
      <c r="KQ61" s="351"/>
      <c r="KR61" s="351"/>
      <c r="KS61" s="351"/>
      <c r="KT61" s="351"/>
      <c r="KU61" s="351"/>
      <c r="KV61" s="351"/>
      <c r="KW61" s="351"/>
      <c r="KX61" s="351"/>
      <c r="KY61" s="351"/>
      <c r="KZ61" s="351"/>
      <c r="LA61" s="351"/>
      <c r="LB61" s="351"/>
      <c r="LC61" s="351"/>
      <c r="LD61" s="351"/>
      <c r="LE61" s="351"/>
      <c r="LF61" s="351"/>
      <c r="LG61" s="351"/>
      <c r="LH61" s="351"/>
      <c r="LI61" s="351"/>
      <c r="LJ61" s="351"/>
      <c r="LK61" s="351"/>
      <c r="LL61" s="351"/>
      <c r="LM61" s="351"/>
      <c r="LN61" s="351"/>
      <c r="LO61" s="351"/>
      <c r="LP61" s="351"/>
      <c r="LQ61" s="351"/>
      <c r="LR61" s="351"/>
      <c r="LS61" s="351"/>
      <c r="LT61" s="351"/>
      <c r="LU61" s="351"/>
      <c r="LV61" s="351"/>
      <c r="LW61" s="351"/>
      <c r="LX61" s="351"/>
      <c r="LY61" s="351"/>
      <c r="LZ61" s="351"/>
      <c r="MA61" s="351"/>
    </row>
    <row r="62" spans="1:339" ht="13">
      <c r="A62" s="1"/>
      <c r="GK62" s="19"/>
      <c r="GM62" s="351"/>
      <c r="GN62" s="351"/>
      <c r="GO62" s="351"/>
      <c r="GP62" s="351"/>
      <c r="GQ62" s="351"/>
      <c r="GR62" s="351"/>
      <c r="GS62" s="351"/>
      <c r="GT62" s="351"/>
      <c r="GU62" s="351"/>
      <c r="GV62" s="351"/>
      <c r="GW62" s="351"/>
      <c r="GX62" s="351"/>
      <c r="GY62" s="351"/>
      <c r="GZ62" s="351"/>
      <c r="HA62" s="351"/>
      <c r="HB62" s="351"/>
      <c r="HC62" s="351"/>
      <c r="HD62" s="351"/>
      <c r="HE62" s="351"/>
      <c r="HF62" s="351"/>
      <c r="HG62" s="351"/>
      <c r="HH62" s="351"/>
      <c r="HI62" s="351"/>
      <c r="HJ62" s="351"/>
      <c r="HK62" s="351"/>
      <c r="HL62" s="351"/>
      <c r="HM62" s="351"/>
      <c r="HN62" s="351"/>
      <c r="HO62" s="351"/>
      <c r="HP62" s="351"/>
      <c r="HQ62" s="351"/>
      <c r="HR62" s="351"/>
      <c r="HS62" s="351"/>
      <c r="HT62" s="351"/>
      <c r="HU62" s="351"/>
      <c r="HV62" s="351"/>
      <c r="HW62" s="351"/>
      <c r="HX62" s="351"/>
      <c r="HY62" s="351"/>
      <c r="HZ62" s="351"/>
      <c r="IA62" s="351"/>
      <c r="IB62" s="351"/>
      <c r="IC62" s="351"/>
      <c r="ID62" s="351"/>
      <c r="IE62" s="351"/>
      <c r="IF62" s="351"/>
      <c r="IG62" s="351"/>
      <c r="IH62" s="351"/>
      <c r="II62" s="351"/>
      <c r="IJ62" s="351"/>
      <c r="IK62" s="351"/>
      <c r="IL62" s="351"/>
      <c r="IM62" s="351"/>
      <c r="IN62" s="351"/>
      <c r="IO62" s="351"/>
      <c r="IP62" s="351"/>
      <c r="IQ62" s="351"/>
      <c r="IR62" s="351"/>
      <c r="IS62" s="351"/>
      <c r="IT62" s="351"/>
      <c r="IU62" s="351"/>
      <c r="IV62" s="351"/>
      <c r="IW62" s="351"/>
      <c r="IX62" s="351"/>
      <c r="IY62" s="351"/>
      <c r="IZ62" s="351"/>
      <c r="JA62" s="351"/>
      <c r="JB62" s="351"/>
      <c r="JC62" s="351"/>
      <c r="JD62" s="351"/>
      <c r="JE62" s="351"/>
      <c r="JF62" s="351"/>
      <c r="JG62" s="351"/>
      <c r="JH62" s="351"/>
      <c r="JI62" s="351"/>
      <c r="JJ62" s="351"/>
      <c r="JK62" s="351"/>
      <c r="JL62" s="351"/>
      <c r="JM62" s="351"/>
      <c r="JN62" s="351"/>
      <c r="JO62" s="351"/>
      <c r="JP62" s="351"/>
      <c r="JQ62" s="351"/>
      <c r="JR62" s="351"/>
      <c r="JS62" s="351"/>
      <c r="JT62" s="351"/>
      <c r="JU62" s="351"/>
      <c r="JV62" s="351"/>
      <c r="JW62" s="351"/>
      <c r="JX62" s="351"/>
      <c r="JY62" s="351"/>
      <c r="JZ62" s="351"/>
      <c r="KA62" s="351"/>
      <c r="KB62" s="351"/>
      <c r="KC62" s="351"/>
      <c r="KD62" s="351"/>
      <c r="KE62" s="351"/>
      <c r="KF62" s="351"/>
      <c r="KG62" s="351"/>
      <c r="KH62" s="351"/>
      <c r="KI62" s="351"/>
      <c r="KJ62" s="351"/>
      <c r="KK62" s="351"/>
      <c r="KL62" s="351"/>
      <c r="KM62" s="351"/>
      <c r="KN62" s="351"/>
      <c r="KO62" s="351"/>
      <c r="KP62" s="351"/>
      <c r="KQ62" s="351"/>
      <c r="KR62" s="351"/>
      <c r="KS62" s="351"/>
      <c r="KT62" s="351"/>
      <c r="KU62" s="351"/>
      <c r="KV62" s="351"/>
      <c r="KW62" s="351"/>
      <c r="KX62" s="351"/>
      <c r="KY62" s="351"/>
      <c r="KZ62" s="351"/>
      <c r="LA62" s="351"/>
      <c r="LB62" s="351"/>
      <c r="LC62" s="351"/>
      <c r="LD62" s="351"/>
      <c r="LE62" s="351"/>
      <c r="LF62" s="351"/>
      <c r="LG62" s="351"/>
      <c r="LH62" s="351"/>
      <c r="LI62" s="351"/>
      <c r="LJ62" s="351"/>
      <c r="LK62" s="351"/>
      <c r="LL62" s="351"/>
      <c r="LM62" s="351"/>
      <c r="LN62" s="351"/>
      <c r="LO62" s="351"/>
      <c r="LP62" s="351"/>
      <c r="LQ62" s="351"/>
      <c r="LR62" s="351"/>
      <c r="LS62" s="351"/>
      <c r="LT62" s="351"/>
      <c r="LU62" s="351"/>
      <c r="LV62" s="351"/>
      <c r="LW62" s="351"/>
      <c r="LX62" s="351"/>
      <c r="LY62" s="351"/>
      <c r="LZ62" s="351"/>
      <c r="MA62" s="351"/>
    </row>
    <row r="63" spans="1:339" ht="13">
      <c r="A63" s="1"/>
      <c r="GK63" s="19"/>
      <c r="GM63" s="351"/>
      <c r="GN63" s="351"/>
      <c r="GO63" s="351"/>
      <c r="GP63" s="351"/>
      <c r="GQ63" s="351"/>
      <c r="GR63" s="351"/>
      <c r="GS63" s="351"/>
      <c r="GT63" s="351"/>
      <c r="GU63" s="351"/>
      <c r="GV63" s="351"/>
      <c r="GW63" s="351"/>
      <c r="GX63" s="351"/>
      <c r="GY63" s="351"/>
      <c r="GZ63" s="351"/>
      <c r="HA63" s="351"/>
      <c r="HB63" s="351"/>
      <c r="HC63" s="351"/>
      <c r="HD63" s="351"/>
      <c r="HE63" s="351"/>
      <c r="HF63" s="351"/>
      <c r="HG63" s="351"/>
      <c r="HH63" s="351"/>
      <c r="HI63" s="351"/>
      <c r="HJ63" s="351"/>
      <c r="HK63" s="351"/>
      <c r="HL63" s="351"/>
      <c r="HM63" s="351"/>
      <c r="HN63" s="351"/>
      <c r="HO63" s="351"/>
      <c r="HP63" s="351"/>
      <c r="HQ63" s="351"/>
      <c r="HR63" s="351"/>
      <c r="HS63" s="351"/>
      <c r="HT63" s="351"/>
      <c r="HU63" s="351"/>
      <c r="HV63" s="351"/>
      <c r="HW63" s="351"/>
      <c r="HX63" s="351"/>
      <c r="HY63" s="351"/>
      <c r="HZ63" s="351"/>
      <c r="IA63" s="351"/>
      <c r="IB63" s="351"/>
      <c r="IC63" s="351"/>
      <c r="ID63" s="351"/>
      <c r="IE63" s="351"/>
      <c r="IF63" s="351"/>
      <c r="IG63" s="351"/>
      <c r="IH63" s="351"/>
      <c r="II63" s="351"/>
      <c r="IJ63" s="351"/>
      <c r="IK63" s="351"/>
      <c r="IL63" s="351"/>
      <c r="IM63" s="351"/>
      <c r="IN63" s="351"/>
      <c r="IO63" s="351"/>
      <c r="IP63" s="351"/>
      <c r="IQ63" s="351"/>
      <c r="IR63" s="351"/>
      <c r="IS63" s="351"/>
      <c r="IT63" s="351"/>
      <c r="IU63" s="351"/>
      <c r="IV63" s="351"/>
      <c r="IW63" s="351"/>
      <c r="IX63" s="351"/>
      <c r="IY63" s="351"/>
      <c r="IZ63" s="351"/>
      <c r="JA63" s="351"/>
      <c r="JB63" s="351"/>
      <c r="JC63" s="351"/>
      <c r="JD63" s="351"/>
      <c r="JE63" s="351"/>
      <c r="JF63" s="351"/>
      <c r="JG63" s="351"/>
      <c r="JH63" s="351"/>
      <c r="JI63" s="351"/>
      <c r="JJ63" s="351"/>
      <c r="JK63" s="351"/>
      <c r="JL63" s="351"/>
      <c r="JM63" s="351"/>
      <c r="JN63" s="351"/>
      <c r="JO63" s="351"/>
      <c r="JP63" s="351"/>
      <c r="JQ63" s="351"/>
      <c r="JR63" s="351"/>
      <c r="JS63" s="351"/>
      <c r="JT63" s="351"/>
      <c r="JU63" s="351"/>
      <c r="JV63" s="351"/>
      <c r="JW63" s="351"/>
      <c r="JX63" s="351"/>
      <c r="JY63" s="351"/>
      <c r="JZ63" s="351"/>
      <c r="KA63" s="351"/>
      <c r="KB63" s="351"/>
      <c r="KC63" s="351"/>
      <c r="KD63" s="351"/>
      <c r="KE63" s="351"/>
      <c r="KF63" s="351"/>
      <c r="KG63" s="351"/>
      <c r="KH63" s="351"/>
      <c r="KI63" s="351"/>
      <c r="KJ63" s="351"/>
      <c r="KK63" s="351"/>
      <c r="KL63" s="351"/>
      <c r="KM63" s="351"/>
      <c r="KN63" s="351"/>
      <c r="KO63" s="351"/>
      <c r="KP63" s="351"/>
      <c r="KQ63" s="351"/>
      <c r="KR63" s="351"/>
      <c r="KS63" s="351"/>
      <c r="KT63" s="351"/>
      <c r="KU63" s="351"/>
      <c r="KV63" s="351"/>
      <c r="KW63" s="351"/>
      <c r="KX63" s="351"/>
      <c r="KY63" s="351"/>
      <c r="KZ63" s="351"/>
      <c r="LA63" s="351"/>
      <c r="LB63" s="351"/>
      <c r="LC63" s="351"/>
      <c r="LD63" s="351"/>
      <c r="LE63" s="351"/>
      <c r="LF63" s="351"/>
      <c r="LG63" s="351"/>
      <c r="LH63" s="351"/>
      <c r="LI63" s="351"/>
      <c r="LJ63" s="351"/>
      <c r="LK63" s="351"/>
      <c r="LL63" s="351"/>
      <c r="LM63" s="351"/>
      <c r="LN63" s="351"/>
      <c r="LO63" s="351"/>
      <c r="LP63" s="351"/>
      <c r="LQ63" s="351"/>
      <c r="LR63" s="351"/>
      <c r="LS63" s="351"/>
      <c r="LT63" s="351"/>
      <c r="LU63" s="351"/>
      <c r="LV63" s="351"/>
      <c r="LW63" s="351"/>
      <c r="LX63" s="351"/>
      <c r="LY63" s="351"/>
      <c r="LZ63" s="351"/>
      <c r="MA63" s="351"/>
    </row>
    <row r="64" spans="1:339" ht="13">
      <c r="A64" s="1"/>
      <c r="GK64" s="19"/>
      <c r="GM64" s="17"/>
      <c r="GN64" s="351"/>
      <c r="GO64" s="351"/>
      <c r="GP64" s="351"/>
      <c r="GQ64" s="351"/>
      <c r="GR64" s="351"/>
      <c r="GS64" s="351"/>
      <c r="GT64" s="351"/>
      <c r="GU64" s="351"/>
      <c r="GV64" s="351"/>
      <c r="GW64" s="351"/>
      <c r="GX64" s="351"/>
      <c r="GY64" s="351"/>
      <c r="GZ64" s="351"/>
      <c r="HA64" s="351"/>
      <c r="HB64" s="351"/>
      <c r="HC64" s="351"/>
      <c r="HD64" s="351"/>
      <c r="HE64" s="351"/>
      <c r="HF64" s="351"/>
      <c r="HG64" s="351"/>
      <c r="HH64" s="351"/>
      <c r="HI64" s="351"/>
      <c r="HJ64" s="351"/>
      <c r="HK64" s="351"/>
      <c r="HL64" s="351"/>
      <c r="HM64" s="351"/>
      <c r="HN64" s="351"/>
      <c r="HO64" s="351"/>
      <c r="HP64" s="351"/>
      <c r="HQ64" s="351"/>
      <c r="HR64" s="351"/>
      <c r="HS64" s="351"/>
      <c r="HT64" s="351"/>
      <c r="HU64" s="351"/>
      <c r="HV64" s="351"/>
      <c r="HW64" s="351"/>
      <c r="HX64" s="351"/>
      <c r="HY64" s="351"/>
      <c r="HZ64" s="351"/>
      <c r="IA64" s="351"/>
      <c r="IB64" s="351"/>
      <c r="IC64" s="351"/>
      <c r="ID64" s="351"/>
      <c r="IE64" s="351"/>
      <c r="IF64" s="351"/>
      <c r="IG64" s="351"/>
      <c r="IH64" s="351"/>
      <c r="II64" s="351"/>
      <c r="IJ64" s="351"/>
      <c r="IK64" s="351"/>
      <c r="IL64" s="351"/>
      <c r="IM64" s="351"/>
      <c r="IN64" s="351"/>
      <c r="IO64" s="351"/>
      <c r="IP64" s="351"/>
      <c r="IQ64" s="351"/>
      <c r="IR64" s="351"/>
      <c r="IS64" s="351"/>
      <c r="IT64" s="351"/>
      <c r="IU64" s="351"/>
      <c r="IV64" s="351"/>
      <c r="IW64" s="351"/>
      <c r="IX64" s="351"/>
      <c r="IY64" s="351"/>
      <c r="IZ64" s="351"/>
      <c r="JA64" s="351"/>
      <c r="JB64" s="351"/>
      <c r="JC64" s="351"/>
      <c r="JD64" s="351"/>
      <c r="JE64" s="351"/>
      <c r="JF64" s="351"/>
      <c r="JG64" s="351"/>
      <c r="JH64" s="351"/>
      <c r="JI64" s="351"/>
      <c r="JJ64" s="351"/>
      <c r="JK64" s="351"/>
      <c r="JL64" s="351"/>
      <c r="JM64" s="351"/>
      <c r="JN64" s="351"/>
      <c r="JO64" s="351"/>
      <c r="JP64" s="351"/>
      <c r="JQ64" s="351"/>
      <c r="JR64" s="351"/>
      <c r="JS64" s="351"/>
      <c r="JT64" s="351"/>
      <c r="JU64" s="351"/>
      <c r="JV64" s="351"/>
      <c r="JW64" s="351"/>
      <c r="JX64" s="351"/>
      <c r="JY64" s="351"/>
      <c r="JZ64" s="351"/>
      <c r="KA64" s="351"/>
      <c r="KB64" s="351"/>
      <c r="KC64" s="351"/>
      <c r="KD64" s="351"/>
      <c r="KE64" s="351"/>
      <c r="KF64" s="351"/>
      <c r="KG64" s="351"/>
      <c r="KH64" s="351"/>
      <c r="KI64" s="351"/>
      <c r="KJ64" s="351"/>
      <c r="KK64" s="351"/>
      <c r="KL64" s="351"/>
      <c r="KM64" s="351"/>
      <c r="KN64" s="351"/>
      <c r="KO64" s="351"/>
      <c r="KP64" s="351"/>
      <c r="KQ64" s="351"/>
      <c r="KR64" s="351"/>
      <c r="KS64" s="351"/>
      <c r="KT64" s="351"/>
      <c r="KU64" s="351"/>
      <c r="KV64" s="351"/>
      <c r="KW64" s="351"/>
      <c r="KX64" s="351"/>
      <c r="KY64" s="351"/>
      <c r="KZ64" s="351"/>
      <c r="LA64" s="351"/>
      <c r="LB64" s="351"/>
      <c r="LC64" s="351"/>
      <c r="LD64" s="351"/>
      <c r="LE64" s="351"/>
      <c r="LF64" s="351"/>
      <c r="LG64" s="351"/>
      <c r="LH64" s="351"/>
      <c r="LI64" s="351"/>
      <c r="LJ64" s="351"/>
      <c r="LK64" s="351"/>
      <c r="LL64" s="351"/>
      <c r="LM64" s="351"/>
      <c r="LN64" s="351"/>
      <c r="LO64" s="351"/>
      <c r="LP64" s="351"/>
      <c r="LQ64" s="351"/>
      <c r="LR64" s="351"/>
      <c r="LS64" s="351"/>
      <c r="LT64" s="351"/>
      <c r="LU64" s="351"/>
      <c r="LV64" s="351"/>
      <c r="LW64" s="351"/>
      <c r="LX64" s="351"/>
      <c r="LY64" s="351"/>
      <c r="LZ64" s="351"/>
      <c r="MA64" s="351"/>
    </row>
    <row r="65" spans="1:339" ht="13">
      <c r="A65" s="350"/>
      <c r="GK65" s="25"/>
    </row>
    <row r="66" spans="1:339" ht="13">
      <c r="A66" s="1"/>
      <c r="GK66" s="37"/>
    </row>
    <row r="67" spans="1:339" ht="13">
      <c r="GK67" s="25"/>
      <c r="GM67" s="351"/>
      <c r="GN67" s="351"/>
      <c r="GO67" s="351"/>
      <c r="GP67" s="351"/>
      <c r="GQ67" s="351"/>
      <c r="GR67" s="351"/>
      <c r="GS67" s="351"/>
      <c r="GT67" s="351"/>
      <c r="GU67" s="351"/>
      <c r="GV67" s="351"/>
      <c r="GW67" s="351"/>
      <c r="GX67" s="351"/>
      <c r="GY67" s="351"/>
      <c r="GZ67" s="351"/>
      <c r="HA67" s="351"/>
      <c r="HB67" s="351"/>
      <c r="HC67" s="351"/>
      <c r="HD67" s="351"/>
      <c r="HE67" s="351"/>
      <c r="HF67" s="351"/>
      <c r="HG67" s="351"/>
      <c r="HH67" s="351"/>
      <c r="HI67" s="351"/>
      <c r="HJ67" s="351"/>
      <c r="HK67" s="351"/>
      <c r="HL67" s="351"/>
      <c r="HM67" s="351"/>
      <c r="HN67" s="351"/>
      <c r="HO67" s="351"/>
      <c r="HP67" s="351"/>
      <c r="HQ67" s="351"/>
      <c r="HR67" s="351"/>
      <c r="HS67" s="351"/>
      <c r="HT67" s="351"/>
      <c r="HU67" s="351"/>
      <c r="HV67" s="351"/>
      <c r="HW67" s="351"/>
      <c r="HX67" s="351"/>
      <c r="HY67" s="351"/>
      <c r="HZ67" s="351"/>
      <c r="IA67" s="351"/>
      <c r="IB67" s="351"/>
      <c r="IC67" s="351"/>
      <c r="ID67" s="351"/>
      <c r="IE67" s="351"/>
      <c r="IF67" s="351"/>
      <c r="IG67" s="351"/>
      <c r="IH67" s="351"/>
      <c r="II67" s="351"/>
      <c r="IJ67" s="351"/>
      <c r="IK67" s="351"/>
      <c r="IL67" s="351"/>
      <c r="IM67" s="351"/>
      <c r="IN67" s="351"/>
      <c r="IO67" s="351"/>
      <c r="IP67" s="351"/>
      <c r="IQ67" s="351"/>
      <c r="IR67" s="351"/>
      <c r="IS67" s="351"/>
      <c r="IT67" s="351"/>
      <c r="IU67" s="351"/>
      <c r="IV67" s="351"/>
      <c r="IW67" s="351"/>
      <c r="IX67" s="351"/>
      <c r="IY67" s="351"/>
      <c r="IZ67" s="351"/>
      <c r="JA67" s="351"/>
      <c r="JB67" s="351"/>
      <c r="JC67" s="351"/>
      <c r="JD67" s="351"/>
      <c r="JE67" s="351"/>
      <c r="JF67" s="351"/>
      <c r="JG67" s="351"/>
      <c r="JH67" s="351"/>
      <c r="JI67" s="351"/>
      <c r="JJ67" s="351"/>
      <c r="JK67" s="351"/>
      <c r="JL67" s="351"/>
      <c r="JM67" s="351"/>
      <c r="JN67" s="351"/>
      <c r="JO67" s="351"/>
      <c r="JP67" s="351"/>
      <c r="JQ67" s="351"/>
      <c r="JR67" s="351"/>
      <c r="JS67" s="351"/>
      <c r="JT67" s="351"/>
      <c r="JU67" s="351"/>
      <c r="JV67" s="351"/>
      <c r="JW67" s="351"/>
      <c r="JX67" s="351"/>
      <c r="JY67" s="351"/>
      <c r="JZ67" s="351"/>
      <c r="KA67" s="351"/>
      <c r="KB67" s="351"/>
      <c r="KC67" s="351"/>
      <c r="KD67" s="351"/>
      <c r="KE67" s="351"/>
      <c r="KF67" s="351"/>
      <c r="KG67" s="351"/>
      <c r="KH67" s="351"/>
      <c r="KI67" s="351"/>
      <c r="KJ67" s="351"/>
      <c r="KK67" s="351"/>
      <c r="KL67" s="351"/>
      <c r="KM67" s="351"/>
      <c r="KN67" s="351"/>
      <c r="KO67" s="351"/>
      <c r="KP67" s="351"/>
      <c r="KQ67" s="351"/>
      <c r="KR67" s="351"/>
      <c r="KS67" s="351"/>
      <c r="KT67" s="351"/>
      <c r="KU67" s="351"/>
      <c r="KV67" s="351"/>
      <c r="KW67" s="351"/>
      <c r="KX67" s="351"/>
      <c r="KY67" s="351"/>
      <c r="KZ67" s="351"/>
      <c r="LA67" s="351"/>
      <c r="LB67" s="351"/>
      <c r="LC67" s="351"/>
      <c r="LD67" s="351"/>
      <c r="LE67" s="351"/>
      <c r="LF67" s="351"/>
      <c r="LG67" s="351"/>
      <c r="LH67" s="351"/>
      <c r="LI67" s="351"/>
      <c r="LJ67" s="351"/>
      <c r="LK67" s="351"/>
      <c r="LL67" s="351"/>
      <c r="LM67" s="351"/>
      <c r="LN67" s="351"/>
      <c r="LO67" s="351"/>
      <c r="LP67" s="351"/>
      <c r="LQ67" s="351"/>
      <c r="LR67" s="351"/>
      <c r="LS67" s="351"/>
      <c r="LT67" s="351"/>
      <c r="LU67" s="351"/>
      <c r="LV67" s="351"/>
      <c r="LW67" s="351"/>
      <c r="LX67" s="351"/>
      <c r="LY67" s="351"/>
      <c r="LZ67" s="351"/>
      <c r="MA67" s="351"/>
    </row>
    <row r="68" spans="1:339" ht="13">
      <c r="A68" s="350"/>
      <c r="GK68" s="19"/>
      <c r="GM68" s="351"/>
      <c r="GN68" s="351"/>
      <c r="GO68" s="351"/>
      <c r="GP68" s="351"/>
      <c r="GQ68" s="351"/>
      <c r="GR68" s="351"/>
      <c r="GS68" s="351"/>
      <c r="GT68" s="351"/>
      <c r="GU68" s="351"/>
      <c r="GV68" s="351"/>
      <c r="GW68" s="351"/>
      <c r="GX68" s="351"/>
      <c r="GY68" s="351"/>
      <c r="GZ68" s="351"/>
      <c r="HA68" s="351"/>
      <c r="HB68" s="351"/>
      <c r="HC68" s="351"/>
      <c r="HD68" s="351"/>
      <c r="HE68" s="351"/>
      <c r="HF68" s="351"/>
      <c r="HG68" s="351"/>
      <c r="HH68" s="351"/>
      <c r="HI68" s="351"/>
      <c r="HJ68" s="351"/>
      <c r="HK68" s="351"/>
      <c r="HL68" s="351"/>
      <c r="HM68" s="351"/>
      <c r="HN68" s="351"/>
      <c r="HO68" s="351"/>
      <c r="HP68" s="351"/>
      <c r="HQ68" s="351"/>
      <c r="HR68" s="351"/>
      <c r="HS68" s="351"/>
      <c r="HT68" s="351"/>
      <c r="HU68" s="351"/>
      <c r="HV68" s="351"/>
      <c r="HW68" s="351"/>
      <c r="HX68" s="351"/>
      <c r="HY68" s="351"/>
      <c r="HZ68" s="351"/>
      <c r="IA68" s="351"/>
      <c r="IB68" s="351"/>
      <c r="IC68" s="351"/>
      <c r="ID68" s="351"/>
      <c r="IE68" s="351"/>
      <c r="IF68" s="351"/>
      <c r="IG68" s="351"/>
      <c r="IH68" s="351"/>
      <c r="II68" s="351"/>
      <c r="IJ68" s="351"/>
      <c r="IK68" s="351"/>
      <c r="IL68" s="351"/>
      <c r="IM68" s="351"/>
      <c r="IN68" s="351"/>
      <c r="IO68" s="351"/>
      <c r="IP68" s="351"/>
      <c r="IQ68" s="351"/>
      <c r="IR68" s="351"/>
      <c r="IS68" s="351"/>
      <c r="IT68" s="351"/>
      <c r="IU68" s="351"/>
      <c r="IV68" s="351"/>
      <c r="IW68" s="351"/>
      <c r="IX68" s="351"/>
      <c r="IY68" s="351"/>
      <c r="IZ68" s="351"/>
      <c r="JA68" s="351"/>
      <c r="JB68" s="351"/>
      <c r="JC68" s="351"/>
      <c r="JD68" s="351"/>
      <c r="JE68" s="351"/>
      <c r="JF68" s="351"/>
      <c r="JG68" s="351"/>
      <c r="JH68" s="351"/>
      <c r="JI68" s="351"/>
      <c r="JJ68" s="351"/>
      <c r="JK68" s="351"/>
      <c r="JL68" s="351"/>
      <c r="JM68" s="351"/>
      <c r="JN68" s="351"/>
      <c r="JO68" s="351"/>
      <c r="JP68" s="351"/>
      <c r="JQ68" s="351"/>
      <c r="JR68" s="351"/>
      <c r="JS68" s="351"/>
      <c r="JT68" s="351"/>
      <c r="JU68" s="351"/>
      <c r="JV68" s="351"/>
      <c r="JW68" s="351"/>
      <c r="JX68" s="351"/>
      <c r="JY68" s="351"/>
      <c r="JZ68" s="351"/>
      <c r="KA68" s="351"/>
      <c r="KB68" s="351"/>
      <c r="KC68" s="351"/>
      <c r="KD68" s="351"/>
      <c r="KE68" s="351"/>
      <c r="KF68" s="351"/>
      <c r="KG68" s="351"/>
      <c r="KH68" s="351"/>
      <c r="KI68" s="351"/>
      <c r="KJ68" s="351"/>
      <c r="KK68" s="351"/>
      <c r="KL68" s="351"/>
      <c r="KM68" s="351"/>
      <c r="KN68" s="351"/>
      <c r="KO68" s="351"/>
      <c r="KP68" s="351"/>
      <c r="KQ68" s="351"/>
      <c r="KR68" s="351"/>
      <c r="KS68" s="351"/>
      <c r="KT68" s="351"/>
      <c r="KU68" s="351"/>
      <c r="KV68" s="351"/>
      <c r="KW68" s="351"/>
      <c r="KX68" s="351"/>
      <c r="KY68" s="351"/>
      <c r="KZ68" s="351"/>
      <c r="LA68" s="351"/>
      <c r="LB68" s="351"/>
      <c r="LC68" s="351"/>
      <c r="LD68" s="351"/>
      <c r="LE68" s="351"/>
      <c r="LF68" s="351"/>
      <c r="LG68" s="351"/>
      <c r="LH68" s="351"/>
      <c r="LI68" s="351"/>
      <c r="LJ68" s="351"/>
      <c r="LK68" s="351"/>
      <c r="LL68" s="351"/>
      <c r="LM68" s="351"/>
      <c r="LN68" s="351"/>
      <c r="LO68" s="351"/>
      <c r="LP68" s="351"/>
      <c r="LQ68" s="351"/>
      <c r="LR68" s="351"/>
      <c r="LS68" s="351"/>
      <c r="LT68" s="351"/>
      <c r="LU68" s="351"/>
      <c r="LV68" s="351"/>
      <c r="LW68" s="351"/>
      <c r="LX68" s="351"/>
      <c r="LY68" s="351"/>
      <c r="LZ68" s="351"/>
      <c r="MA68" s="351"/>
    </row>
    <row r="69" spans="1:339" ht="13">
      <c r="A69" s="1"/>
      <c r="GK69" s="19"/>
      <c r="GM69" s="351"/>
      <c r="GN69" s="351"/>
      <c r="GO69" s="351"/>
      <c r="GP69" s="351"/>
      <c r="GQ69" s="351"/>
      <c r="GR69" s="351"/>
      <c r="GS69" s="351"/>
      <c r="GT69" s="351"/>
      <c r="GU69" s="351"/>
      <c r="GV69" s="351"/>
      <c r="GW69" s="351"/>
      <c r="GX69" s="351"/>
      <c r="GY69" s="351"/>
      <c r="GZ69" s="351"/>
      <c r="HA69" s="351"/>
      <c r="HB69" s="351"/>
      <c r="HC69" s="351"/>
      <c r="HD69" s="351"/>
      <c r="HE69" s="351"/>
      <c r="HF69" s="351"/>
      <c r="HG69" s="351"/>
      <c r="HH69" s="351"/>
      <c r="HI69" s="351"/>
      <c r="HJ69" s="351"/>
      <c r="HK69" s="351"/>
      <c r="HL69" s="351"/>
      <c r="HM69" s="351"/>
      <c r="HN69" s="351"/>
      <c r="HO69" s="351"/>
      <c r="HP69" s="351"/>
      <c r="HQ69" s="351"/>
      <c r="HR69" s="351"/>
      <c r="HS69" s="351"/>
      <c r="HT69" s="351"/>
      <c r="HU69" s="351"/>
      <c r="HV69" s="351"/>
      <c r="HW69" s="351"/>
      <c r="HX69" s="351"/>
      <c r="HY69" s="351"/>
      <c r="HZ69" s="351"/>
      <c r="IA69" s="351"/>
      <c r="IB69" s="351"/>
      <c r="IC69" s="351"/>
      <c r="ID69" s="351"/>
      <c r="IE69" s="351"/>
      <c r="IF69" s="351"/>
      <c r="IG69" s="351"/>
      <c r="IH69" s="351"/>
      <c r="II69" s="351"/>
      <c r="IJ69" s="351"/>
      <c r="IK69" s="351"/>
      <c r="IL69" s="351"/>
      <c r="IM69" s="351"/>
      <c r="IN69" s="351"/>
      <c r="IO69" s="351"/>
      <c r="IP69" s="351"/>
      <c r="IQ69" s="351"/>
      <c r="IR69" s="351"/>
      <c r="IS69" s="351"/>
      <c r="IT69" s="351"/>
      <c r="IU69" s="351"/>
      <c r="IV69" s="351"/>
      <c r="IW69" s="351"/>
      <c r="IX69" s="351"/>
      <c r="IY69" s="351"/>
      <c r="IZ69" s="351"/>
      <c r="JA69" s="351"/>
      <c r="JB69" s="351"/>
      <c r="JC69" s="351"/>
      <c r="JD69" s="351"/>
      <c r="JE69" s="351"/>
      <c r="JF69" s="351"/>
      <c r="JG69" s="351"/>
      <c r="JH69" s="351"/>
      <c r="JI69" s="351"/>
      <c r="JJ69" s="351"/>
      <c r="JK69" s="351"/>
      <c r="JL69" s="351"/>
      <c r="JM69" s="351"/>
      <c r="JN69" s="351"/>
      <c r="JO69" s="351"/>
      <c r="JP69" s="351"/>
      <c r="JQ69" s="351"/>
      <c r="JR69" s="351"/>
      <c r="JS69" s="351"/>
      <c r="JT69" s="351"/>
      <c r="JU69" s="351"/>
      <c r="JV69" s="351"/>
      <c r="JW69" s="351"/>
      <c r="JX69" s="351"/>
      <c r="JY69" s="351"/>
      <c r="JZ69" s="351"/>
      <c r="KA69" s="351"/>
      <c r="KB69" s="351"/>
      <c r="KC69" s="351"/>
      <c r="KD69" s="351"/>
      <c r="KE69" s="351"/>
      <c r="KF69" s="351"/>
      <c r="KG69" s="351"/>
      <c r="KH69" s="351"/>
      <c r="KI69" s="351"/>
      <c r="KJ69" s="351"/>
      <c r="KK69" s="351"/>
      <c r="KL69" s="351"/>
      <c r="KM69" s="351"/>
      <c r="KN69" s="351"/>
      <c r="KO69" s="351"/>
      <c r="KP69" s="351"/>
      <c r="KQ69" s="351"/>
      <c r="KR69" s="351"/>
      <c r="KS69" s="351"/>
      <c r="KT69" s="351"/>
      <c r="KU69" s="351"/>
      <c r="KV69" s="351"/>
      <c r="KW69" s="351"/>
      <c r="KX69" s="351"/>
      <c r="KY69" s="351"/>
      <c r="KZ69" s="351"/>
      <c r="LA69" s="351"/>
      <c r="LB69" s="351"/>
      <c r="LC69" s="351"/>
      <c r="LD69" s="351"/>
      <c r="LE69" s="351"/>
      <c r="LF69" s="351"/>
      <c r="LG69" s="351"/>
      <c r="LH69" s="351"/>
      <c r="LI69" s="351"/>
      <c r="LJ69" s="351"/>
      <c r="LK69" s="351"/>
      <c r="LL69" s="351"/>
      <c r="LM69" s="351"/>
      <c r="LN69" s="351"/>
      <c r="LO69" s="351"/>
      <c r="LP69" s="351"/>
      <c r="LQ69" s="351"/>
      <c r="LR69" s="351"/>
      <c r="LS69" s="351"/>
      <c r="LT69" s="351"/>
      <c r="LU69" s="351"/>
      <c r="LV69" s="351"/>
      <c r="LW69" s="351"/>
      <c r="LX69" s="351"/>
      <c r="LY69" s="351"/>
      <c r="LZ69" s="351"/>
      <c r="MA69" s="351"/>
    </row>
    <row r="70" spans="1:339" ht="13">
      <c r="A70" s="1"/>
      <c r="GK70" s="19"/>
      <c r="GM70" s="351"/>
      <c r="GN70" s="351"/>
      <c r="GO70" s="351"/>
      <c r="GP70" s="351"/>
      <c r="GQ70" s="351"/>
      <c r="GR70" s="351"/>
      <c r="GS70" s="351"/>
      <c r="GT70" s="351"/>
      <c r="GU70" s="351"/>
      <c r="GV70" s="351"/>
      <c r="GW70" s="351"/>
      <c r="GX70" s="351"/>
      <c r="GY70" s="351"/>
      <c r="GZ70" s="351"/>
      <c r="HA70" s="351"/>
      <c r="HB70" s="351"/>
      <c r="HC70" s="351"/>
      <c r="HD70" s="351"/>
      <c r="HE70" s="351"/>
      <c r="HF70" s="351"/>
      <c r="HG70" s="351"/>
      <c r="HH70" s="351"/>
      <c r="HI70" s="351"/>
      <c r="HJ70" s="351"/>
      <c r="HK70" s="351"/>
      <c r="HL70" s="351"/>
      <c r="HM70" s="351"/>
      <c r="HN70" s="351"/>
      <c r="HO70" s="351"/>
      <c r="HP70" s="351"/>
      <c r="HQ70" s="351"/>
      <c r="HR70" s="351"/>
      <c r="HS70" s="351"/>
      <c r="HT70" s="351"/>
      <c r="HU70" s="351"/>
      <c r="HV70" s="351"/>
      <c r="HW70" s="351"/>
      <c r="HX70" s="351"/>
      <c r="HY70" s="351"/>
      <c r="HZ70" s="351"/>
      <c r="IA70" s="351"/>
      <c r="IB70" s="351"/>
      <c r="IC70" s="351"/>
      <c r="ID70" s="351"/>
      <c r="IE70" s="351"/>
      <c r="IF70" s="351"/>
      <c r="IG70" s="351"/>
      <c r="IH70" s="351"/>
      <c r="II70" s="351"/>
      <c r="IJ70" s="351"/>
      <c r="IK70" s="351"/>
      <c r="IL70" s="351"/>
      <c r="IM70" s="351"/>
      <c r="IN70" s="351"/>
      <c r="IO70" s="351"/>
      <c r="IP70" s="351"/>
      <c r="IQ70" s="351"/>
      <c r="IR70" s="351"/>
      <c r="IS70" s="351"/>
      <c r="IT70" s="351"/>
      <c r="IU70" s="351"/>
      <c r="IV70" s="351"/>
      <c r="IW70" s="351"/>
      <c r="IX70" s="351"/>
      <c r="IY70" s="351"/>
      <c r="IZ70" s="351"/>
      <c r="JA70" s="351"/>
      <c r="JB70" s="351"/>
      <c r="JC70" s="351"/>
      <c r="JD70" s="351"/>
      <c r="JE70" s="351"/>
      <c r="JF70" s="351"/>
      <c r="JG70" s="351"/>
      <c r="JH70" s="351"/>
      <c r="JI70" s="351"/>
      <c r="JJ70" s="351"/>
      <c r="JK70" s="351"/>
      <c r="JL70" s="351"/>
      <c r="JM70" s="351"/>
      <c r="JN70" s="351"/>
      <c r="JO70" s="351"/>
      <c r="JP70" s="351"/>
      <c r="JQ70" s="351"/>
      <c r="JR70" s="351"/>
      <c r="JS70" s="351"/>
      <c r="JT70" s="351"/>
      <c r="JU70" s="351"/>
      <c r="JV70" s="351"/>
      <c r="JW70" s="351"/>
      <c r="JX70" s="351"/>
      <c r="JY70" s="351"/>
      <c r="JZ70" s="351"/>
      <c r="KA70" s="351"/>
      <c r="KB70" s="351"/>
      <c r="KC70" s="351"/>
      <c r="KD70" s="351"/>
      <c r="KE70" s="351"/>
      <c r="KF70" s="351"/>
      <c r="KG70" s="351"/>
      <c r="KH70" s="351"/>
      <c r="KI70" s="351"/>
      <c r="KJ70" s="351"/>
      <c r="KK70" s="351"/>
      <c r="KL70" s="351"/>
      <c r="KM70" s="351"/>
      <c r="KN70" s="351"/>
      <c r="KO70" s="351"/>
      <c r="KP70" s="351"/>
      <c r="KQ70" s="351"/>
      <c r="KR70" s="351"/>
      <c r="KS70" s="351"/>
      <c r="KT70" s="351"/>
      <c r="KU70" s="351"/>
      <c r="KV70" s="351"/>
      <c r="KW70" s="351"/>
      <c r="KX70" s="351"/>
      <c r="KY70" s="351"/>
      <c r="KZ70" s="351"/>
      <c r="LA70" s="351"/>
      <c r="LB70" s="351"/>
      <c r="LC70" s="351"/>
      <c r="LD70" s="351"/>
      <c r="LE70" s="351"/>
      <c r="LF70" s="351"/>
      <c r="LG70" s="351"/>
      <c r="LH70" s="351"/>
      <c r="LI70" s="351"/>
      <c r="LJ70" s="351"/>
      <c r="LK70" s="351"/>
      <c r="LL70" s="351"/>
      <c r="LM70" s="351"/>
      <c r="LN70" s="351"/>
      <c r="LO70" s="351"/>
      <c r="LP70" s="351"/>
      <c r="LQ70" s="351"/>
      <c r="LR70" s="351"/>
      <c r="LS70" s="351"/>
      <c r="LT70" s="351"/>
      <c r="LU70" s="351"/>
      <c r="LV70" s="351"/>
      <c r="LW70" s="351"/>
      <c r="LX70" s="351"/>
      <c r="LY70" s="351"/>
      <c r="LZ70" s="351"/>
      <c r="MA70" s="351"/>
    </row>
    <row r="71" spans="1:339" ht="13">
      <c r="A71" s="1"/>
      <c r="GK71" s="19"/>
      <c r="GM71" s="351"/>
      <c r="GN71" s="351"/>
      <c r="GO71" s="351"/>
      <c r="GP71" s="351"/>
      <c r="GQ71" s="351"/>
      <c r="GR71" s="351"/>
      <c r="GS71" s="351"/>
      <c r="GT71" s="351"/>
      <c r="GU71" s="351"/>
      <c r="GV71" s="351"/>
      <c r="GW71" s="351"/>
      <c r="GX71" s="351"/>
      <c r="GY71" s="351"/>
      <c r="GZ71" s="351"/>
      <c r="HA71" s="351"/>
      <c r="HB71" s="351"/>
      <c r="HC71" s="351"/>
      <c r="HD71" s="351"/>
      <c r="HE71" s="351"/>
      <c r="HF71" s="351"/>
      <c r="HG71" s="351"/>
      <c r="HH71" s="351"/>
      <c r="HI71" s="351"/>
      <c r="HJ71" s="351"/>
      <c r="HK71" s="351"/>
      <c r="HL71" s="351"/>
      <c r="HM71" s="351"/>
      <c r="HN71" s="351"/>
      <c r="HO71" s="351"/>
      <c r="HP71" s="351"/>
      <c r="HQ71" s="351"/>
      <c r="HR71" s="351"/>
      <c r="HS71" s="351"/>
      <c r="HT71" s="351"/>
      <c r="HU71" s="351"/>
      <c r="HV71" s="351"/>
      <c r="HW71" s="351"/>
      <c r="HX71" s="351"/>
      <c r="HY71" s="351"/>
      <c r="HZ71" s="351"/>
      <c r="IA71" s="351"/>
      <c r="IB71" s="351"/>
      <c r="IC71" s="351"/>
      <c r="ID71" s="351"/>
      <c r="IE71" s="351"/>
      <c r="IF71" s="351"/>
      <c r="IG71" s="351"/>
      <c r="IH71" s="351"/>
      <c r="II71" s="351"/>
      <c r="IJ71" s="351"/>
      <c r="IK71" s="351"/>
      <c r="IL71" s="351"/>
      <c r="IM71" s="351"/>
      <c r="IN71" s="351"/>
      <c r="IO71" s="351"/>
      <c r="IP71" s="351"/>
      <c r="IQ71" s="351"/>
      <c r="IR71" s="351"/>
      <c r="IS71" s="351"/>
      <c r="IT71" s="351"/>
      <c r="IU71" s="351"/>
      <c r="IV71" s="351"/>
      <c r="IW71" s="351"/>
      <c r="IX71" s="351"/>
      <c r="IY71" s="351"/>
      <c r="IZ71" s="351"/>
      <c r="JA71" s="351"/>
      <c r="JB71" s="351"/>
      <c r="JC71" s="351"/>
      <c r="JD71" s="351"/>
      <c r="JE71" s="351"/>
      <c r="JF71" s="351"/>
      <c r="JG71" s="351"/>
      <c r="JH71" s="351"/>
      <c r="JI71" s="351"/>
      <c r="JJ71" s="351"/>
      <c r="JK71" s="351"/>
      <c r="JL71" s="351"/>
      <c r="JM71" s="351"/>
      <c r="JN71" s="351"/>
      <c r="JO71" s="351"/>
      <c r="JP71" s="351"/>
      <c r="JQ71" s="351"/>
      <c r="JR71" s="351"/>
      <c r="JS71" s="351"/>
      <c r="JT71" s="351"/>
      <c r="JU71" s="351"/>
      <c r="JV71" s="351"/>
      <c r="JW71" s="351"/>
      <c r="JX71" s="351"/>
      <c r="JY71" s="351"/>
      <c r="JZ71" s="351"/>
      <c r="KA71" s="351"/>
      <c r="KB71" s="351"/>
      <c r="KC71" s="351"/>
      <c r="KD71" s="351"/>
      <c r="KE71" s="351"/>
      <c r="KF71" s="351"/>
      <c r="KG71" s="351"/>
      <c r="KH71" s="351"/>
      <c r="KI71" s="351"/>
      <c r="KJ71" s="351"/>
      <c r="KK71" s="351"/>
      <c r="KL71" s="351"/>
      <c r="KM71" s="351"/>
      <c r="KN71" s="351"/>
      <c r="KO71" s="351"/>
      <c r="KP71" s="351"/>
      <c r="KQ71" s="351"/>
      <c r="KR71" s="351"/>
      <c r="KS71" s="351"/>
      <c r="KT71" s="351"/>
      <c r="KU71" s="351"/>
      <c r="KV71" s="351"/>
      <c r="KW71" s="351"/>
      <c r="KX71" s="351"/>
      <c r="KY71" s="351"/>
      <c r="KZ71" s="351"/>
      <c r="LA71" s="351"/>
      <c r="LB71" s="351"/>
      <c r="LC71" s="351"/>
      <c r="LD71" s="351"/>
      <c r="LE71" s="351"/>
      <c r="LF71" s="351"/>
      <c r="LG71" s="351"/>
      <c r="LH71" s="351"/>
      <c r="LI71" s="351"/>
      <c r="LJ71" s="351"/>
      <c r="LK71" s="351"/>
      <c r="LL71" s="351"/>
      <c r="LM71" s="351"/>
      <c r="LN71" s="351"/>
      <c r="LO71" s="351"/>
      <c r="LP71" s="351"/>
      <c r="LQ71" s="351"/>
      <c r="LR71" s="351"/>
      <c r="LS71" s="351"/>
      <c r="LT71" s="351"/>
      <c r="LU71" s="351"/>
      <c r="LV71" s="351"/>
      <c r="LW71" s="351"/>
      <c r="LX71" s="351"/>
      <c r="LY71" s="351"/>
      <c r="LZ71" s="351"/>
      <c r="MA71" s="351"/>
    </row>
    <row r="72" spans="1:339" ht="13">
      <c r="A72" s="1"/>
      <c r="GK72" s="19"/>
      <c r="GM72" s="351"/>
      <c r="GN72" s="351"/>
      <c r="GO72" s="351"/>
      <c r="GP72" s="351"/>
      <c r="GQ72" s="351"/>
      <c r="GR72" s="351"/>
      <c r="GS72" s="351"/>
      <c r="GT72" s="351"/>
      <c r="GU72" s="351"/>
      <c r="GV72" s="351"/>
      <c r="GW72" s="351"/>
      <c r="GX72" s="351"/>
      <c r="GY72" s="351"/>
      <c r="GZ72" s="351"/>
      <c r="HA72" s="351"/>
      <c r="HB72" s="351"/>
      <c r="HC72" s="351"/>
      <c r="HD72" s="351"/>
      <c r="HE72" s="351"/>
      <c r="HF72" s="351"/>
      <c r="HG72" s="351"/>
      <c r="HH72" s="351"/>
      <c r="HI72" s="351"/>
      <c r="HJ72" s="351"/>
      <c r="HK72" s="351"/>
      <c r="HL72" s="351"/>
      <c r="HM72" s="351"/>
      <c r="HN72" s="351"/>
      <c r="HO72" s="351"/>
      <c r="HP72" s="351"/>
      <c r="HQ72" s="351"/>
      <c r="HR72" s="351"/>
      <c r="HS72" s="351"/>
      <c r="HT72" s="351"/>
      <c r="HU72" s="351"/>
      <c r="HV72" s="351"/>
      <c r="HW72" s="351"/>
      <c r="HX72" s="351"/>
      <c r="HY72" s="351"/>
      <c r="HZ72" s="351"/>
      <c r="IA72" s="351"/>
      <c r="IB72" s="351"/>
      <c r="IC72" s="351"/>
      <c r="ID72" s="351"/>
      <c r="IE72" s="351"/>
      <c r="IF72" s="351"/>
      <c r="IG72" s="351"/>
      <c r="IH72" s="351"/>
      <c r="II72" s="351"/>
      <c r="IJ72" s="351"/>
      <c r="IK72" s="351"/>
      <c r="IL72" s="351"/>
      <c r="IM72" s="351"/>
      <c r="IN72" s="351"/>
      <c r="IO72" s="351"/>
      <c r="IP72" s="351"/>
      <c r="IQ72" s="351"/>
      <c r="IR72" s="351"/>
      <c r="IS72" s="351"/>
      <c r="IT72" s="351"/>
      <c r="IU72" s="351"/>
      <c r="IV72" s="351"/>
      <c r="IW72" s="351"/>
      <c r="IX72" s="351"/>
      <c r="IY72" s="351"/>
      <c r="IZ72" s="351"/>
      <c r="JA72" s="351"/>
      <c r="JB72" s="351"/>
      <c r="JC72" s="351"/>
      <c r="JD72" s="351"/>
      <c r="JE72" s="351"/>
      <c r="JF72" s="351"/>
      <c r="JG72" s="351"/>
      <c r="JH72" s="351"/>
      <c r="JI72" s="351"/>
      <c r="JJ72" s="351"/>
      <c r="JK72" s="351"/>
      <c r="JL72" s="351"/>
      <c r="JM72" s="351"/>
      <c r="JN72" s="351"/>
      <c r="JO72" s="351"/>
      <c r="JP72" s="351"/>
      <c r="JQ72" s="351"/>
      <c r="JR72" s="351"/>
      <c r="JS72" s="351"/>
      <c r="JT72" s="351"/>
      <c r="JU72" s="351"/>
      <c r="JV72" s="351"/>
      <c r="JW72" s="351"/>
      <c r="JX72" s="351"/>
      <c r="JY72" s="351"/>
      <c r="JZ72" s="351"/>
      <c r="KA72" s="351"/>
      <c r="KB72" s="351"/>
      <c r="KC72" s="351"/>
      <c r="KD72" s="351"/>
      <c r="KE72" s="351"/>
      <c r="KF72" s="351"/>
      <c r="KG72" s="351"/>
      <c r="KH72" s="351"/>
      <c r="KI72" s="351"/>
      <c r="KJ72" s="351"/>
      <c r="KK72" s="351"/>
      <c r="KL72" s="351"/>
      <c r="KM72" s="351"/>
      <c r="KN72" s="351"/>
      <c r="KO72" s="351"/>
      <c r="KP72" s="351"/>
      <c r="KQ72" s="351"/>
      <c r="KR72" s="351"/>
      <c r="KS72" s="351"/>
      <c r="KT72" s="351"/>
      <c r="KU72" s="351"/>
      <c r="KV72" s="351"/>
      <c r="KW72" s="351"/>
      <c r="KX72" s="351"/>
      <c r="KY72" s="351"/>
      <c r="KZ72" s="351"/>
      <c r="LA72" s="351"/>
      <c r="LB72" s="351"/>
      <c r="LC72" s="351"/>
      <c r="LD72" s="351"/>
      <c r="LE72" s="351"/>
      <c r="LF72" s="351"/>
      <c r="LG72" s="351"/>
      <c r="LH72" s="351"/>
      <c r="LI72" s="351"/>
      <c r="LJ72" s="351"/>
      <c r="LK72" s="351"/>
      <c r="LL72" s="351"/>
      <c r="LM72" s="351"/>
      <c r="LN72" s="351"/>
      <c r="LO72" s="351"/>
      <c r="LP72" s="351"/>
      <c r="LQ72" s="351"/>
      <c r="LR72" s="351"/>
      <c r="LS72" s="351"/>
      <c r="LT72" s="351"/>
      <c r="LU72" s="351"/>
      <c r="LV72" s="351"/>
      <c r="LW72" s="351"/>
      <c r="LX72" s="351"/>
      <c r="LY72" s="351"/>
      <c r="LZ72" s="351"/>
      <c r="MA72" s="351"/>
    </row>
    <row r="73" spans="1:339" ht="13">
      <c r="A73" s="350"/>
      <c r="GK73" s="25"/>
    </row>
    <row r="74" spans="1:339" ht="13">
      <c r="A74" s="350"/>
      <c r="GK74" s="19"/>
    </row>
    <row r="75" spans="1:339" ht="13">
      <c r="GK75" s="19"/>
    </row>
    <row r="76" spans="1:339" ht="13">
      <c r="GK76" s="25"/>
    </row>
    <row r="77" spans="1:339" ht="13"/>
    <row r="78" spans="1:339" ht="13">
      <c r="GK78" s="39"/>
    </row>
    <row r="79" spans="1:339" ht="13">
      <c r="A79" s="350"/>
      <c r="GK79" s="40"/>
    </row>
    <row r="80" spans="1:339" ht="13">
      <c r="GK80" s="40"/>
    </row>
    <row r="81" spans="193:193" ht="13">
      <c r="GK81" s="40"/>
    </row>
    <row r="82" spans="193:193" ht="13">
      <c r="GK82" s="40"/>
    </row>
    <row r="83" spans="193:193" ht="13">
      <c r="GK83" s="40"/>
    </row>
    <row r="84" spans="193:193" ht="13">
      <c r="GK84" s="40"/>
    </row>
    <row r="85" spans="193:193" ht="13"/>
    <row r="86" spans="193:193" ht="13"/>
    <row r="87" spans="193:193" ht="13"/>
    <row r="88" spans="193:193" ht="13"/>
    <row r="89" spans="193:193" ht="13"/>
    <row r="90" spans="193:193" ht="13"/>
    <row r="91" spans="193:193" ht="13"/>
    <row r="92" spans="193:193" ht="14" customHeight="1"/>
    <row r="93" spans="193:193" ht="14" customHeight="1"/>
    <row r="94" spans="193:193" ht="14" customHeight="1"/>
    <row r="95" spans="193:193" ht="14" customHeight="1"/>
    <row r="96" spans="193:193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B1" zoomScale="84" zoomScaleNormal="84" workbookViewId="0">
      <selection activeCell="R14" sqref="R14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customWidth="1"/>
    <col min="13" max="13" width="11.54296875" style="61" customWidth="1"/>
    <col min="14" max="14" width="11.08984375" style="61" hidden="1" customWidth="1" outlineLevel="2"/>
    <col min="15" max="15" width="12.08984375" style="136" customWidth="1" collapsed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349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299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14" t="s">
        <v>401</v>
      </c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</row>
    <row r="10" spans="1:15" s="55" customFormat="1">
      <c r="A10" s="53"/>
      <c r="B10" s="414" t="s">
        <v>402</v>
      </c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</row>
    <row r="11" spans="1:15" s="55" customFormat="1">
      <c r="A11" s="53"/>
      <c r="B11" s="415" t="s">
        <v>95</v>
      </c>
      <c r="C11" s="415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3" t="s">
        <v>96</v>
      </c>
      <c r="C13" s="425" t="s">
        <v>403</v>
      </c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7"/>
      <c r="O13" s="428" t="s">
        <v>404</v>
      </c>
    </row>
    <row r="14" spans="1:15" ht="30" customHeight="1">
      <c r="A14" s="53"/>
      <c r="B14" s="424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29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>
        <v>156.55180606664052</v>
      </c>
      <c r="G15" s="64">
        <v>170.16980101189225</v>
      </c>
      <c r="H15" s="64">
        <v>176.39547973618755</v>
      </c>
      <c r="I15" s="64">
        <v>186.26064395596205</v>
      </c>
      <c r="J15" s="64">
        <v>186.61565542365256</v>
      </c>
      <c r="K15" s="64">
        <v>187.99685660104805</v>
      </c>
      <c r="L15" s="64">
        <v>191.20966514268417</v>
      </c>
      <c r="M15" s="64">
        <v>187.87921668528909</v>
      </c>
      <c r="N15" s="64"/>
      <c r="O15" s="64">
        <v>1899.488234945148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>
        <v>151.23474775413098</v>
      </c>
      <c r="G17" s="68">
        <v>166.65182896445381</v>
      </c>
      <c r="H17" s="68">
        <v>173.25311244473735</v>
      </c>
      <c r="I17" s="68">
        <v>182.72194252048035</v>
      </c>
      <c r="J17" s="68">
        <v>183.51624142345182</v>
      </c>
      <c r="K17" s="68">
        <v>184.79853783374958</v>
      </c>
      <c r="L17" s="68">
        <v>188.26968494677743</v>
      </c>
      <c r="M17" s="68">
        <v>184.78729528237261</v>
      </c>
      <c r="N17" s="68"/>
      <c r="O17" s="68">
        <v>1860.6969517357225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>
        <v>14.076062130909271</v>
      </c>
      <c r="G18" s="70">
        <v>14.569232625827851</v>
      </c>
      <c r="H18" s="70">
        <v>15.463346153190241</v>
      </c>
      <c r="I18" s="70">
        <v>15.284605223271418</v>
      </c>
      <c r="J18" s="70">
        <v>14.469943164218328</v>
      </c>
      <c r="K18" s="70">
        <v>15.166726791349507</v>
      </c>
      <c r="L18" s="70">
        <v>15.716564803231829</v>
      </c>
      <c r="M18" s="70">
        <v>16.12571301552655</v>
      </c>
      <c r="N18" s="70"/>
      <c r="O18" s="71">
        <v>164.2878614867262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>
        <v>4.7094095333411294</v>
      </c>
      <c r="G19" s="70">
        <v>5.3172285148236194</v>
      </c>
      <c r="H19" s="70">
        <v>5.3151768179072301</v>
      </c>
      <c r="I19" s="70">
        <v>5.1498818493724627</v>
      </c>
      <c r="J19" s="70">
        <v>4.840304992964076</v>
      </c>
      <c r="K19" s="70">
        <v>4.6315166879274141</v>
      </c>
      <c r="L19" s="70">
        <v>4.9295389624887118</v>
      </c>
      <c r="M19" s="70">
        <v>5.0541374311096021</v>
      </c>
      <c r="N19" s="70"/>
      <c r="O19" s="71">
        <v>52.631873334534575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>
        <v>13.232886871188885</v>
      </c>
      <c r="G20" s="70">
        <v>14.07293519449696</v>
      </c>
      <c r="H20" s="70">
        <v>14.671873493143114</v>
      </c>
      <c r="I20" s="70">
        <v>15.136108927826681</v>
      </c>
      <c r="J20" s="70">
        <v>13.75485961070731</v>
      </c>
      <c r="K20" s="70">
        <v>15.45041821413259</v>
      </c>
      <c r="L20" s="70">
        <v>14.891827707342273</v>
      </c>
      <c r="M20" s="70">
        <v>15.746298547182356</v>
      </c>
      <c r="N20" s="70"/>
      <c r="O20" s="71">
        <v>155.19341522338104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>
        <v>3.8467349999635738</v>
      </c>
      <c r="G21" s="70">
        <v>3.9297858984673559</v>
      </c>
      <c r="H21" s="70">
        <v>4.0918707625404371</v>
      </c>
      <c r="I21" s="70">
        <v>4.0745911800037806</v>
      </c>
      <c r="J21" s="70">
        <v>4.2055453304778627</v>
      </c>
      <c r="K21" s="70">
        <v>4.2722034451191693</v>
      </c>
      <c r="L21" s="70">
        <v>4.3466513907200968</v>
      </c>
      <c r="M21" s="70">
        <v>4.4019341568306132</v>
      </c>
      <c r="N21" s="70"/>
      <c r="O21" s="71">
        <v>44.894629336217193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>
        <v>43.23269455588931</v>
      </c>
      <c r="G22" s="70">
        <v>45.852702535939315</v>
      </c>
      <c r="H22" s="70">
        <v>47.845718946220877</v>
      </c>
      <c r="I22" s="70">
        <v>47.758097550199217</v>
      </c>
      <c r="J22" s="70">
        <v>49.17893263971947</v>
      </c>
      <c r="K22" s="70">
        <v>49.492237928817005</v>
      </c>
      <c r="L22" s="70">
        <v>48.99323119284432</v>
      </c>
      <c r="M22" s="70">
        <v>49.2175286406857</v>
      </c>
      <c r="N22" s="70"/>
      <c r="O22" s="71">
        <v>508.4916719891678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>
        <v>72.136959662838791</v>
      </c>
      <c r="G23" s="70">
        <v>82.909944194898713</v>
      </c>
      <c r="H23" s="70">
        <v>85.865126271735448</v>
      </c>
      <c r="I23" s="70">
        <v>95.318657789806792</v>
      </c>
      <c r="J23" s="70">
        <v>97.066655685364765</v>
      </c>
      <c r="K23" s="70">
        <v>95.785434766403895</v>
      </c>
      <c r="L23" s="70">
        <v>99.391870890150187</v>
      </c>
      <c r="M23" s="70">
        <v>94.241683491037804</v>
      </c>
      <c r="N23" s="70"/>
      <c r="O23" s="71">
        <v>935.19750036569576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>
        <v>5.3170583125095439</v>
      </c>
      <c r="G25" s="68">
        <v>3.51797204743843</v>
      </c>
      <c r="H25" s="68">
        <v>3.1423672914501966</v>
      </c>
      <c r="I25" s="68">
        <v>3.5387014354816975</v>
      </c>
      <c r="J25" s="68">
        <v>3.0994140002007282</v>
      </c>
      <c r="K25" s="68">
        <v>3.1983187672984692</v>
      </c>
      <c r="L25" s="68">
        <v>2.9399801959067347</v>
      </c>
      <c r="M25" s="68">
        <v>3.0919214029164817</v>
      </c>
      <c r="N25" s="68"/>
      <c r="O25" s="68">
        <v>38.791283209425529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>
        <v>2.6761970064765994</v>
      </c>
      <c r="G26" s="70">
        <v>2.4713891019897254</v>
      </c>
      <c r="H26" s="70">
        <v>2.4658461297865868</v>
      </c>
      <c r="I26" s="70">
        <v>2.4149442261694296</v>
      </c>
      <c r="J26" s="70">
        <v>2.3933434488260339</v>
      </c>
      <c r="K26" s="70">
        <v>2.3374199316844377</v>
      </c>
      <c r="L26" s="70">
        <v>2.3965266796403513</v>
      </c>
      <c r="M26" s="70">
        <v>2.202617516629291</v>
      </c>
      <c r="N26" s="70"/>
      <c r="O26" s="71">
        <v>26.997511383369655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>
        <v>2.6408613060329444</v>
      </c>
      <c r="G27" s="70">
        <v>1.0465829454487046</v>
      </c>
      <c r="H27" s="70">
        <v>0.67652116166360976</v>
      </c>
      <c r="I27" s="70">
        <v>1.1237572093122681</v>
      </c>
      <c r="J27" s="70">
        <v>0.70607055137469421</v>
      </c>
      <c r="K27" s="70">
        <v>0.86089883561403135</v>
      </c>
      <c r="L27" s="70">
        <v>0.54345351626638316</v>
      </c>
      <c r="M27" s="70">
        <v>0.88930388628719059</v>
      </c>
      <c r="N27" s="70"/>
      <c r="O27" s="71">
        <v>11.793771826055874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>
        <v>260.14781256644466</v>
      </c>
      <c r="G29" s="79">
        <v>252.40670473072544</v>
      </c>
      <c r="H29" s="79">
        <v>287.8626946164282</v>
      </c>
      <c r="I29" s="79">
        <v>314.47578197769053</v>
      </c>
      <c r="J29" s="79">
        <v>313.18559533776693</v>
      </c>
      <c r="K29" s="79">
        <v>319.51200391258772</v>
      </c>
      <c r="L29" s="79">
        <v>320.13604723960827</v>
      </c>
      <c r="M29" s="79">
        <v>337.31677985007576</v>
      </c>
      <c r="N29" s="79"/>
      <c r="O29" s="79">
        <v>3152.5520679047054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>
        <v>223.19002076506081</v>
      </c>
      <c r="G30" s="81">
        <v>216.46885372388994</v>
      </c>
      <c r="H30" s="81">
        <v>257.16701471444429</v>
      </c>
      <c r="I30" s="81">
        <v>280.78568930684736</v>
      </c>
      <c r="J30" s="81">
        <v>283.99995028644594</v>
      </c>
      <c r="K30" s="81">
        <v>281.99705985023274</v>
      </c>
      <c r="L30" s="81">
        <v>281.94532194535373</v>
      </c>
      <c r="M30" s="81">
        <v>298.2186177833081</v>
      </c>
      <c r="N30" s="81"/>
      <c r="O30" s="81">
        <v>2775.8702903199764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>
        <v>146.68140570223517</v>
      </c>
      <c r="G31" s="70">
        <v>131.93709292865753</v>
      </c>
      <c r="H31" s="70">
        <v>187.21024268428602</v>
      </c>
      <c r="I31" s="70">
        <v>231.8235746481235</v>
      </c>
      <c r="J31" s="70">
        <v>225.11452178952948</v>
      </c>
      <c r="K31" s="70">
        <v>213.49015933728677</v>
      </c>
      <c r="L31" s="70">
        <v>210.07721435127144</v>
      </c>
      <c r="M31" s="70">
        <v>222.26938667099932</v>
      </c>
      <c r="N31" s="70"/>
      <c r="O31" s="71">
        <v>1902.4224043027198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>
        <v>13.970535705175852</v>
      </c>
      <c r="G32" s="70">
        <v>13.033450982675534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/>
      <c r="O32" s="71">
        <v>86.116910259848922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>
        <v>8.7871584498870376</v>
      </c>
      <c r="G33" s="70">
        <v>11.726302786086256</v>
      </c>
      <c r="H33" s="70">
        <v>10.782860734558728</v>
      </c>
      <c r="I33" s="70">
        <v>10.74695207231299</v>
      </c>
      <c r="J33" s="70">
        <v>10.849671978385413</v>
      </c>
      <c r="K33" s="70">
        <v>10.963224706729784</v>
      </c>
      <c r="L33" s="70">
        <v>12.00103925187754</v>
      </c>
      <c r="M33" s="70">
        <v>14.109586842917455</v>
      </c>
      <c r="N33" s="70"/>
      <c r="O33" s="71">
        <v>141.65173846404605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>
        <v>0.49408013319425415</v>
      </c>
      <c r="G34" s="70">
        <v>1.7842698875954424</v>
      </c>
      <c r="H34" s="70">
        <v>4.1459564112178064</v>
      </c>
      <c r="I34" s="70">
        <v>4.5144070836894272</v>
      </c>
      <c r="J34" s="70">
        <v>4.4886645416798068</v>
      </c>
      <c r="K34" s="70">
        <v>4.6705743742473107</v>
      </c>
      <c r="L34" s="70">
        <v>5.416421456025323</v>
      </c>
      <c r="M34" s="70">
        <v>5.4700968384578283</v>
      </c>
      <c r="N34" s="70"/>
      <c r="O34" s="71">
        <v>37.10381138818417</v>
      </c>
    </row>
    <row r="35" spans="1:15">
      <c r="A35" s="53"/>
      <c r="B35" s="69" t="s">
        <v>334</v>
      </c>
      <c r="C35" s="70">
        <v>68.597256178893517</v>
      </c>
      <c r="D35" s="70">
        <v>73.80408624586461</v>
      </c>
      <c r="E35" s="70">
        <v>58.960407453939069</v>
      </c>
      <c r="F35" s="70">
        <v>53.256840774568516</v>
      </c>
      <c r="G35" s="70">
        <v>57.987737138875175</v>
      </c>
      <c r="H35" s="70">
        <v>55.027954884381707</v>
      </c>
      <c r="I35" s="70">
        <v>33.700755502721428</v>
      </c>
      <c r="J35" s="70">
        <v>43.547091976851256</v>
      </c>
      <c r="K35" s="70">
        <v>52.873101431968891</v>
      </c>
      <c r="L35" s="70">
        <v>54.450646886179435</v>
      </c>
      <c r="M35" s="70">
        <v>56.369547430933473</v>
      </c>
      <c r="N35" s="70"/>
      <c r="O35" s="71">
        <v>608.5754259051771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>
        <v>35.973737455940636</v>
      </c>
      <c r="G38" s="81">
        <v>35.773822103493629</v>
      </c>
      <c r="H38" s="81">
        <v>30.532366125745185</v>
      </c>
      <c r="I38" s="81">
        <v>33.575813840396464</v>
      </c>
      <c r="J38" s="81">
        <v>28.683818848451651</v>
      </c>
      <c r="K38" s="81">
        <v>37.032624437796827</v>
      </c>
      <c r="L38" s="81">
        <v>37.514281223427211</v>
      </c>
      <c r="M38" s="81">
        <v>38.814345321045749</v>
      </c>
      <c r="N38" s="81"/>
      <c r="O38" s="81">
        <v>371.34884835747459</v>
      </c>
    </row>
    <row r="39" spans="1:15">
      <c r="A39" s="53"/>
      <c r="B39" s="69" t="s">
        <v>266</v>
      </c>
      <c r="C39" s="238">
        <v>26.092433564848804</v>
      </c>
      <c r="D39" s="238">
        <v>22.771540715120977</v>
      </c>
      <c r="E39" s="238">
        <v>29.065393777261907</v>
      </c>
      <c r="F39" s="238">
        <v>30.557926821064523</v>
      </c>
      <c r="G39" s="238">
        <v>29.510104306573545</v>
      </c>
      <c r="H39" s="238">
        <v>25.069354944080555</v>
      </c>
      <c r="I39" s="238">
        <v>26.760262503477097</v>
      </c>
      <c r="J39" s="238">
        <v>23.392931955906931</v>
      </c>
      <c r="K39" s="238">
        <v>31.574866360998097</v>
      </c>
      <c r="L39" s="238">
        <v>30.060145453213337</v>
      </c>
      <c r="M39" s="238">
        <v>31.23895061400432</v>
      </c>
      <c r="N39" s="238"/>
      <c r="O39" s="238">
        <v>306.09391101655007</v>
      </c>
    </row>
    <row r="40" spans="1:15">
      <c r="A40" s="53"/>
      <c r="B40" s="69" t="s">
        <v>115</v>
      </c>
      <c r="C40" s="238">
        <v>8.2479573564057524</v>
      </c>
      <c r="D40" s="238">
        <v>8.6539307505712593</v>
      </c>
      <c r="E40" s="238">
        <v>9.4453322764227643</v>
      </c>
      <c r="F40" s="238">
        <v>8.9557994322942083</v>
      </c>
      <c r="G40" s="238">
        <v>9.8458172770790888</v>
      </c>
      <c r="H40" s="238">
        <v>10.045800432150392</v>
      </c>
      <c r="I40" s="238">
        <v>9.5612359246505747</v>
      </c>
      <c r="J40" s="238">
        <v>10.567787089797624</v>
      </c>
      <c r="K40" s="238">
        <v>9.1321998492419922</v>
      </c>
      <c r="L40" s="238">
        <v>8.8431905311140895</v>
      </c>
      <c r="M40" s="238">
        <v>10.927630822543939</v>
      </c>
      <c r="N40" s="238"/>
      <c r="O40" s="238">
        <v>104.22668174227167</v>
      </c>
    </row>
    <row r="41" spans="1:15">
      <c r="A41" s="53"/>
      <c r="B41" s="69" t="s">
        <v>116</v>
      </c>
      <c r="C41" s="238">
        <v>13.929688860372645</v>
      </c>
      <c r="D41" s="238">
        <v>11.556379452790612</v>
      </c>
      <c r="E41" s="238">
        <v>15.991570770436994</v>
      </c>
      <c r="F41" s="238">
        <v>17.44413110831433</v>
      </c>
      <c r="G41" s="238">
        <v>13.683943876401155</v>
      </c>
      <c r="H41" s="238">
        <v>11.81262401447194</v>
      </c>
      <c r="I41" s="238">
        <v>13.211668267658066</v>
      </c>
      <c r="J41" s="238">
        <v>9.4578634430342969</v>
      </c>
      <c r="K41" s="238">
        <v>18.495437840170297</v>
      </c>
      <c r="L41" s="238">
        <v>15.829674654790081</v>
      </c>
      <c r="M41" s="238">
        <v>16.680895077029287</v>
      </c>
      <c r="N41" s="238"/>
      <c r="O41" s="238">
        <v>158.09387736546969</v>
      </c>
    </row>
    <row r="42" spans="1:15">
      <c r="A42" s="53"/>
      <c r="B42" s="69" t="s">
        <v>117</v>
      </c>
      <c r="C42" s="238">
        <v>1.939185400046554</v>
      </c>
      <c r="D42" s="238">
        <v>1.4546659782467377</v>
      </c>
      <c r="E42" s="238">
        <v>1.1973371341463415</v>
      </c>
      <c r="F42" s="238">
        <v>1.8770959848976052</v>
      </c>
      <c r="G42" s="238">
        <v>1.8369307161481665</v>
      </c>
      <c r="H42" s="238">
        <v>1.5690944767478776</v>
      </c>
      <c r="I42" s="238">
        <v>1.2723047579072693</v>
      </c>
      <c r="J42" s="238">
        <v>1.5397406154290514</v>
      </c>
      <c r="K42" s="238">
        <v>1.3137504480570139</v>
      </c>
      <c r="L42" s="238">
        <v>2.4565962284782068</v>
      </c>
      <c r="M42" s="238">
        <v>1.3736790541595678</v>
      </c>
      <c r="N42" s="238"/>
      <c r="O42" s="238">
        <v>17.830380794264393</v>
      </c>
    </row>
    <row r="43" spans="1:15">
      <c r="A43" s="53"/>
      <c r="B43" s="69" t="s">
        <v>120</v>
      </c>
      <c r="C43" s="238">
        <v>1.9756019480238556</v>
      </c>
      <c r="D43" s="238">
        <v>1.1065645335123664</v>
      </c>
      <c r="E43" s="238">
        <v>2.4311535962558071</v>
      </c>
      <c r="F43" s="238">
        <v>2.2809002955583808</v>
      </c>
      <c r="G43" s="238">
        <v>4.1434124369451339</v>
      </c>
      <c r="H43" s="238">
        <v>1.6418360207103451</v>
      </c>
      <c r="I43" s="238">
        <v>2.7150535532611846</v>
      </c>
      <c r="J43" s="238">
        <v>1.8275408076459629</v>
      </c>
      <c r="K43" s="238">
        <v>2.6334782235287917</v>
      </c>
      <c r="L43" s="238">
        <v>2.9306840388309583</v>
      </c>
      <c r="M43" s="238">
        <v>2.2567456602715259</v>
      </c>
      <c r="N43" s="238"/>
      <c r="O43" s="238">
        <v>25.94297111454431</v>
      </c>
    </row>
    <row r="44" spans="1:15">
      <c r="A44" s="53"/>
      <c r="B44" s="69" t="s">
        <v>267</v>
      </c>
      <c r="C44" s="238">
        <v>5.2723058633288904</v>
      </c>
      <c r="D44" s="238">
        <v>4.8747204116271483</v>
      </c>
      <c r="E44" s="238">
        <v>5.3716446689895472</v>
      </c>
      <c r="F44" s="238">
        <v>5.4158106348761139</v>
      </c>
      <c r="G44" s="238">
        <v>6.2637177969200835</v>
      </c>
      <c r="H44" s="238">
        <v>5.4630111816646316</v>
      </c>
      <c r="I44" s="238">
        <v>6.8155513369193645</v>
      </c>
      <c r="J44" s="238">
        <v>5.2908868925447212</v>
      </c>
      <c r="K44" s="238">
        <v>5.4577580767987293</v>
      </c>
      <c r="L44" s="238">
        <v>7.454135770213874</v>
      </c>
      <c r="M44" s="238">
        <v>7.5753947070414274</v>
      </c>
      <c r="N44" s="238"/>
      <c r="O44" s="238">
        <v>65.254937340924528</v>
      </c>
    </row>
    <row r="45" spans="1:15">
      <c r="A45" s="53"/>
      <c r="B45" s="69" t="s">
        <v>118</v>
      </c>
      <c r="C45" s="238">
        <v>1.0007469808705589</v>
      </c>
      <c r="D45" s="238">
        <v>1.1303728746756332</v>
      </c>
      <c r="E45" s="238">
        <v>1.9396273479239259</v>
      </c>
      <c r="F45" s="238">
        <v>1.3359984005157981</v>
      </c>
      <c r="G45" s="238">
        <v>1.6017411374698756</v>
      </c>
      <c r="H45" s="238">
        <v>0.9982191909607635</v>
      </c>
      <c r="I45" s="238">
        <v>1.9235166370801293</v>
      </c>
      <c r="J45" s="238">
        <v>0.76922727232700305</v>
      </c>
      <c r="K45" s="238">
        <v>1.4046685333951827</v>
      </c>
      <c r="L45" s="238">
        <v>1.4381138057668035</v>
      </c>
      <c r="M45" s="238">
        <v>2.7307584799456772</v>
      </c>
      <c r="N45" s="238"/>
      <c r="O45" s="238">
        <v>16.272990660931352</v>
      </c>
    </row>
    <row r="46" spans="1:15">
      <c r="A46" s="53"/>
      <c r="B46" s="69" t="s">
        <v>119</v>
      </c>
      <c r="C46" s="238">
        <v>4.271558882458331</v>
      </c>
      <c r="D46" s="238">
        <v>3.7443475369515156</v>
      </c>
      <c r="E46" s="238">
        <v>3.4320173210656213</v>
      </c>
      <c r="F46" s="238">
        <v>4.0798122343603156</v>
      </c>
      <c r="G46" s="238">
        <v>4.6619766594502083</v>
      </c>
      <c r="H46" s="238">
        <v>4.4647919907038682</v>
      </c>
      <c r="I46" s="238">
        <v>4.8920346998392352</v>
      </c>
      <c r="J46" s="238">
        <v>4.5216596202177186</v>
      </c>
      <c r="K46" s="238">
        <v>4.053089543403547</v>
      </c>
      <c r="L46" s="238">
        <v>6.01602196444707</v>
      </c>
      <c r="M46" s="238">
        <v>4.8446362270957506</v>
      </c>
      <c r="N46" s="238"/>
      <c r="O46" s="238">
        <v>48.981946679993179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6">
        <v>0.82743665615228834</v>
      </c>
      <c r="D48" s="216">
        <v>4.2074023003478317E-2</v>
      </c>
      <c r="E48" s="216">
        <v>1.093336048651278</v>
      </c>
      <c r="F48" s="216">
        <v>0.98405434544321657</v>
      </c>
      <c r="G48" s="216">
        <v>0.16402890334189821</v>
      </c>
      <c r="H48" s="216">
        <v>0.16331377623875659</v>
      </c>
      <c r="I48" s="216">
        <v>0.11427883044670217</v>
      </c>
      <c r="J48" s="216">
        <v>0.50182620286930857</v>
      </c>
      <c r="K48" s="216">
        <v>0.48231962455816463</v>
      </c>
      <c r="L48" s="216">
        <v>0.67644407082733526</v>
      </c>
      <c r="M48" s="216">
        <v>0.28381674572194021</v>
      </c>
      <c r="N48" s="216"/>
      <c r="O48" s="216">
        <v>5.3329292272543665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>
        <v>0.98405434544321657</v>
      </c>
      <c r="G49" s="86">
        <v>0.16402890334189821</v>
      </c>
      <c r="H49" s="86">
        <v>0.16331377623875659</v>
      </c>
      <c r="I49" s="86">
        <v>0.11427883044670217</v>
      </c>
      <c r="J49" s="86">
        <v>0.50182620286930857</v>
      </c>
      <c r="K49" s="86">
        <v>0.48231962455816463</v>
      </c>
      <c r="L49" s="86">
        <v>0.67644407082733526</v>
      </c>
      <c r="M49" s="86">
        <v>0.28381674572194021</v>
      </c>
      <c r="N49" s="86"/>
      <c r="O49" s="86">
        <v>5.3329292272543665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>
        <v>0.98405434544321657</v>
      </c>
      <c r="G51" s="86">
        <v>0.16402890334189821</v>
      </c>
      <c r="H51" s="86">
        <v>0.16331377623875659</v>
      </c>
      <c r="I51" s="86">
        <v>0.11427883044670217</v>
      </c>
      <c r="J51" s="86">
        <v>0.50182620286930857</v>
      </c>
      <c r="K51" s="86">
        <v>0.48231962455816463</v>
      </c>
      <c r="L51" s="86">
        <v>0.67644407082733526</v>
      </c>
      <c r="M51" s="86">
        <v>0.28381674572194021</v>
      </c>
      <c r="N51" s="86"/>
      <c r="O51" s="86">
        <v>5.3329292272543665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>
        <v>-71.95527301092983</v>
      </c>
      <c r="G54" s="89">
        <v>-49.817024759436123</v>
      </c>
      <c r="H54" s="89">
        <v>-83.913902269706938</v>
      </c>
      <c r="I54" s="89">
        <v>-98.063746786367005</v>
      </c>
      <c r="J54" s="89">
        <v>-100.48370886299412</v>
      </c>
      <c r="K54" s="89">
        <v>-97.198522016483167</v>
      </c>
      <c r="L54" s="89">
        <v>-93.675636998576294</v>
      </c>
      <c r="M54" s="89">
        <v>-113.43132250093549</v>
      </c>
      <c r="N54" s="89"/>
      <c r="O54" s="89">
        <v>-915.173338584254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>
        <v>-103.59600649980413</v>
      </c>
      <c r="G55" s="89">
        <v>-82.23690371883319</v>
      </c>
      <c r="H55" s="89">
        <v>-111.46721488024065</v>
      </c>
      <c r="I55" s="89">
        <v>-128.21513802172848</v>
      </c>
      <c r="J55" s="89">
        <v>-126.56993991411437</v>
      </c>
      <c r="K55" s="89">
        <v>-131.51514731153966</v>
      </c>
      <c r="L55" s="89">
        <v>-128.9263820969241</v>
      </c>
      <c r="M55" s="89">
        <v>-149.43756316478667</v>
      </c>
      <c r="N55" s="89"/>
      <c r="O55" s="89">
        <v>-1253.0638329595574</v>
      </c>
      <c r="P55" s="223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16.580759363301503</v>
      </c>
      <c r="F57" s="79">
        <v>11.330273640242162</v>
      </c>
      <c r="G57" s="79">
        <v>21.082306943689662</v>
      </c>
      <c r="H57" s="79">
        <v>9.2602879591395091</v>
      </c>
      <c r="I57" s="79">
        <v>13.180169358497967</v>
      </c>
      <c r="J57" s="79">
        <v>11.371596537676592</v>
      </c>
      <c r="K57" s="79">
        <v>13.968737609837017</v>
      </c>
      <c r="L57" s="79">
        <v>13.47602948570016</v>
      </c>
      <c r="M57" s="79">
        <v>14.850616628178241</v>
      </c>
      <c r="N57" s="79">
        <v>0</v>
      </c>
      <c r="O57" s="79">
        <v>151.40703619454806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>
        <v>10.799762885574772</v>
      </c>
      <c r="G58" s="86">
        <v>18.266586444019723</v>
      </c>
      <c r="H58" s="86">
        <v>7.6001608977508948</v>
      </c>
      <c r="I58" s="86">
        <v>10.985935876201765</v>
      </c>
      <c r="J58" s="86">
        <v>10.396481322762476</v>
      </c>
      <c r="K58" s="86">
        <v>13.612486211753222</v>
      </c>
      <c r="L58" s="86">
        <v>11.583547469290664</v>
      </c>
      <c r="M58" s="86">
        <v>13.945281638178241</v>
      </c>
      <c r="N58" s="86"/>
      <c r="O58" s="86">
        <v>132.92484359514467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4.1554205303572509</v>
      </c>
      <c r="F59" s="86">
        <v>0.53051075466739039</v>
      </c>
      <c r="G59" s="86">
        <v>2.8157204996699385</v>
      </c>
      <c r="H59" s="86">
        <v>1.6601270613886143</v>
      </c>
      <c r="I59" s="86">
        <v>2.1942334822962009</v>
      </c>
      <c r="J59" s="86">
        <v>0.97511521491411568</v>
      </c>
      <c r="K59" s="86">
        <v>0.35625139808379497</v>
      </c>
      <c r="L59" s="86">
        <v>1.8924820164094949</v>
      </c>
      <c r="M59" s="86">
        <v>0.90533499000000006</v>
      </c>
      <c r="N59" s="86"/>
      <c r="O59" s="86">
        <v>18.48219259940338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-88.542306137422798</v>
      </c>
      <c r="F61" s="89">
        <v>-114.92628014004629</v>
      </c>
      <c r="G61" s="89">
        <v>-103.31921066252285</v>
      </c>
      <c r="H61" s="89">
        <v>-120.72750283938015</v>
      </c>
      <c r="I61" s="89">
        <v>-141.39530738022646</v>
      </c>
      <c r="J61" s="89">
        <v>-137.94153645179097</v>
      </c>
      <c r="K61" s="89">
        <v>-145.48388492137667</v>
      </c>
      <c r="L61" s="89">
        <v>-142.40241158262427</v>
      </c>
      <c r="M61" s="89">
        <v>-164.28817979296491</v>
      </c>
      <c r="N61" s="89">
        <v>0</v>
      </c>
      <c r="O61" s="89">
        <v>-1404.4708691541055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60.893064186283766</v>
      </c>
      <c r="F63" s="94">
        <v>135.82578702717157</v>
      </c>
      <c r="G63" s="94">
        <v>114.6935336185655</v>
      </c>
      <c r="H63" s="94">
        <v>164.70261175760825</v>
      </c>
      <c r="I63" s="94">
        <v>114.91693007288104</v>
      </c>
      <c r="J63" s="94">
        <v>203.44990343580236</v>
      </c>
      <c r="K63" s="94">
        <v>210.19206884252378</v>
      </c>
      <c r="L63" s="94">
        <v>-110.27828562648689</v>
      </c>
      <c r="M63" s="94">
        <v>63.433834498377884</v>
      </c>
      <c r="N63" s="94"/>
      <c r="O63" s="94">
        <v>1353.4487316765108</v>
      </c>
    </row>
    <row r="64" spans="1:16">
      <c r="A64" s="53"/>
      <c r="B64" s="69" t="s">
        <v>132</v>
      </c>
      <c r="C64" s="243">
        <v>123.4</v>
      </c>
      <c r="D64" s="243">
        <v>157.69999999999999</v>
      </c>
      <c r="E64" s="243">
        <v>100</v>
      </c>
      <c r="F64" s="243">
        <v>99</v>
      </c>
      <c r="G64" s="243">
        <v>168.69280371772396</v>
      </c>
      <c r="H64" s="243">
        <v>123.75294591254406</v>
      </c>
      <c r="I64" s="243">
        <v>106.9</v>
      </c>
      <c r="J64" s="243">
        <v>135.6033930591997</v>
      </c>
      <c r="K64" s="243">
        <v>136.89860087938709</v>
      </c>
      <c r="L64" s="243">
        <v>106.0482946700466</v>
      </c>
      <c r="M64" s="243">
        <v>82.347623685680475</v>
      </c>
      <c r="N64" s="243"/>
      <c r="O64" s="243">
        <v>1340.3436619245817</v>
      </c>
    </row>
    <row r="65" spans="1:16">
      <c r="A65" s="53"/>
      <c r="B65" s="72" t="s">
        <v>133</v>
      </c>
      <c r="C65" s="243">
        <v>123.4</v>
      </c>
      <c r="D65" s="243">
        <v>157.69999999999999</v>
      </c>
      <c r="E65" s="243">
        <v>100</v>
      </c>
      <c r="F65" s="243">
        <v>99</v>
      </c>
      <c r="G65" s="243">
        <v>168.69280371772396</v>
      </c>
      <c r="H65" s="243">
        <v>123.75294591254406</v>
      </c>
      <c r="I65" s="243">
        <v>106.9</v>
      </c>
      <c r="J65" s="243">
        <v>135.6033930591997</v>
      </c>
      <c r="K65" s="243">
        <v>136.89860087938709</v>
      </c>
      <c r="L65" s="243">
        <v>106.0482946700466</v>
      </c>
      <c r="M65" s="243">
        <v>82.347623685680475</v>
      </c>
      <c r="N65" s="243"/>
      <c r="O65" s="243">
        <v>1340.3436619245817</v>
      </c>
    </row>
    <row r="66" spans="1:16">
      <c r="A66" s="53"/>
      <c r="B66" s="72" t="s">
        <v>261</v>
      </c>
      <c r="C66" s="243">
        <v>0</v>
      </c>
      <c r="D66" s="243">
        <v>0</v>
      </c>
      <c r="E66" s="243">
        <v>0</v>
      </c>
      <c r="F66" s="243">
        <v>0</v>
      </c>
      <c r="G66" s="243">
        <v>0</v>
      </c>
      <c r="H66" s="243">
        <v>0</v>
      </c>
      <c r="I66" s="243">
        <v>0</v>
      </c>
      <c r="J66" s="243">
        <v>0</v>
      </c>
      <c r="K66" s="243">
        <v>0</v>
      </c>
      <c r="L66" s="243">
        <v>0</v>
      </c>
      <c r="M66" s="243">
        <v>0</v>
      </c>
      <c r="N66" s="243"/>
      <c r="O66" s="243">
        <v>0</v>
      </c>
    </row>
    <row r="67" spans="1:16">
      <c r="A67" s="53"/>
      <c r="B67" s="69" t="s">
        <v>134</v>
      </c>
      <c r="C67" s="243">
        <v>0</v>
      </c>
      <c r="D67" s="243">
        <v>0</v>
      </c>
      <c r="E67" s="243">
        <v>0</v>
      </c>
      <c r="F67" s="243">
        <v>0</v>
      </c>
      <c r="G67" s="243">
        <v>0</v>
      </c>
      <c r="H67" s="243">
        <v>0</v>
      </c>
      <c r="I67" s="243">
        <v>0</v>
      </c>
      <c r="J67" s="243">
        <v>0</v>
      </c>
      <c r="K67" s="243">
        <v>0</v>
      </c>
      <c r="L67" s="243">
        <v>0</v>
      </c>
      <c r="M67" s="243">
        <v>0</v>
      </c>
      <c r="N67" s="243"/>
      <c r="O67" s="243">
        <v>0</v>
      </c>
    </row>
    <row r="68" spans="1:16" ht="15" customHeight="1" outlineLevel="1">
      <c r="A68" s="53"/>
      <c r="B68" s="95" t="s">
        <v>135</v>
      </c>
      <c r="C68" s="243">
        <v>0</v>
      </c>
      <c r="D68" s="243">
        <v>0</v>
      </c>
      <c r="E68" s="243">
        <v>0</v>
      </c>
      <c r="F68" s="243">
        <v>0</v>
      </c>
      <c r="G68" s="243">
        <v>0</v>
      </c>
      <c r="H68" s="243">
        <v>0</v>
      </c>
      <c r="I68" s="243">
        <v>0</v>
      </c>
      <c r="J68" s="243">
        <v>0</v>
      </c>
      <c r="K68" s="243">
        <v>0</v>
      </c>
      <c r="L68" s="243">
        <v>0</v>
      </c>
      <c r="M68" s="243">
        <v>0</v>
      </c>
      <c r="N68" s="243"/>
      <c r="O68" s="243">
        <v>0</v>
      </c>
    </row>
    <row r="69" spans="1:16" ht="15" customHeight="1" outlineLevel="1">
      <c r="A69" s="53"/>
      <c r="B69" s="95" t="s">
        <v>136</v>
      </c>
      <c r="C69" s="243">
        <v>0</v>
      </c>
      <c r="D69" s="243">
        <v>0</v>
      </c>
      <c r="E69" s="243">
        <v>0</v>
      </c>
      <c r="F69" s="243">
        <v>0</v>
      </c>
      <c r="G69" s="243">
        <v>0</v>
      </c>
      <c r="H69" s="243">
        <v>0</v>
      </c>
      <c r="I69" s="243">
        <v>0</v>
      </c>
      <c r="J69" s="243">
        <v>0</v>
      </c>
      <c r="K69" s="243">
        <v>0</v>
      </c>
      <c r="L69" s="243">
        <v>0</v>
      </c>
      <c r="M69" s="243">
        <v>0</v>
      </c>
      <c r="N69" s="243"/>
      <c r="O69" s="243">
        <v>0</v>
      </c>
    </row>
    <row r="70" spans="1:16">
      <c r="A70" s="53"/>
      <c r="B70" s="244" t="s">
        <v>137</v>
      </c>
      <c r="C70" s="243">
        <v>203.87288885434532</v>
      </c>
      <c r="D70" s="243">
        <v>-98.934550686515436</v>
      </c>
      <c r="E70" s="243">
        <v>80.659031680205828</v>
      </c>
      <c r="F70" s="243">
        <v>-11.481101477345064</v>
      </c>
      <c r="G70" s="243">
        <v>39.073508092354317</v>
      </c>
      <c r="H70" s="243">
        <v>20.768798179558402</v>
      </c>
      <c r="I70" s="243">
        <v>-82.932078879367097</v>
      </c>
      <c r="J70" s="243">
        <v>85.028116464551701</v>
      </c>
      <c r="K70" s="243">
        <v>57.111174597918662</v>
      </c>
      <c r="L70" s="243">
        <v>-161.48120245456872</v>
      </c>
      <c r="M70" s="243">
        <v>-34.219174067351062</v>
      </c>
      <c r="N70" s="243"/>
      <c r="O70" s="243">
        <v>97.46541030378684</v>
      </c>
    </row>
    <row r="71" spans="1:16">
      <c r="A71" s="53"/>
      <c r="B71" s="245" t="s">
        <v>138</v>
      </c>
      <c r="C71" s="243">
        <v>0</v>
      </c>
      <c r="D71" s="243">
        <v>0</v>
      </c>
      <c r="E71" s="243">
        <v>0</v>
      </c>
      <c r="F71" s="243">
        <v>0</v>
      </c>
      <c r="G71" s="243">
        <v>0</v>
      </c>
      <c r="H71" s="243">
        <v>0</v>
      </c>
      <c r="I71" s="243">
        <v>0</v>
      </c>
      <c r="J71" s="243">
        <v>0</v>
      </c>
      <c r="K71" s="243">
        <v>0</v>
      </c>
      <c r="L71" s="243">
        <v>0</v>
      </c>
      <c r="M71" s="243">
        <v>0</v>
      </c>
      <c r="N71" s="243"/>
      <c r="O71" s="243">
        <v>0</v>
      </c>
    </row>
    <row r="72" spans="1:16">
      <c r="A72" s="53"/>
      <c r="B72" s="245" t="s">
        <v>139</v>
      </c>
      <c r="C72" s="243">
        <v>203.87288885434532</v>
      </c>
      <c r="D72" s="243">
        <v>-98.934550686515436</v>
      </c>
      <c r="E72" s="243">
        <v>80.659031680205828</v>
      </c>
      <c r="F72" s="243">
        <v>-11.481101477345064</v>
      </c>
      <c r="G72" s="243">
        <v>39.073508092354317</v>
      </c>
      <c r="H72" s="243">
        <v>20.768798179558402</v>
      </c>
      <c r="I72" s="243">
        <v>-82.932078879367097</v>
      </c>
      <c r="J72" s="243">
        <v>85.028116464551701</v>
      </c>
      <c r="K72" s="243">
        <v>57.111174597918662</v>
      </c>
      <c r="L72" s="243">
        <v>-161.48120245456872</v>
      </c>
      <c r="M72" s="243">
        <v>-34.219174067351062</v>
      </c>
      <c r="N72" s="243"/>
      <c r="O72" s="243">
        <v>97.46541030378684</v>
      </c>
    </row>
    <row r="73" spans="1:16">
      <c r="A73" s="53"/>
      <c r="B73" s="244" t="s">
        <v>140</v>
      </c>
      <c r="C73" s="243">
        <v>-47.079743040360874</v>
      </c>
      <c r="D73" s="243">
        <v>53.663692084697885</v>
      </c>
      <c r="E73" s="243">
        <v>-123.92138802427931</v>
      </c>
      <c r="F73" s="243">
        <v>47.776377749849225</v>
      </c>
      <c r="G73" s="243">
        <v>-95.888498691182704</v>
      </c>
      <c r="H73" s="243">
        <v>18.520740604117179</v>
      </c>
      <c r="I73" s="243">
        <v>88.754775469951937</v>
      </c>
      <c r="J73" s="243">
        <v>-18.156721302863161</v>
      </c>
      <c r="K73" s="243">
        <v>15.826041967134227</v>
      </c>
      <c r="L73" s="243">
        <v>-56.737859858374264</v>
      </c>
      <c r="M73" s="243">
        <v>14.400049890048471</v>
      </c>
      <c r="N73" s="243"/>
      <c r="O73" s="243">
        <v>-102.84253315126134</v>
      </c>
    </row>
    <row r="74" spans="1:16">
      <c r="A74" s="53"/>
      <c r="B74" s="245" t="s">
        <v>141</v>
      </c>
      <c r="C74" s="243">
        <v>-7.3359925028456416</v>
      </c>
      <c r="D74" s="243">
        <v>50.364217739173938</v>
      </c>
      <c r="E74" s="243">
        <v>-47.473502941869739</v>
      </c>
      <c r="F74" s="243">
        <v>30.813689503706165</v>
      </c>
      <c r="G74" s="243">
        <v>-14.645139768096197</v>
      </c>
      <c r="H74" s="243">
        <v>21.269150285936405</v>
      </c>
      <c r="I74" s="243">
        <v>84.688096407232138</v>
      </c>
      <c r="J74" s="243">
        <v>-28.717286850666927</v>
      </c>
      <c r="K74" s="243">
        <v>9.1071470387090763</v>
      </c>
      <c r="L74" s="243">
        <v>-62.425134425425654</v>
      </c>
      <c r="M74" s="243">
        <v>11.590445452094514</v>
      </c>
      <c r="N74" s="243"/>
      <c r="O74" s="243">
        <v>47.235689937948081</v>
      </c>
    </row>
    <row r="75" spans="1:16">
      <c r="A75" s="53"/>
      <c r="B75" s="245" t="s">
        <v>261</v>
      </c>
      <c r="C75" s="243">
        <v>0</v>
      </c>
      <c r="D75" s="243">
        <v>0</v>
      </c>
      <c r="E75" s="243">
        <v>0</v>
      </c>
      <c r="F75" s="243">
        <v>0</v>
      </c>
      <c r="G75" s="243">
        <v>0</v>
      </c>
      <c r="H75" s="243">
        <v>0</v>
      </c>
      <c r="I75" s="243">
        <v>0</v>
      </c>
      <c r="J75" s="243">
        <v>0</v>
      </c>
      <c r="K75" s="243">
        <v>0</v>
      </c>
      <c r="L75" s="243">
        <v>0</v>
      </c>
      <c r="M75" s="243">
        <v>0</v>
      </c>
      <c r="N75" s="243"/>
      <c r="O75" s="243">
        <v>0</v>
      </c>
      <c r="P75" s="223"/>
    </row>
    <row r="76" spans="1:16">
      <c r="A76" s="53"/>
      <c r="B76" s="245" t="s">
        <v>258</v>
      </c>
      <c r="C76" s="243">
        <v>0</v>
      </c>
      <c r="D76" s="243">
        <v>0</v>
      </c>
      <c r="E76" s="243">
        <v>0</v>
      </c>
      <c r="F76" s="243">
        <v>0</v>
      </c>
      <c r="G76" s="243">
        <v>0</v>
      </c>
      <c r="H76" s="243">
        <v>0</v>
      </c>
      <c r="I76" s="243">
        <v>0</v>
      </c>
      <c r="J76" s="243">
        <v>0</v>
      </c>
      <c r="K76" s="243">
        <v>0</v>
      </c>
      <c r="L76" s="243">
        <v>0</v>
      </c>
      <c r="M76" s="243">
        <v>0</v>
      </c>
      <c r="N76" s="243"/>
      <c r="O76" s="243">
        <v>0</v>
      </c>
    </row>
    <row r="77" spans="1:16">
      <c r="A77" s="53"/>
      <c r="B77" s="245" t="s">
        <v>142</v>
      </c>
      <c r="C77" s="243">
        <v>-39.743750537515233</v>
      </c>
      <c r="D77" s="243">
        <v>3.299474345523949</v>
      </c>
      <c r="E77" s="243">
        <v>-76.44788508240957</v>
      </c>
      <c r="F77" s="243">
        <v>16.96268824614306</v>
      </c>
      <c r="G77" s="243">
        <v>-81.243358923086504</v>
      </c>
      <c r="H77" s="243">
        <v>-2.7484096818192256</v>
      </c>
      <c r="I77" s="243">
        <v>4.0666790627198068</v>
      </c>
      <c r="J77" s="243">
        <v>10.560565547803765</v>
      </c>
      <c r="K77" s="243">
        <v>6.7188949284251507</v>
      </c>
      <c r="L77" s="243">
        <v>5.6872745670513876</v>
      </c>
      <c r="M77" s="243">
        <v>2.8096044379539578</v>
      </c>
      <c r="N77" s="243"/>
      <c r="O77" s="243">
        <v>-150.07822308920942</v>
      </c>
    </row>
    <row r="78" spans="1:16">
      <c r="A78" s="53"/>
      <c r="B78" s="245" t="s">
        <v>143</v>
      </c>
      <c r="C78" s="243">
        <v>0</v>
      </c>
      <c r="D78" s="243">
        <v>0</v>
      </c>
      <c r="E78" s="243">
        <v>0</v>
      </c>
      <c r="F78" s="243">
        <v>0</v>
      </c>
      <c r="G78" s="243">
        <v>0</v>
      </c>
      <c r="H78" s="243">
        <v>0</v>
      </c>
      <c r="I78" s="243">
        <v>0</v>
      </c>
      <c r="J78" s="243">
        <v>0</v>
      </c>
      <c r="K78" s="243">
        <v>0</v>
      </c>
      <c r="L78" s="243">
        <v>0</v>
      </c>
      <c r="M78" s="243">
        <v>0</v>
      </c>
      <c r="N78" s="243"/>
      <c r="O78" s="243">
        <v>0</v>
      </c>
    </row>
    <row r="79" spans="1:16">
      <c r="A79" s="53"/>
      <c r="B79" s="246" t="s">
        <v>144</v>
      </c>
      <c r="C79" s="243">
        <v>1.4369675144943006</v>
      </c>
      <c r="D79" s="243">
        <v>1.560029137122279</v>
      </c>
      <c r="E79" s="243">
        <v>4.1554205303572509</v>
      </c>
      <c r="F79" s="243">
        <v>0.53051075466739039</v>
      </c>
      <c r="G79" s="243">
        <v>2.8157204996699385</v>
      </c>
      <c r="H79" s="243">
        <v>1.6601270613886143</v>
      </c>
      <c r="I79" s="243">
        <v>2.1942334822962009</v>
      </c>
      <c r="J79" s="243">
        <v>0.97511521491411568</v>
      </c>
      <c r="K79" s="243">
        <v>0.35625139808379497</v>
      </c>
      <c r="L79" s="243">
        <v>1.8924820164094949</v>
      </c>
      <c r="M79" s="243">
        <v>0.90533499000000006</v>
      </c>
      <c r="N79" s="243"/>
      <c r="O79" s="243">
        <v>18.48219259940338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>
        <v>20.899506887125284</v>
      </c>
      <c r="G81" s="100">
        <v>11.374322956042647</v>
      </c>
      <c r="H81" s="100">
        <v>43.975108918228102</v>
      </c>
      <c r="I81" s="100">
        <v>-26.478377307345411</v>
      </c>
      <c r="J81" s="100">
        <v>65.508366984011388</v>
      </c>
      <c r="K81" s="100">
        <v>64.708183921147111</v>
      </c>
      <c r="L81" s="100">
        <v>-252.68069720911114</v>
      </c>
      <c r="M81" s="100">
        <v>-100.85434529458703</v>
      </c>
      <c r="N81" s="100"/>
      <c r="O81" s="100">
        <v>-51.022137477594697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14">
        <v>0</v>
      </c>
      <c r="C83" s="414"/>
      <c r="D83" s="414"/>
      <c r="E83" s="414"/>
      <c r="F83" s="414"/>
      <c r="G83" s="414"/>
      <c r="H83" s="414"/>
      <c r="I83" s="414"/>
      <c r="J83" s="414"/>
      <c r="K83" s="414"/>
      <c r="L83" s="414"/>
      <c r="M83" s="414"/>
      <c r="N83" s="414"/>
      <c r="O83" s="414"/>
    </row>
    <row r="84" spans="1:15">
      <c r="A84" s="53"/>
      <c r="B84" s="414" t="s">
        <v>405</v>
      </c>
      <c r="C84" s="414"/>
      <c r="D84" s="414"/>
      <c r="E84" s="414"/>
      <c r="F84" s="414"/>
      <c r="G84" s="414"/>
      <c r="H84" s="414"/>
      <c r="I84" s="414"/>
      <c r="J84" s="414"/>
      <c r="K84" s="414"/>
      <c r="L84" s="414"/>
      <c r="M84" s="414"/>
      <c r="N84" s="414"/>
      <c r="O84" s="414"/>
    </row>
    <row r="85" spans="1:15">
      <c r="A85" s="53"/>
      <c r="B85" s="415" t="s">
        <v>402</v>
      </c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3" t="s">
        <v>96</v>
      </c>
      <c r="C87" s="430" t="s">
        <v>403</v>
      </c>
      <c r="D87" s="431"/>
      <c r="E87" s="431"/>
      <c r="F87" s="431"/>
      <c r="G87" s="431"/>
      <c r="H87" s="431"/>
      <c r="I87" s="431"/>
      <c r="J87" s="431"/>
      <c r="K87" s="431"/>
      <c r="L87" s="431"/>
      <c r="M87" s="431"/>
      <c r="N87" s="432"/>
      <c r="O87" s="428" t="s">
        <v>404</v>
      </c>
    </row>
    <row r="88" spans="1:15">
      <c r="A88" s="53"/>
      <c r="B88" s="424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29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>
        <v>56.439866672371245</v>
      </c>
      <c r="G89" s="64">
        <v>60.010965143773284</v>
      </c>
      <c r="H89" s="64">
        <v>61.084668612212816</v>
      </c>
      <c r="I89" s="64">
        <v>66.66312354820144</v>
      </c>
      <c r="J89" s="64">
        <v>66.899369834562265</v>
      </c>
      <c r="K89" s="64">
        <v>66.795241840821035</v>
      </c>
      <c r="L89" s="64">
        <v>68.527354437428286</v>
      </c>
      <c r="M89" s="64">
        <v>66.242338446321796</v>
      </c>
      <c r="N89" s="64"/>
      <c r="O89" s="64">
        <v>675.31542687410968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>
        <v>52.922165687947199</v>
      </c>
      <c r="G91" s="68">
        <v>58.220298602846121</v>
      </c>
      <c r="H91" s="68">
        <v>59.775271429090488</v>
      </c>
      <c r="I91" s="68">
        <v>64.895980971927031</v>
      </c>
      <c r="J91" s="68">
        <v>65.475233259119236</v>
      </c>
      <c r="K91" s="68">
        <v>65.42259765305181</v>
      </c>
      <c r="L91" s="68">
        <v>67.188205195459545</v>
      </c>
      <c r="M91" s="68">
        <v>64.711605724411825</v>
      </c>
      <c r="N91" s="68"/>
      <c r="O91" s="68">
        <v>655.04488409346163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>
        <v>5.2578334931846138</v>
      </c>
      <c r="G92" s="70">
        <v>4.7890569411480763</v>
      </c>
      <c r="H92" s="70">
        <v>5.095750745196364</v>
      </c>
      <c r="I92" s="70">
        <v>4.9215627731853298</v>
      </c>
      <c r="J92" s="70">
        <v>4.2810916602530122</v>
      </c>
      <c r="K92" s="70">
        <v>5.1170121224900011</v>
      </c>
      <c r="L92" s="70">
        <v>5.1533082861321766</v>
      </c>
      <c r="M92" s="70">
        <v>5.2579611453747583</v>
      </c>
      <c r="N92" s="70"/>
      <c r="O92" s="70">
        <v>55.827344306230792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>
        <v>4.7094095333411294</v>
      </c>
      <c r="G93" s="70">
        <v>5.3172285148236194</v>
      </c>
      <c r="H93" s="70">
        <v>5.3151768179072301</v>
      </c>
      <c r="I93" s="70">
        <v>5.1498818493724627</v>
      </c>
      <c r="J93" s="70">
        <v>4.840304992964076</v>
      </c>
      <c r="K93" s="70">
        <v>4.6315166879274141</v>
      </c>
      <c r="L93" s="70">
        <v>4.9295389624887118</v>
      </c>
      <c r="M93" s="70">
        <v>5.0541374311096021</v>
      </c>
      <c r="N93" s="70"/>
      <c r="O93" s="70">
        <v>52.631873334534575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>
        <v>0.65278157606201292</v>
      </c>
      <c r="G94" s="70">
        <v>0.74631400882797028</v>
      </c>
      <c r="H94" s="70">
        <v>0.71689874690900102</v>
      </c>
      <c r="I94" s="70">
        <v>0.83870904955923142</v>
      </c>
      <c r="J94" s="70">
        <v>0.84120248415372523</v>
      </c>
      <c r="K94" s="70">
        <v>0.8960613962862245</v>
      </c>
      <c r="L94" s="70">
        <v>1.0122847892736464</v>
      </c>
      <c r="M94" s="70">
        <v>0.68772742491582262</v>
      </c>
      <c r="N94" s="70"/>
      <c r="O94" s="70">
        <v>8.4793246301360501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>
        <v>1.3717896175589934</v>
      </c>
      <c r="G95" s="70">
        <v>1.4072748274815421</v>
      </c>
      <c r="H95" s="70">
        <v>1.516949392322529</v>
      </c>
      <c r="I95" s="70">
        <v>1.4639595231220586</v>
      </c>
      <c r="J95" s="70">
        <v>1.5811033784842878</v>
      </c>
      <c r="K95" s="70">
        <v>1.6338523467645045</v>
      </c>
      <c r="L95" s="70">
        <v>1.6136855685761615</v>
      </c>
      <c r="M95" s="70">
        <v>1.69210492764863</v>
      </c>
      <c r="N95" s="70"/>
      <c r="O95" s="70">
        <v>16.640201051283867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>
        <v>12.453640614914338</v>
      </c>
      <c r="G96" s="70">
        <v>13.869038451777065</v>
      </c>
      <c r="H96" s="70">
        <v>13.742854551639317</v>
      </c>
      <c r="I96" s="70">
        <v>14.761947730569959</v>
      </c>
      <c r="J96" s="70">
        <v>14.586567192263455</v>
      </c>
      <c r="K96" s="70">
        <v>14.951161200019627</v>
      </c>
      <c r="L96" s="70">
        <v>14.660225906138939</v>
      </c>
      <c r="M96" s="70">
        <v>14.43370508766909</v>
      </c>
      <c r="N96" s="70"/>
      <c r="O96" s="70">
        <v>151.57166108926893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>
        <v>28.476710852886114</v>
      </c>
      <c r="G97" s="70">
        <v>32.091385858787845</v>
      </c>
      <c r="H97" s="70">
        <v>33.387641175116045</v>
      </c>
      <c r="I97" s="70">
        <v>37.759920046117998</v>
      </c>
      <c r="J97" s="70">
        <v>39.344963551000674</v>
      </c>
      <c r="K97" s="70">
        <v>38.192993899564044</v>
      </c>
      <c r="L97" s="70">
        <v>39.819161682849902</v>
      </c>
      <c r="M97" s="70">
        <v>37.585969707693927</v>
      </c>
      <c r="N97" s="70"/>
      <c r="O97" s="70">
        <v>369.89447968200744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>
        <v>3.5177009844240477</v>
      </c>
      <c r="G99" s="68">
        <v>1.7906665409271634</v>
      </c>
      <c r="H99" s="68">
        <v>1.3093971831223259</v>
      </c>
      <c r="I99" s="68">
        <v>1.7671425762744086</v>
      </c>
      <c r="J99" s="68">
        <v>1.4241365754430266</v>
      </c>
      <c r="K99" s="68">
        <v>1.3726441877692324</v>
      </c>
      <c r="L99" s="68">
        <v>1.3391492419687365</v>
      </c>
      <c r="M99" s="68">
        <v>1.5307327219099673</v>
      </c>
      <c r="N99" s="68"/>
      <c r="O99" s="68">
        <v>20.270542780648071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>
        <v>1.0319014617923108</v>
      </c>
      <c r="G100" s="70">
        <v>0.9829109241576639</v>
      </c>
      <c r="H100" s="70">
        <v>0.98210807751127094</v>
      </c>
      <c r="I100" s="70">
        <v>0.96257458391700867</v>
      </c>
      <c r="J100" s="70">
        <v>1.0259230183568042</v>
      </c>
      <c r="K100" s="70">
        <v>0.93468809802429098</v>
      </c>
      <c r="L100" s="70">
        <v>1.0394597151757043</v>
      </c>
      <c r="M100" s="70">
        <v>0.96770021651892646</v>
      </c>
      <c r="N100" s="70"/>
      <c r="O100" s="70">
        <v>11.012950513228414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>
        <v>2.4857995226317366</v>
      </c>
      <c r="G101" s="70">
        <v>0.80775561676949936</v>
      </c>
      <c r="H101" s="70">
        <v>0.32728910561105501</v>
      </c>
      <c r="I101" s="70">
        <v>0.80456799235739995</v>
      </c>
      <c r="J101" s="70">
        <v>0.39821355708622241</v>
      </c>
      <c r="K101" s="70">
        <v>0.43795608974494132</v>
      </c>
      <c r="L101" s="70">
        <v>0.29968952679303207</v>
      </c>
      <c r="M101" s="70">
        <v>0.56303250539104077</v>
      </c>
      <c r="N101" s="70"/>
      <c r="O101" s="70">
        <v>9.2575922674196587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>
        <v>84.689641770940455</v>
      </c>
      <c r="G103" s="79">
        <v>82.46989660703899</v>
      </c>
      <c r="H103" s="79">
        <v>91.63941395204975</v>
      </c>
      <c r="I103" s="79">
        <v>95.370784853668297</v>
      </c>
      <c r="J103" s="79">
        <v>96.774769518230372</v>
      </c>
      <c r="K103" s="79">
        <v>100.49726960153512</v>
      </c>
      <c r="L103" s="79">
        <v>98.6571448819507</v>
      </c>
      <c r="M103" s="79">
        <v>100.37973955446193</v>
      </c>
      <c r="N103" s="79"/>
      <c r="O103" s="79">
        <v>995.56561208769756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>
        <v>70.479536143067179</v>
      </c>
      <c r="G104" s="81">
        <v>69.745523638465031</v>
      </c>
      <c r="H104" s="81">
        <v>79.504366541414129</v>
      </c>
      <c r="I104" s="81">
        <v>84.388290621155235</v>
      </c>
      <c r="J104" s="81">
        <v>85.93073853045901</v>
      </c>
      <c r="K104" s="81">
        <v>85.645060969709931</v>
      </c>
      <c r="L104" s="81">
        <v>85.360548662708482</v>
      </c>
      <c r="M104" s="81">
        <v>87.225853352251193</v>
      </c>
      <c r="N104" s="81"/>
      <c r="O104" s="81">
        <v>858.98899750872988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>
        <v>47.061579416808229</v>
      </c>
      <c r="G105" s="70">
        <v>44.508205858939448</v>
      </c>
      <c r="H105" s="70">
        <v>55.98279815710476</v>
      </c>
      <c r="I105" s="70">
        <v>68.842757029609061</v>
      </c>
      <c r="J105" s="70">
        <v>66.697023939490279</v>
      </c>
      <c r="K105" s="70">
        <v>62.986870989203453</v>
      </c>
      <c r="L105" s="70">
        <v>61.503657976221042</v>
      </c>
      <c r="M105" s="70">
        <v>62.333870976719453</v>
      </c>
      <c r="N105" s="70"/>
      <c r="O105" s="70">
        <v>581.53202626074494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>
        <v>0.94549093862855516</v>
      </c>
      <c r="G106" s="70">
        <v>1.35446044989104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/>
      <c r="O106" s="70">
        <v>13.9545674306477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>
        <v>3.810908915983469</v>
      </c>
      <c r="G107" s="70">
        <v>3.5112334312791891</v>
      </c>
      <c r="H107" s="70">
        <v>3.3831157194759256</v>
      </c>
      <c r="I107" s="70">
        <v>3.1050382532069749</v>
      </c>
      <c r="J107" s="70">
        <v>3.3350294967884793</v>
      </c>
      <c r="K107" s="70">
        <v>3.4208841739324787</v>
      </c>
      <c r="L107" s="70">
        <v>3.7746558252286091</v>
      </c>
      <c r="M107" s="70">
        <v>4.4099335897234972</v>
      </c>
      <c r="N107" s="70"/>
      <c r="O107" s="70">
        <v>46.0677112189491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>
        <v>0.26735312089512375</v>
      </c>
      <c r="G108" s="70">
        <v>0.28261797558151197</v>
      </c>
      <c r="H108" s="70">
        <v>0.94565440024181391</v>
      </c>
      <c r="I108" s="70">
        <v>1.0138896640987225</v>
      </c>
      <c r="J108" s="70">
        <v>0.88632874377246085</v>
      </c>
      <c r="K108" s="70">
        <v>0.94325874133252674</v>
      </c>
      <c r="L108" s="70">
        <v>1.1302962968168824</v>
      </c>
      <c r="M108" s="70">
        <v>0.96427129393820665</v>
      </c>
      <c r="N108" s="70"/>
      <c r="O108" s="70">
        <v>7.1754834273221322</v>
      </c>
    </row>
    <row r="109" spans="1:15">
      <c r="A109" s="53"/>
      <c r="B109" s="69" t="s">
        <v>334</v>
      </c>
      <c r="C109" s="70">
        <v>23.659031605507412</v>
      </c>
      <c r="D109" s="70">
        <v>25.401636299887976</v>
      </c>
      <c r="E109" s="70">
        <v>20.319808181351785</v>
      </c>
      <c r="F109" s="70">
        <v>18.394203750751803</v>
      </c>
      <c r="G109" s="70">
        <v>20.089005922773843</v>
      </c>
      <c r="H109" s="70">
        <v>19.192798264591623</v>
      </c>
      <c r="I109" s="70">
        <v>11.426605674240477</v>
      </c>
      <c r="J109" s="70">
        <v>15.012356350407789</v>
      </c>
      <c r="K109" s="70">
        <v>18.294047065241475</v>
      </c>
      <c r="L109" s="70">
        <v>18.951938564441939</v>
      </c>
      <c r="M109" s="70">
        <v>19.517777491870032</v>
      </c>
      <c r="N109" s="70"/>
      <c r="O109" s="70">
        <v>210.25920917106617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39" t="s">
        <v>114</v>
      </c>
      <c r="C112" s="240">
        <v>11.607233839587646</v>
      </c>
      <c r="D112" s="240">
        <v>9.0478483291190042</v>
      </c>
      <c r="E112" s="240">
        <v>12.226867163767423</v>
      </c>
      <c r="F112" s="240">
        <v>13.383640897873281</v>
      </c>
      <c r="G112" s="240">
        <v>12.654110818573958</v>
      </c>
      <c r="H112" s="240">
        <v>12.059127797524969</v>
      </c>
      <c r="I112" s="240">
        <v>10.981568950490459</v>
      </c>
      <c r="J112" s="240">
        <v>10.517031516138633</v>
      </c>
      <c r="K112" s="240">
        <v>14.610907081825193</v>
      </c>
      <c r="L112" s="240">
        <v>12.918765519242216</v>
      </c>
      <c r="M112" s="240">
        <v>13.14060784221074</v>
      </c>
      <c r="N112" s="240"/>
      <c r="O112" s="240">
        <v>133.14770975635352</v>
      </c>
    </row>
    <row r="113" spans="1:15">
      <c r="A113" s="53"/>
      <c r="B113" s="69" t="s">
        <v>266</v>
      </c>
      <c r="C113" s="238">
        <v>8.7955995635368307</v>
      </c>
      <c r="D113" s="238">
        <v>6.2282378902602051</v>
      </c>
      <c r="E113" s="238">
        <v>8.8383104989155061</v>
      </c>
      <c r="F113" s="238">
        <v>10.167378120212877</v>
      </c>
      <c r="G113" s="238">
        <v>9.258381373778036</v>
      </c>
      <c r="H113" s="238">
        <v>8.3427478364584164</v>
      </c>
      <c r="I113" s="238">
        <v>8.2211625676406701</v>
      </c>
      <c r="J113" s="238">
        <v>7.5135658575164799</v>
      </c>
      <c r="K113" s="238">
        <v>11.194579653531886</v>
      </c>
      <c r="L113" s="238">
        <v>9.5591988383360942</v>
      </c>
      <c r="M113" s="238">
        <v>8.9793190790884445</v>
      </c>
      <c r="N113" s="238"/>
      <c r="O113" s="238">
        <v>97.098481279275447</v>
      </c>
    </row>
    <row r="114" spans="1:15">
      <c r="A114" s="53"/>
      <c r="B114" s="241" t="s">
        <v>115</v>
      </c>
      <c r="C114" s="238">
        <v>1.6928708974331845</v>
      </c>
      <c r="D114" s="238">
        <v>1.9947317709121801</v>
      </c>
      <c r="E114" s="238">
        <v>2.3591753774680604</v>
      </c>
      <c r="F114" s="238">
        <v>2.1855853361794511</v>
      </c>
      <c r="G114" s="238">
        <v>2.4684676118764375</v>
      </c>
      <c r="H114" s="238">
        <v>2.231507065531924</v>
      </c>
      <c r="I114" s="238">
        <v>2.1387858112949276</v>
      </c>
      <c r="J114" s="238">
        <v>2.7298392564974576</v>
      </c>
      <c r="K114" s="238">
        <v>2.0870671417828102</v>
      </c>
      <c r="L114" s="238">
        <v>2.3205037602708662</v>
      </c>
      <c r="M114" s="238">
        <v>2.3687244155830487</v>
      </c>
      <c r="N114" s="238"/>
      <c r="O114" s="238">
        <v>24.577258444830349</v>
      </c>
    </row>
    <row r="115" spans="1:15">
      <c r="A115" s="53"/>
      <c r="B115" s="241" t="s">
        <v>116</v>
      </c>
      <c r="C115" s="238">
        <v>5.5809791838520573</v>
      </c>
      <c r="D115" s="238">
        <v>3.3844672938318618</v>
      </c>
      <c r="E115" s="238">
        <v>5.2388516783565624</v>
      </c>
      <c r="F115" s="238">
        <v>6.4445135516894583</v>
      </c>
      <c r="G115" s="238">
        <v>5.5182105283179679</v>
      </c>
      <c r="H115" s="238">
        <v>5.0735208954419022</v>
      </c>
      <c r="I115" s="238">
        <v>4.9785254532654628</v>
      </c>
      <c r="J115" s="238">
        <v>3.8664566936388232</v>
      </c>
      <c r="K115" s="238">
        <v>8.1418109057939567</v>
      </c>
      <c r="L115" s="238">
        <v>5.9953203613307373</v>
      </c>
      <c r="M115" s="238">
        <v>5.4382661650809139</v>
      </c>
      <c r="N115" s="238"/>
      <c r="O115" s="238">
        <v>59.660922710599714</v>
      </c>
    </row>
    <row r="116" spans="1:15">
      <c r="A116" s="53"/>
      <c r="B116" s="241" t="s">
        <v>117</v>
      </c>
      <c r="C116" s="238">
        <v>0.54598667939846657</v>
      </c>
      <c r="D116" s="238">
        <v>0.5892050716055276</v>
      </c>
      <c r="E116" s="238">
        <v>0.32112823297764226</v>
      </c>
      <c r="F116" s="238">
        <v>0.55632809843147824</v>
      </c>
      <c r="G116" s="238">
        <v>0.57881524415887431</v>
      </c>
      <c r="H116" s="238">
        <v>0.41363513770938515</v>
      </c>
      <c r="I116" s="238">
        <v>0.47568453978676306</v>
      </c>
      <c r="J116" s="238">
        <v>0.45250551832602731</v>
      </c>
      <c r="K116" s="238">
        <v>0.38422247155277234</v>
      </c>
      <c r="L116" s="238">
        <v>0.55354267089982812</v>
      </c>
      <c r="M116" s="238">
        <v>0.53330788662407647</v>
      </c>
      <c r="N116" s="238"/>
      <c r="O116" s="238">
        <v>5.4043615514708412</v>
      </c>
    </row>
    <row r="117" spans="1:15">
      <c r="A117" s="53"/>
      <c r="B117" s="241" t="s">
        <v>120</v>
      </c>
      <c r="C117" s="238">
        <v>0.97576280285312234</v>
      </c>
      <c r="D117" s="238">
        <v>0.25983375391063601</v>
      </c>
      <c r="E117" s="238">
        <v>0.91915521011324053</v>
      </c>
      <c r="F117" s="238">
        <v>0.98095113391248923</v>
      </c>
      <c r="G117" s="238">
        <v>0.6928879894247556</v>
      </c>
      <c r="H117" s="238">
        <v>0.62408473777520568</v>
      </c>
      <c r="I117" s="238">
        <v>0.62816676329351628</v>
      </c>
      <c r="J117" s="238">
        <v>0.46476438905417239</v>
      </c>
      <c r="K117" s="238">
        <v>0.58147913440234467</v>
      </c>
      <c r="L117" s="238">
        <v>0.68983204583466051</v>
      </c>
      <c r="M117" s="238">
        <v>0.63902061180040604</v>
      </c>
      <c r="N117" s="238"/>
      <c r="O117" s="238">
        <v>7.4559385723745502</v>
      </c>
    </row>
    <row r="118" spans="1:15">
      <c r="A118" s="53"/>
      <c r="B118" s="69" t="s">
        <v>267</v>
      </c>
      <c r="C118" s="238">
        <v>2.8116342760508148</v>
      </c>
      <c r="D118" s="238">
        <v>2.8196104388587995</v>
      </c>
      <c r="E118" s="238">
        <v>3.3885566648519165</v>
      </c>
      <c r="F118" s="238">
        <v>3.216262777660404</v>
      </c>
      <c r="G118" s="238">
        <v>3.3957294447959221</v>
      </c>
      <c r="H118" s="238">
        <v>3.7163799610665516</v>
      </c>
      <c r="I118" s="238">
        <v>2.7604063828497898</v>
      </c>
      <c r="J118" s="238">
        <v>3.0034656586221535</v>
      </c>
      <c r="K118" s="238">
        <v>3.4163274282933069</v>
      </c>
      <c r="L118" s="238">
        <v>3.3595666809061218</v>
      </c>
      <c r="M118" s="238">
        <v>4.161288763122295</v>
      </c>
      <c r="N118" s="238"/>
      <c r="O118" s="238">
        <v>36.049228477078081</v>
      </c>
    </row>
    <row r="119" spans="1:15">
      <c r="A119" s="53"/>
      <c r="B119" s="241" t="s">
        <v>118</v>
      </c>
      <c r="C119" s="238">
        <v>0.51499953534220688</v>
      </c>
      <c r="D119" s="238">
        <v>0.43333563214296522</v>
      </c>
      <c r="E119" s="238">
        <v>1.0050435590882696</v>
      </c>
      <c r="F119" s="238">
        <v>0.49533336733132749</v>
      </c>
      <c r="G119" s="238">
        <v>0.52132855523333421</v>
      </c>
      <c r="H119" s="238">
        <v>0.46304894166695393</v>
      </c>
      <c r="I119" s="238">
        <v>0.41489369824583916</v>
      </c>
      <c r="J119" s="238">
        <v>0.41755216881325968</v>
      </c>
      <c r="K119" s="238">
        <v>0.33703365505584021</v>
      </c>
      <c r="L119" s="238">
        <v>0.5234298622464586</v>
      </c>
      <c r="M119" s="238">
        <v>1.1351625892438857</v>
      </c>
      <c r="N119" s="238"/>
      <c r="O119" s="238">
        <v>6.2611615644103411</v>
      </c>
    </row>
    <row r="120" spans="1:15">
      <c r="A120" s="53"/>
      <c r="B120" s="241" t="s">
        <v>119</v>
      </c>
      <c r="C120" s="238">
        <v>2.2966347407086078</v>
      </c>
      <c r="D120" s="238">
        <v>2.3862748067158344</v>
      </c>
      <c r="E120" s="238">
        <v>2.3835131057636469</v>
      </c>
      <c r="F120" s="238">
        <v>2.7209294103290764</v>
      </c>
      <c r="G120" s="238">
        <v>2.8744008895625877</v>
      </c>
      <c r="H120" s="238">
        <v>3.2533310193995977</v>
      </c>
      <c r="I120" s="238">
        <v>2.3455126846039507</v>
      </c>
      <c r="J120" s="238">
        <v>2.585913489808894</v>
      </c>
      <c r="K120" s="238">
        <v>3.0792937732374668</v>
      </c>
      <c r="L120" s="238">
        <v>2.8361368186596629</v>
      </c>
      <c r="M120" s="238">
        <v>3.0261261738784091</v>
      </c>
      <c r="N120" s="238"/>
      <c r="O120" s="238">
        <v>29.788066912667738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>
        <v>0.82646472999999998</v>
      </c>
      <c r="G122" s="85">
        <v>7.0262149999999995E-2</v>
      </c>
      <c r="H122" s="85">
        <v>7.591961311065587E-2</v>
      </c>
      <c r="I122" s="85">
        <v>9.2528202260271715E-4</v>
      </c>
      <c r="J122" s="85">
        <v>0.32699947163273552</v>
      </c>
      <c r="K122" s="85">
        <v>0.24130155000000003</v>
      </c>
      <c r="L122" s="85">
        <v>0.37783069999999996</v>
      </c>
      <c r="M122" s="85">
        <v>1.3278360000000001E-2</v>
      </c>
      <c r="N122" s="85"/>
      <c r="O122" s="85">
        <v>3.4289048226141592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>
        <v>0.82646472999999998</v>
      </c>
      <c r="G123" s="86">
        <v>7.0262149999999995E-2</v>
      </c>
      <c r="H123" s="86">
        <v>7.591961311065587E-2</v>
      </c>
      <c r="I123" s="86">
        <v>9.2528202260271715E-4</v>
      </c>
      <c r="J123" s="86">
        <v>0.32699947163273552</v>
      </c>
      <c r="K123" s="86">
        <v>0.24130155000000003</v>
      </c>
      <c r="L123" s="86">
        <v>0.37783069999999996</v>
      </c>
      <c r="M123" s="86">
        <v>1.3278360000000001E-2</v>
      </c>
      <c r="N123" s="86"/>
      <c r="O123" s="86">
        <v>3.4289048226141592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>
        <v>0.82646472999999998</v>
      </c>
      <c r="G125" s="86">
        <v>7.0262149999999995E-2</v>
      </c>
      <c r="H125" s="86">
        <v>7.591961311065587E-2</v>
      </c>
      <c r="I125" s="86">
        <v>9.2528202260271715E-4</v>
      </c>
      <c r="J125" s="86">
        <v>0.32699947163273552</v>
      </c>
      <c r="K125" s="86">
        <v>0.24130155000000003</v>
      </c>
      <c r="L125" s="86">
        <v>0.37783069999999996</v>
      </c>
      <c r="M125" s="86">
        <v>1.3278360000000001E-2</v>
      </c>
      <c r="N125" s="86"/>
      <c r="O125" s="86">
        <v>3.4289048226141592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>
        <v>0</v>
      </c>
      <c r="L126" s="86">
        <v>0</v>
      </c>
      <c r="M126" s="86">
        <v>0</v>
      </c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>
        <v>-17.55737045511998</v>
      </c>
      <c r="G128" s="89">
        <v>-11.525225035618909</v>
      </c>
      <c r="H128" s="89">
        <v>-19.729095112323641</v>
      </c>
      <c r="I128" s="89">
        <v>-19.492309649228204</v>
      </c>
      <c r="J128" s="89">
        <v>-20.455505271339774</v>
      </c>
      <c r="K128" s="89">
        <v>-20.222463316658121</v>
      </c>
      <c r="L128" s="89">
        <v>-18.172343467248936</v>
      </c>
      <c r="M128" s="89">
        <v>-22.514247627839367</v>
      </c>
      <c r="N128" s="89"/>
      <c r="O128" s="89">
        <v>-203.94411341526825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>
        <v>-28.249775098569209</v>
      </c>
      <c r="G129" s="89">
        <v>-22.458931463265706</v>
      </c>
      <c r="H129" s="89">
        <v>-30.554745339836934</v>
      </c>
      <c r="I129" s="89">
        <v>-28.707661305466857</v>
      </c>
      <c r="J129" s="89">
        <v>-29.875399683668107</v>
      </c>
      <c r="K129" s="89">
        <v>-33.702027760714088</v>
      </c>
      <c r="L129" s="89">
        <v>-30.129790444522413</v>
      </c>
      <c r="M129" s="89">
        <v>-34.137401108140139</v>
      </c>
      <c r="N129" s="89"/>
      <c r="O129" s="89">
        <v>-320.25018521358788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3.2088271954297327</v>
      </c>
      <c r="F131" s="79">
        <v>3.61615619835151</v>
      </c>
      <c r="G131" s="79">
        <v>11.154174400429147</v>
      </c>
      <c r="H131" s="79">
        <v>3.9605727388193395</v>
      </c>
      <c r="I131" s="79">
        <v>3.559356570629979</v>
      </c>
      <c r="J131" s="79">
        <v>3.4364122012438849</v>
      </c>
      <c r="K131" s="79">
        <v>3.3686176690174401</v>
      </c>
      <c r="L131" s="79">
        <v>3.7286350052882873</v>
      </c>
      <c r="M131" s="79">
        <v>4.0663118500996855</v>
      </c>
      <c r="N131" s="79"/>
      <c r="O131" s="79">
        <v>51.286019052206541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>
        <v>3.5728956850181768</v>
      </c>
      <c r="G132" s="86">
        <v>10.416306600429147</v>
      </c>
      <c r="H132" s="86">
        <v>3.4712580954860059</v>
      </c>
      <c r="I132" s="86">
        <v>2.9698273272966458</v>
      </c>
      <c r="J132" s="86">
        <v>3.1884097345772182</v>
      </c>
      <c r="K132" s="86">
        <v>3.3311148684255802</v>
      </c>
      <c r="L132" s="86">
        <v>3.6815086252882874</v>
      </c>
      <c r="M132" s="86">
        <v>4.0347747234330189</v>
      </c>
      <c r="N132" s="86"/>
      <c r="O132" s="86">
        <v>48.352035823673639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-0.28218548333333332</v>
      </c>
      <c r="F133" s="86">
        <v>4.3260513333333334E-2</v>
      </c>
      <c r="G133" s="86">
        <v>0.73786780000000007</v>
      </c>
      <c r="H133" s="86">
        <v>0.48931464333333335</v>
      </c>
      <c r="I133" s="86">
        <v>0.58952924333333334</v>
      </c>
      <c r="J133" s="86">
        <v>0.24800246666666664</v>
      </c>
      <c r="K133" s="86">
        <v>3.7502800591860001E-2</v>
      </c>
      <c r="L133" s="86">
        <v>4.7126380000000002E-2</v>
      </c>
      <c r="M133" s="86">
        <v>3.1537126666666672E-2</v>
      </c>
      <c r="N133" s="86"/>
      <c r="O133" s="86">
        <v>2.9339832285329033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-25.332868493018331</v>
      </c>
      <c r="F135" s="89">
        <v>-31.865931296920721</v>
      </c>
      <c r="G135" s="89">
        <v>-33.613105863694855</v>
      </c>
      <c r="H135" s="89">
        <v>-34.515318078656271</v>
      </c>
      <c r="I135" s="89">
        <v>-32.267017876096837</v>
      </c>
      <c r="J135" s="89">
        <v>-33.31181188491199</v>
      </c>
      <c r="K135" s="89">
        <v>-37.070645429731528</v>
      </c>
      <c r="L135" s="89">
        <v>-33.858425449810703</v>
      </c>
      <c r="M135" s="89">
        <v>-38.203712958239826</v>
      </c>
      <c r="N135" s="89"/>
      <c r="O135" s="89">
        <v>-371.53620426579442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26.010881094491285</v>
      </c>
      <c r="F137" s="94">
        <v>15.204702138508566</v>
      </c>
      <c r="G137" s="94">
        <v>50.381134133282771</v>
      </c>
      <c r="H137" s="94">
        <v>34.034595213055574</v>
      </c>
      <c r="I137" s="94">
        <v>15.173371693483586</v>
      </c>
      <c r="J137" s="94">
        <v>96.653710213935057</v>
      </c>
      <c r="K137" s="94">
        <v>76.813294676288749</v>
      </c>
      <c r="L137" s="94">
        <v>-124.11437922959041</v>
      </c>
      <c r="M137" s="94">
        <v>26.32573470564159</v>
      </c>
      <c r="N137" s="94"/>
      <c r="O137" s="94">
        <v>376.23998100155939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>
        <v>19.899999999999999</v>
      </c>
      <c r="G138" s="86">
        <v>52.243929409809724</v>
      </c>
      <c r="H138" s="86">
        <v>33.479057831412888</v>
      </c>
      <c r="I138" s="86">
        <v>32</v>
      </c>
      <c r="J138" s="86">
        <v>32.182142511477956</v>
      </c>
      <c r="K138" s="86">
        <v>38.558776230220374</v>
      </c>
      <c r="L138" s="86">
        <v>9.9850367281031875</v>
      </c>
      <c r="M138" s="86">
        <v>0</v>
      </c>
      <c r="N138" s="86"/>
      <c r="O138" s="86">
        <v>334.74894271102409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>
        <v>19.899999999999999</v>
      </c>
      <c r="G139" s="86">
        <v>52.243929409809724</v>
      </c>
      <c r="H139" s="86">
        <v>33.479057831412888</v>
      </c>
      <c r="I139" s="86">
        <v>32</v>
      </c>
      <c r="J139" s="86">
        <v>32.182142511477956</v>
      </c>
      <c r="K139" s="86">
        <v>38.558776230220374</v>
      </c>
      <c r="L139" s="86">
        <v>9.9850367281031875</v>
      </c>
      <c r="M139" s="86">
        <v>0</v>
      </c>
      <c r="N139" s="86"/>
      <c r="O139" s="86">
        <v>334.74894271102409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/>
      <c r="O141" s="86">
        <v>0</v>
      </c>
    </row>
    <row r="142" spans="1:15" hidden="1" outlineLevel="1">
      <c r="A142" s="53"/>
      <c r="B142" s="242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  <c r="N142" s="86"/>
      <c r="O142" s="86">
        <v>0</v>
      </c>
    </row>
    <row r="143" spans="1:15" hidden="1" outlineLevel="1">
      <c r="A143" s="53"/>
      <c r="B143" s="242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>
        <v>0</v>
      </c>
      <c r="L143" s="86">
        <v>0</v>
      </c>
      <c r="M143" s="86">
        <v>0</v>
      </c>
      <c r="N143" s="86"/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>
        <v>-16.978856958039017</v>
      </c>
      <c r="G144" s="86">
        <v>32.770234471055488</v>
      </c>
      <c r="H144" s="86">
        <v>-10.63845079176221</v>
      </c>
      <c r="I144" s="86">
        <v>-36.497928863432591</v>
      </c>
      <c r="J144" s="86">
        <v>44.691278645266223</v>
      </c>
      <c r="K144" s="86">
        <v>36.101423073583561</v>
      </c>
      <c r="L144" s="86">
        <v>-101.40074129912215</v>
      </c>
      <c r="M144" s="86">
        <v>7.3714951534437603</v>
      </c>
      <c r="N144" s="86"/>
      <c r="O144" s="86">
        <v>56.852412229478787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>
        <v>0</v>
      </c>
      <c r="L145" s="86">
        <v>0</v>
      </c>
      <c r="M145" s="86">
        <v>0</v>
      </c>
      <c r="N145" s="86"/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>
        <v>-16.978856958039017</v>
      </c>
      <c r="G146" s="86">
        <v>32.770234471055488</v>
      </c>
      <c r="H146" s="86">
        <v>-10.63845079176221</v>
      </c>
      <c r="I146" s="86">
        <v>-36.497928863432591</v>
      </c>
      <c r="J146" s="86">
        <v>44.691278645266223</v>
      </c>
      <c r="K146" s="86">
        <v>36.101423073583561</v>
      </c>
      <c r="L146" s="86">
        <v>-101.40074129912215</v>
      </c>
      <c r="M146" s="86">
        <v>7.3714951534437603</v>
      </c>
      <c r="N146" s="86"/>
      <c r="O146" s="86">
        <v>56.852412229478787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>
        <v>12.240298583214251</v>
      </c>
      <c r="G147" s="86">
        <v>-35.370897547582445</v>
      </c>
      <c r="H147" s="86">
        <v>10.704673530071569</v>
      </c>
      <c r="I147" s="86">
        <v>19.081771313582845</v>
      </c>
      <c r="J147" s="86">
        <v>19.532286590524222</v>
      </c>
      <c r="K147" s="86">
        <v>2.1155925718929414</v>
      </c>
      <c r="L147" s="86">
        <v>-32.745801038571443</v>
      </c>
      <c r="M147" s="86">
        <v>18.922702425531163</v>
      </c>
      <c r="N147" s="86"/>
      <c r="O147" s="86">
        <v>-18.295357167476368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>
        <v>8.2127284839285686</v>
      </c>
      <c r="G148" s="86">
        <v>-3.9297077739285768</v>
      </c>
      <c r="H148" s="86">
        <v>9.1986425100714317</v>
      </c>
      <c r="I148" s="86">
        <v>10.639048840853198</v>
      </c>
      <c r="J148" s="86">
        <v>14.967957053968178</v>
      </c>
      <c r="K148" s="86">
        <v>-0.46376369596422151</v>
      </c>
      <c r="L148" s="86">
        <v>-39.520586330714295</v>
      </c>
      <c r="M148" s="86">
        <v>13.492844066245446</v>
      </c>
      <c r="N148" s="86"/>
      <c r="O148" s="86">
        <v>8.349121394459722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>
        <v>0</v>
      </c>
      <c r="M149" s="86">
        <v>0</v>
      </c>
      <c r="N149" s="86"/>
      <c r="O149" s="86">
        <v>0</v>
      </c>
      <c r="Q149" s="223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>
        <v>0</v>
      </c>
      <c r="L150" s="86">
        <v>0</v>
      </c>
      <c r="M150" s="86">
        <v>0</v>
      </c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>
        <v>4.0275700992856827</v>
      </c>
      <c r="G151" s="86">
        <v>-31.441189773653868</v>
      </c>
      <c r="H151" s="86">
        <v>1.5060310200001368</v>
      </c>
      <c r="I151" s="86">
        <v>8.4427224727296473</v>
      </c>
      <c r="J151" s="86">
        <v>4.5643295365560466</v>
      </c>
      <c r="K151" s="86">
        <v>2.5793562678571629</v>
      </c>
      <c r="L151" s="86">
        <v>6.7747852921428535</v>
      </c>
      <c r="M151" s="86">
        <v>5.4298583592857153</v>
      </c>
      <c r="N151" s="86"/>
      <c r="O151" s="86">
        <v>-26.64447856193609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>
        <v>0</v>
      </c>
      <c r="M152" s="86">
        <v>0</v>
      </c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-0.28218548333333332</v>
      </c>
      <c r="F153" s="86">
        <v>4.3260513333333334E-2</v>
      </c>
      <c r="G153" s="86">
        <v>0.73786780000000007</v>
      </c>
      <c r="H153" s="86">
        <v>0.48931464333333335</v>
      </c>
      <c r="I153" s="86">
        <v>0.58952924333333334</v>
      </c>
      <c r="J153" s="86">
        <v>0.24800246666666664</v>
      </c>
      <c r="K153" s="86">
        <v>3.7502800591860001E-2</v>
      </c>
      <c r="L153" s="86">
        <v>4.7126380000000002E-2</v>
      </c>
      <c r="M153" s="86">
        <v>3.1537126666666672E-2</v>
      </c>
      <c r="N153" s="86"/>
      <c r="O153" s="86">
        <v>2.9339832285329033</v>
      </c>
      <c r="R153" s="223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>
        <v>-16.661229158412155</v>
      </c>
      <c r="G155" s="100">
        <v>16.768028269587916</v>
      </c>
      <c r="H155" s="100">
        <v>-0.48072286560069699</v>
      </c>
      <c r="I155" s="100">
        <v>-17.093646182613249</v>
      </c>
      <c r="J155" s="100">
        <v>63.341898329023067</v>
      </c>
      <c r="K155" s="100">
        <v>39.742649246557221</v>
      </c>
      <c r="L155" s="100">
        <v>-157.97280467940112</v>
      </c>
      <c r="M155" s="100">
        <v>-11.877978252598236</v>
      </c>
      <c r="N155" s="100"/>
      <c r="O155" s="100">
        <v>4.7037767357649614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14" t="s">
        <v>406</v>
      </c>
      <c r="C157" s="414"/>
      <c r="D157" s="414"/>
      <c r="E157" s="414"/>
      <c r="F157" s="414"/>
      <c r="G157" s="414"/>
      <c r="H157" s="414"/>
      <c r="I157" s="414"/>
      <c r="J157" s="414"/>
      <c r="K157" s="414"/>
      <c r="L157" s="414"/>
      <c r="M157" s="414"/>
      <c r="N157" s="414"/>
      <c r="O157" s="414"/>
    </row>
    <row r="158" spans="1:18">
      <c r="A158" s="53"/>
      <c r="B158" s="414" t="s">
        <v>402</v>
      </c>
      <c r="C158" s="414"/>
      <c r="D158" s="414"/>
      <c r="E158" s="414"/>
      <c r="F158" s="414"/>
      <c r="G158" s="414"/>
      <c r="H158" s="414"/>
      <c r="I158" s="414"/>
      <c r="J158" s="414"/>
      <c r="K158" s="414"/>
      <c r="L158" s="414"/>
      <c r="M158" s="414"/>
      <c r="N158" s="414"/>
      <c r="O158" s="414"/>
    </row>
    <row r="159" spans="1:18">
      <c r="A159" s="53"/>
      <c r="B159" s="415" t="s">
        <v>95</v>
      </c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3" t="s">
        <v>96</v>
      </c>
      <c r="C161" s="430" t="s">
        <v>403</v>
      </c>
      <c r="D161" s="431"/>
      <c r="E161" s="431"/>
      <c r="F161" s="431"/>
      <c r="G161" s="431"/>
      <c r="H161" s="431"/>
      <c r="I161" s="431"/>
      <c r="J161" s="431"/>
      <c r="K161" s="431"/>
      <c r="L161" s="431"/>
      <c r="M161" s="431"/>
      <c r="N161" s="432"/>
      <c r="O161" s="428" t="s">
        <v>404</v>
      </c>
    </row>
    <row r="162" spans="1:15">
      <c r="A162" s="53"/>
      <c r="B162" s="424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29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>
        <v>61.254703606401996</v>
      </c>
      <c r="G163" s="64">
        <v>67.865144094881529</v>
      </c>
      <c r="H163" s="64">
        <v>70.698392198980599</v>
      </c>
      <c r="I163" s="64">
        <v>74.295069538522384</v>
      </c>
      <c r="J163" s="64">
        <v>74.921941721454033</v>
      </c>
      <c r="K163" s="64">
        <v>74.574448086883407</v>
      </c>
      <c r="L163" s="64">
        <v>76.098111604451091</v>
      </c>
      <c r="M163" s="64">
        <v>75.068966984192585</v>
      </c>
      <c r="N163" s="64"/>
      <c r="O163" s="64">
        <v>756.94923842905587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>
        <v>60.273306863106285</v>
      </c>
      <c r="G165" s="68">
        <v>67.035942821517949</v>
      </c>
      <c r="H165" s="68">
        <v>69.828042772006214</v>
      </c>
      <c r="I165" s="68">
        <v>73.529582849968818</v>
      </c>
      <c r="J165" s="68">
        <v>74.221893273499745</v>
      </c>
      <c r="K165" s="68">
        <v>73.739763681200287</v>
      </c>
      <c r="L165" s="68">
        <v>75.484363186436951</v>
      </c>
      <c r="M165" s="68">
        <v>74.388755647302077</v>
      </c>
      <c r="N165" s="68"/>
      <c r="O165" s="68">
        <v>748.85000049880773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>
        <v>8.5642574115020054</v>
      </c>
      <c r="G166" s="70">
        <v>9.5453859110839669</v>
      </c>
      <c r="H166" s="70">
        <v>9.9350507764011784</v>
      </c>
      <c r="I166" s="70">
        <v>9.7959225265833272</v>
      </c>
      <c r="J166" s="70">
        <v>9.5804900003346312</v>
      </c>
      <c r="K166" s="70">
        <v>9.4278504566667323</v>
      </c>
      <c r="L166" s="70">
        <v>9.9774743992180621</v>
      </c>
      <c r="M166" s="70">
        <v>10.287353315950989</v>
      </c>
      <c r="N166" s="70"/>
      <c r="O166" s="70">
        <v>103.8592789095072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>
        <v>6.6836677817401613</v>
      </c>
      <c r="G168" s="70">
        <v>7.3963521038658016</v>
      </c>
      <c r="H168" s="70">
        <v>7.5530017434782915</v>
      </c>
      <c r="I168" s="70">
        <v>7.5854630476628495</v>
      </c>
      <c r="J168" s="70">
        <v>7.6452394947860034</v>
      </c>
      <c r="K168" s="70">
        <v>7.6972555316591729</v>
      </c>
      <c r="L168" s="70">
        <v>7.5048598041283769</v>
      </c>
      <c r="M168" s="70">
        <v>8.1570996782043999</v>
      </c>
      <c r="N168" s="70"/>
      <c r="O168" s="70">
        <v>81.542019857995825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>
        <v>1.2382392438238998</v>
      </c>
      <c r="G169" s="70">
        <v>1.2918545571569098</v>
      </c>
      <c r="H169" s="70">
        <v>1.267581648122178</v>
      </c>
      <c r="I169" s="70">
        <v>1.2854188730024638</v>
      </c>
      <c r="J169" s="70">
        <v>1.2946983864008215</v>
      </c>
      <c r="K169" s="70">
        <v>1.3093057460237139</v>
      </c>
      <c r="L169" s="70">
        <v>1.3158641789811589</v>
      </c>
      <c r="M169" s="70">
        <v>1.3065433306370817</v>
      </c>
      <c r="N169" s="70"/>
      <c r="O169" s="70">
        <v>14.062819233479072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>
        <v>17.880818279507569</v>
      </c>
      <c r="G170" s="70">
        <v>18.569826817432435</v>
      </c>
      <c r="H170" s="70">
        <v>19.939039487515668</v>
      </c>
      <c r="I170" s="70">
        <v>20.144370434138068</v>
      </c>
      <c r="J170" s="70">
        <v>20.469733051837142</v>
      </c>
      <c r="K170" s="70">
        <v>19.933479864845058</v>
      </c>
      <c r="L170" s="70">
        <v>20.285422581138636</v>
      </c>
      <c r="M170" s="70">
        <v>20.112607801876553</v>
      </c>
      <c r="N170" s="70"/>
      <c r="O170" s="70">
        <v>209.27717292072313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>
        <v>25.906324146532651</v>
      </c>
      <c r="G171" s="70">
        <v>30.232523431978841</v>
      </c>
      <c r="H171" s="70">
        <v>31.133369116488897</v>
      </c>
      <c r="I171" s="70">
        <v>34.71840796858212</v>
      </c>
      <c r="J171" s="70">
        <v>35.231732340141143</v>
      </c>
      <c r="K171" s="70">
        <v>35.371872082005602</v>
      </c>
      <c r="L171" s="70">
        <v>36.400742222970713</v>
      </c>
      <c r="M171" s="70">
        <v>34.525151520633038</v>
      </c>
      <c r="N171" s="70"/>
      <c r="O171" s="70">
        <v>340.1087095771025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>
        <v>0.98139674329571358</v>
      </c>
      <c r="G173" s="68">
        <v>0.82920127336358629</v>
      </c>
      <c r="H173" s="68">
        <v>0.87034942697437989</v>
      </c>
      <c r="I173" s="68">
        <v>0.76548668855356927</v>
      </c>
      <c r="J173" s="68">
        <v>0.70004844795429066</v>
      </c>
      <c r="K173" s="68">
        <v>0.83468440568311575</v>
      </c>
      <c r="L173" s="68">
        <v>0.61374841801413871</v>
      </c>
      <c r="M173" s="68">
        <v>0.6802113368905135</v>
      </c>
      <c r="N173" s="68"/>
      <c r="O173" s="68">
        <v>8.099237930248119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>
        <v>0.90840304087772761</v>
      </c>
      <c r="G174" s="70">
        <v>0.71900499928688466</v>
      </c>
      <c r="H174" s="70">
        <v>0.73244579959614675</v>
      </c>
      <c r="I174" s="70">
        <v>0.65684084243207908</v>
      </c>
      <c r="J174" s="70">
        <v>0.5888136116830045</v>
      </c>
      <c r="K174" s="70">
        <v>0.69832404642924484</v>
      </c>
      <c r="L174" s="70">
        <v>0.6036326839438696</v>
      </c>
      <c r="M174" s="70">
        <v>0.58466500709739966</v>
      </c>
      <c r="N174" s="70"/>
      <c r="O174" s="70">
        <v>7.2233969598546244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>
        <v>7.2993702417985917E-2</v>
      </c>
      <c r="G175" s="70">
        <v>0.11019627407670168</v>
      </c>
      <c r="H175" s="70">
        <v>0.1379036273782332</v>
      </c>
      <c r="I175" s="70">
        <v>0.10864584612149017</v>
      </c>
      <c r="J175" s="70">
        <v>0.11123483627128615</v>
      </c>
      <c r="K175" s="70">
        <v>0.13636035925387086</v>
      </c>
      <c r="L175" s="70">
        <v>1.0115734070269073E-2</v>
      </c>
      <c r="M175" s="70">
        <v>9.5546329793113852E-2</v>
      </c>
      <c r="N175" s="70"/>
      <c r="O175" s="70">
        <v>0.8758409703934944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>
        <v>88.012642336456565</v>
      </c>
      <c r="G177" s="79">
        <v>87.420493374174995</v>
      </c>
      <c r="H177" s="79">
        <v>106.56727521554667</v>
      </c>
      <c r="I177" s="79">
        <v>120.05572421341091</v>
      </c>
      <c r="J177" s="79">
        <v>113.2626467220295</v>
      </c>
      <c r="K177" s="79">
        <v>116.69913045199823</v>
      </c>
      <c r="L177" s="79">
        <v>121.1033021522195</v>
      </c>
      <c r="M177" s="79">
        <v>125.73279610083789</v>
      </c>
      <c r="N177" s="79"/>
      <c r="O177" s="79">
        <v>1147.3567106561959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>
        <v>74.812086401261723</v>
      </c>
      <c r="G178" s="81">
        <v>72.884072522709161</v>
      </c>
      <c r="H178" s="81">
        <v>94.202300830971595</v>
      </c>
      <c r="I178" s="81">
        <v>105.50841462901894</v>
      </c>
      <c r="J178" s="81">
        <v>101.95865282924278</v>
      </c>
      <c r="K178" s="81">
        <v>102.72126703141467</v>
      </c>
      <c r="L178" s="81">
        <v>106.1684431953145</v>
      </c>
      <c r="M178" s="81">
        <v>110.42582008905394</v>
      </c>
      <c r="N178" s="81"/>
      <c r="O178" s="81">
        <v>997.76613910509764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>
        <v>48.809530143463192</v>
      </c>
      <c r="G179" s="70">
        <v>43.499853201152568</v>
      </c>
      <c r="H179" s="70">
        <v>70.332502332170193</v>
      </c>
      <c r="I179" s="70">
        <v>88.292982762126726</v>
      </c>
      <c r="J179" s="70">
        <v>81.923332079010294</v>
      </c>
      <c r="K179" s="70">
        <v>79.307771225178129</v>
      </c>
      <c r="L179" s="70">
        <v>81.173439663553694</v>
      </c>
      <c r="M179" s="70">
        <v>84.199573843297287</v>
      </c>
      <c r="N179" s="70"/>
      <c r="O179" s="70">
        <v>695.06161585707628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>
        <v>5.7901490337891497</v>
      </c>
      <c r="G180" s="70">
        <v>5.5542028860957622</v>
      </c>
      <c r="H180" s="70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/>
      <c r="O180" s="70">
        <v>37.396049316330604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>
        <v>2.734906594654932</v>
      </c>
      <c r="G181" s="70">
        <v>4.1179220547422375</v>
      </c>
      <c r="H181" s="70">
        <v>3.8025465465970245</v>
      </c>
      <c r="I181" s="70">
        <v>3.8173162109383569</v>
      </c>
      <c r="J181" s="70">
        <v>3.7855735717380798</v>
      </c>
      <c r="K181" s="70">
        <v>3.9032333744530194</v>
      </c>
      <c r="L181" s="70">
        <v>4.3094671265525051</v>
      </c>
      <c r="M181" s="70">
        <v>5.0149873618114427</v>
      </c>
      <c r="N181" s="70"/>
      <c r="O181" s="70">
        <v>48.777522708834695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>
        <v>7.9535630504942844E-3</v>
      </c>
      <c r="G182" s="70">
        <v>0.69630659739110401</v>
      </c>
      <c r="H182" s="70">
        <v>2.1453952191321792</v>
      </c>
      <c r="I182" s="70">
        <v>1.9715099817133814</v>
      </c>
      <c r="J182" s="70">
        <v>2.0218496149165461</v>
      </c>
      <c r="K182" s="70">
        <v>2.2277668602975802</v>
      </c>
      <c r="L182" s="70">
        <v>2.9552456552083002</v>
      </c>
      <c r="M182" s="70">
        <v>2.7025801167517942</v>
      </c>
      <c r="N182" s="70"/>
      <c r="O182" s="70">
        <v>17.127552008451882</v>
      </c>
    </row>
    <row r="183" spans="1:15" ht="15" customHeight="1">
      <c r="A183" s="53"/>
      <c r="B183" s="69" t="s">
        <v>334</v>
      </c>
      <c r="C183" s="70">
        <v>22.457302347878692</v>
      </c>
      <c r="D183" s="70">
        <v>24.051715506088666</v>
      </c>
      <c r="E183" s="70">
        <v>19.3112214512355</v>
      </c>
      <c r="F183" s="70">
        <v>17.469547066303956</v>
      </c>
      <c r="G183" s="70">
        <v>19.015787783327493</v>
      </c>
      <c r="H183" s="70">
        <v>17.921856733072186</v>
      </c>
      <c r="I183" s="70">
        <v>11.426605674240477</v>
      </c>
      <c r="J183" s="70">
        <v>14.227897563577852</v>
      </c>
      <c r="K183" s="70">
        <v>17.282495571485931</v>
      </c>
      <c r="L183" s="70">
        <v>17.730290750000002</v>
      </c>
      <c r="M183" s="70">
        <v>18.508678767193413</v>
      </c>
      <c r="N183" s="70"/>
      <c r="O183" s="70">
        <v>199.40339921440415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>
        <v>0</v>
      </c>
      <c r="L184" s="70">
        <v>0</v>
      </c>
      <c r="M184" s="70">
        <v>0</v>
      </c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>
        <v>13.104206866198465</v>
      </c>
      <c r="G186" s="81">
        <v>14.469284238194327</v>
      </c>
      <c r="H186" s="81">
        <v>12.31037550403939</v>
      </c>
      <c r="I186" s="81">
        <v>14.437933979603113</v>
      </c>
      <c r="J186" s="81">
        <v>11.25833946801597</v>
      </c>
      <c r="K186" s="81">
        <v>13.843303981206205</v>
      </c>
      <c r="L186" s="81">
        <v>14.779206030321252</v>
      </c>
      <c r="M186" s="81">
        <v>15.139031615978887</v>
      </c>
      <c r="N186" s="81"/>
      <c r="O186" s="81">
        <v>148.36256686219809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>
        <v>12.13858053390207</v>
      </c>
      <c r="G187" s="70">
        <v>13.33529111260235</v>
      </c>
      <c r="H187" s="70">
        <v>12.119343027447536</v>
      </c>
      <c r="I187" s="70">
        <v>12.123757585203879</v>
      </c>
      <c r="J187" s="70">
        <v>10.579821262806028</v>
      </c>
      <c r="K187" s="70">
        <v>13.098962685284754</v>
      </c>
      <c r="L187" s="70">
        <v>12.648800323288366</v>
      </c>
      <c r="M187" s="70">
        <v>13.819324737554107</v>
      </c>
      <c r="N187" s="70"/>
      <c r="O187" s="70">
        <v>135.94251514834886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>
        <v>4.2409343805322628</v>
      </c>
      <c r="G188" s="70">
        <v>4.4085873171962593</v>
      </c>
      <c r="H188" s="70">
        <v>4.9758525880946376</v>
      </c>
      <c r="I188" s="70">
        <v>4.6142628795899228</v>
      </c>
      <c r="J188" s="70">
        <v>4.8138579902395051</v>
      </c>
      <c r="K188" s="70">
        <v>4.2727636580077446</v>
      </c>
      <c r="L188" s="70">
        <v>3.7958554067737613</v>
      </c>
      <c r="M188" s="70">
        <v>5.803718693622165</v>
      </c>
      <c r="N188" s="70"/>
      <c r="O188" s="70">
        <v>49.210922596836348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>
        <v>6.9648508208694251</v>
      </c>
      <c r="G189" s="70">
        <v>6.6696574037571903</v>
      </c>
      <c r="H189" s="70">
        <v>5.7156744886129633</v>
      </c>
      <c r="I189" s="70">
        <v>6.0835264653356287</v>
      </c>
      <c r="J189" s="70">
        <v>4.5977910153064734</v>
      </c>
      <c r="K189" s="70">
        <v>7.1676841781404415</v>
      </c>
      <c r="L189" s="70">
        <v>6.6000639189792603</v>
      </c>
      <c r="M189" s="70">
        <v>7.0395634704093686</v>
      </c>
      <c r="N189" s="70"/>
      <c r="O189" s="70">
        <v>70.396042621377148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>
        <v>0.55423677757298029</v>
      </c>
      <c r="G190" s="70">
        <v>0.62934548434991544</v>
      </c>
      <c r="H190" s="70">
        <v>0.69275905420385075</v>
      </c>
      <c r="I190" s="70">
        <v>0.58696103952119716</v>
      </c>
      <c r="J190" s="70">
        <v>0.61943119783585388</v>
      </c>
      <c r="K190" s="70">
        <v>0.74710901279861686</v>
      </c>
      <c r="L190" s="70">
        <v>1.4127850334539294</v>
      </c>
      <c r="M190" s="70">
        <v>0.42680836826470753</v>
      </c>
      <c r="N190" s="70"/>
      <c r="O190" s="70">
        <v>7.7833485464336762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>
        <v>0.37855855492740209</v>
      </c>
      <c r="G191" s="70">
        <v>1.6277009072989845</v>
      </c>
      <c r="H191" s="70">
        <v>0.73505689653608419</v>
      </c>
      <c r="I191" s="70">
        <v>0.83900720075713009</v>
      </c>
      <c r="J191" s="70">
        <v>0.54874105942419771</v>
      </c>
      <c r="K191" s="70">
        <v>0.91140583633795103</v>
      </c>
      <c r="L191" s="70">
        <v>0.84009596408141451</v>
      </c>
      <c r="M191" s="70">
        <v>0.54923420525786637</v>
      </c>
      <c r="N191" s="70"/>
      <c r="O191" s="70">
        <v>8.5522013837016839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>
        <v>0.9656263322963945</v>
      </c>
      <c r="G192" s="70">
        <v>1.1339931255919753</v>
      </c>
      <c r="H192" s="70">
        <v>0.19103247659185371</v>
      </c>
      <c r="I192" s="70">
        <v>2.3141763943992331</v>
      </c>
      <c r="J192" s="70">
        <v>0.67851820520994233</v>
      </c>
      <c r="K192" s="70">
        <v>0.74434129592145115</v>
      </c>
      <c r="L192" s="70">
        <v>2.1304057070328843</v>
      </c>
      <c r="M192" s="70">
        <v>1.3197068784247805</v>
      </c>
      <c r="N192" s="70"/>
      <c r="O192" s="70">
        <v>12.420051713849222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>
        <v>0.46825463653715854</v>
      </c>
      <c r="G193" s="70">
        <v>0.72385580473872646</v>
      </c>
      <c r="H193" s="70">
        <v>0.19103247659185371</v>
      </c>
      <c r="I193" s="70">
        <v>1.1679738708102076</v>
      </c>
      <c r="J193" s="70">
        <v>8.9200715394003871E-3</v>
      </c>
      <c r="K193" s="70">
        <v>0.74434129592145115</v>
      </c>
      <c r="L193" s="70">
        <v>0.58373084459305047</v>
      </c>
      <c r="M193" s="70">
        <v>0.56797297267895708</v>
      </c>
      <c r="N193" s="70"/>
      <c r="O193" s="70">
        <v>5.5623584639124877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>
        <v>0.4973716957592359</v>
      </c>
      <c r="G194" s="70">
        <v>0.41013732085324872</v>
      </c>
      <c r="H194" s="70">
        <v>0</v>
      </c>
      <c r="I194" s="70">
        <v>1.1462025235890252</v>
      </c>
      <c r="J194" s="70">
        <v>0.669598133670542</v>
      </c>
      <c r="K194" s="70">
        <v>0</v>
      </c>
      <c r="L194" s="70">
        <v>1.5466748624398339</v>
      </c>
      <c r="M194" s="70">
        <v>0.75173390574582355</v>
      </c>
      <c r="N194" s="70"/>
      <c r="O194" s="70">
        <v>6.8576932499367356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>
        <v>9.6349068996379197E-2</v>
      </c>
      <c r="G196" s="85">
        <v>6.7136613271505802E-2</v>
      </c>
      <c r="H196" s="85">
        <v>5.4598880535688704E-2</v>
      </c>
      <c r="I196" s="85">
        <v>0.109375604788848</v>
      </c>
      <c r="J196" s="85">
        <v>4.5654424770739985E-2</v>
      </c>
      <c r="K196" s="85">
        <v>0.13455943937735887</v>
      </c>
      <c r="L196" s="85">
        <v>0.15565292658376143</v>
      </c>
      <c r="M196" s="85">
        <v>0.16794439580505899</v>
      </c>
      <c r="N196" s="85"/>
      <c r="O196" s="85">
        <v>1.2280046889002494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>
        <v>9.6349068996379197E-2</v>
      </c>
      <c r="G197" s="86">
        <v>6.7136613271505802E-2</v>
      </c>
      <c r="H197" s="86">
        <v>5.4598880535688704E-2</v>
      </c>
      <c r="I197" s="86">
        <v>0.109375604788848</v>
      </c>
      <c r="J197" s="86">
        <v>4.5654424770739985E-2</v>
      </c>
      <c r="K197" s="86">
        <v>0.13455943937735887</v>
      </c>
      <c r="L197" s="86">
        <v>0.15565292658376143</v>
      </c>
      <c r="M197" s="86">
        <v>0.16794439580505899</v>
      </c>
      <c r="N197" s="86"/>
      <c r="O197" s="86">
        <v>1.2280046889002494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</v>
      </c>
      <c r="K198" s="86">
        <v>0</v>
      </c>
      <c r="L198" s="86">
        <v>0</v>
      </c>
      <c r="M198" s="86">
        <v>0</v>
      </c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>
        <v>9.6349068996379197E-2</v>
      </c>
      <c r="G199" s="86">
        <v>6.7136613271505802E-2</v>
      </c>
      <c r="H199" s="86">
        <v>5.4598880535688704E-2</v>
      </c>
      <c r="I199" s="86">
        <v>0.109375604788848</v>
      </c>
      <c r="J199" s="86">
        <v>4.5654424770739985E-2</v>
      </c>
      <c r="K199" s="86">
        <v>0.13455943937735887</v>
      </c>
      <c r="L199" s="86">
        <v>0.15565292658376143</v>
      </c>
      <c r="M199" s="86">
        <v>0.16794439580505899</v>
      </c>
      <c r="N199" s="86"/>
      <c r="O199" s="86">
        <v>1.2280046889002494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>
        <v>0</v>
      </c>
      <c r="L200" s="86">
        <v>0</v>
      </c>
      <c r="M200" s="86">
        <v>0</v>
      </c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>
        <v>-14.538779538155438</v>
      </c>
      <c r="G202" s="89">
        <v>-5.8481297011912119</v>
      </c>
      <c r="H202" s="89">
        <v>-24.374258058965381</v>
      </c>
      <c r="I202" s="89">
        <v>-31.978831779050125</v>
      </c>
      <c r="J202" s="89">
        <v>-27.736759555743035</v>
      </c>
      <c r="K202" s="89">
        <v>-28.981503350214382</v>
      </c>
      <c r="L202" s="89">
        <v>-30.684080008877544</v>
      </c>
      <c r="M202" s="89">
        <v>-36.037064441751866</v>
      </c>
      <c r="N202" s="89"/>
      <c r="O202" s="89">
        <v>-248.91613860628991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>
        <v>-26.757938730054569</v>
      </c>
      <c r="G203" s="89">
        <v>-19.555349279293466</v>
      </c>
      <c r="H203" s="89">
        <v>-35.868883016566073</v>
      </c>
      <c r="I203" s="89">
        <v>-45.760654674888528</v>
      </c>
      <c r="J203" s="89">
        <v>-38.340705000575468</v>
      </c>
      <c r="K203" s="89">
        <v>-42.124682365114822</v>
      </c>
      <c r="L203" s="89">
        <v>-45.005190547768407</v>
      </c>
      <c r="M203" s="89">
        <v>-50.663829116645303</v>
      </c>
      <c r="N203" s="89"/>
      <c r="O203" s="89">
        <v>-390.40747222714003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4.5598767635467468</v>
      </c>
      <c r="F205" s="79">
        <v>3.5254468729169792</v>
      </c>
      <c r="G205" s="79">
        <v>1.6243092276163378</v>
      </c>
      <c r="H205" s="79">
        <v>2.6683539831770733</v>
      </c>
      <c r="I205" s="79">
        <v>4.6434940132439317</v>
      </c>
      <c r="J205" s="79">
        <v>4.2480616093623924</v>
      </c>
      <c r="K205" s="79">
        <v>4.7608089419155757</v>
      </c>
      <c r="L205" s="79">
        <v>0.96637216479627042</v>
      </c>
      <c r="M205" s="79">
        <v>3.1796692917933407</v>
      </c>
      <c r="N205" s="79"/>
      <c r="O205" s="79">
        <v>33.638255411923751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>
        <v>3.4808880495836458</v>
      </c>
      <c r="G206" s="86">
        <v>0.40392868761633793</v>
      </c>
      <c r="H206" s="86">
        <v>1.7975872898437399</v>
      </c>
      <c r="I206" s="86">
        <v>4.5370407599105986</v>
      </c>
      <c r="J206" s="86">
        <v>4.0002446326957255</v>
      </c>
      <c r="K206" s="86">
        <v>4.7246964519155759</v>
      </c>
      <c r="L206" s="86">
        <v>0.80527904479627044</v>
      </c>
      <c r="M206" s="86">
        <v>2.8358907151266739</v>
      </c>
      <c r="N206" s="86"/>
      <c r="O206" s="86">
        <v>27.753888653982706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2.058549536666666</v>
      </c>
      <c r="F207" s="86">
        <v>4.4558823333333331E-2</v>
      </c>
      <c r="G207" s="86">
        <v>1.2203805399999998</v>
      </c>
      <c r="H207" s="86">
        <v>0.87076669333333334</v>
      </c>
      <c r="I207" s="86">
        <v>0.10645325333333333</v>
      </c>
      <c r="J207" s="86">
        <v>0.24781697666666663</v>
      </c>
      <c r="K207" s="86">
        <v>3.6112490000000004E-2</v>
      </c>
      <c r="L207" s="86">
        <v>0.16109311999999998</v>
      </c>
      <c r="M207" s="86">
        <v>0.34377857666666672</v>
      </c>
      <c r="N207" s="86"/>
      <c r="O207" s="86">
        <v>5.8843667579410432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-21.670590530119419</v>
      </c>
      <c r="F209" s="89">
        <v>-30.283385602971549</v>
      </c>
      <c r="G209" s="89">
        <v>-21.179658506909803</v>
      </c>
      <c r="H209" s="89">
        <v>-38.537236999743143</v>
      </c>
      <c r="I209" s="89">
        <v>-50.404148688132459</v>
      </c>
      <c r="J209" s="89">
        <v>-42.588766609937863</v>
      </c>
      <c r="K209" s="89">
        <v>-46.885491307030399</v>
      </c>
      <c r="L209" s="89">
        <v>-45.971562712564676</v>
      </c>
      <c r="M209" s="89">
        <v>-53.843498408438641</v>
      </c>
      <c r="N209" s="89"/>
      <c r="O209" s="89">
        <v>-424.04572763906378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12.670361472657403</v>
      </c>
      <c r="F211" s="94">
        <v>58.660858663173599</v>
      </c>
      <c r="G211" s="94">
        <v>-3.5317734887989376</v>
      </c>
      <c r="H211" s="94">
        <v>62.024327087970768</v>
      </c>
      <c r="I211" s="94">
        <v>33.663306676627663</v>
      </c>
      <c r="J211" s="94">
        <v>67.408263144617237</v>
      </c>
      <c r="K211" s="94">
        <v>51.471091792927773</v>
      </c>
      <c r="L211" s="94">
        <v>-18.955072457987487</v>
      </c>
      <c r="M211" s="94">
        <v>29.657897581262482</v>
      </c>
      <c r="N211" s="94"/>
      <c r="O211" s="94">
        <v>398.66137669179852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>
        <v>27.6</v>
      </c>
      <c r="G212" s="86">
        <v>39.546674827435083</v>
      </c>
      <c r="H212" s="86">
        <v>42.048102395405472</v>
      </c>
      <c r="I212" s="86">
        <v>31.5</v>
      </c>
      <c r="J212" s="86">
        <v>43.2416404024193</v>
      </c>
      <c r="K212" s="86">
        <v>38.847717964245284</v>
      </c>
      <c r="L212" s="86">
        <v>44.63646185036248</v>
      </c>
      <c r="M212" s="86">
        <v>42.221872507930712</v>
      </c>
      <c r="N212" s="86"/>
      <c r="O212" s="86">
        <v>430.74246994779833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>
        <v>27.6</v>
      </c>
      <c r="G213" s="86">
        <v>39.546674827435083</v>
      </c>
      <c r="H213" s="86">
        <v>42.048102395405472</v>
      </c>
      <c r="I213" s="86">
        <v>31.5</v>
      </c>
      <c r="J213" s="86">
        <v>43.2416404024193</v>
      </c>
      <c r="K213" s="86">
        <v>38.847717964245284</v>
      </c>
      <c r="L213" s="86">
        <v>44.63646185036248</v>
      </c>
      <c r="M213" s="86">
        <v>42.221872507930712</v>
      </c>
      <c r="N213" s="86"/>
      <c r="O213" s="86">
        <v>430.74246994779833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>
        <v>0</v>
      </c>
      <c r="I214" s="86">
        <v>0</v>
      </c>
      <c r="J214" s="86">
        <v>0</v>
      </c>
      <c r="K214" s="86">
        <v>0</v>
      </c>
      <c r="L214" s="86">
        <v>0</v>
      </c>
      <c r="M214" s="86">
        <v>0</v>
      </c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>
        <v>0</v>
      </c>
      <c r="L215" s="86">
        <v>0</v>
      </c>
      <c r="M215" s="86">
        <v>0</v>
      </c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>
        <v>0</v>
      </c>
      <c r="M216" s="86">
        <v>0</v>
      </c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>
        <v>0</v>
      </c>
      <c r="I217" s="86">
        <v>0</v>
      </c>
      <c r="J217" s="86">
        <v>0</v>
      </c>
      <c r="K217" s="86">
        <v>0</v>
      </c>
      <c r="L217" s="86">
        <v>0</v>
      </c>
      <c r="M217" s="86">
        <v>0</v>
      </c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>
        <v>10.477855956229646</v>
      </c>
      <c r="G218" s="86">
        <v>-27.614374547012815</v>
      </c>
      <c r="H218" s="86">
        <v>21.576531510330909</v>
      </c>
      <c r="I218" s="86">
        <v>-27.695989436151258</v>
      </c>
      <c r="J218" s="86">
        <v>28.029724559905084</v>
      </c>
      <c r="K218" s="86">
        <v>6.5589866562179111</v>
      </c>
      <c r="L218" s="86">
        <v>-40.697526576652976</v>
      </c>
      <c r="M218" s="86">
        <v>-9.1231439995206145</v>
      </c>
      <c r="N218" s="86"/>
      <c r="O218" s="86">
        <v>3.5351845762353449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>
        <v>0</v>
      </c>
      <c r="I219" s="86">
        <v>0</v>
      </c>
      <c r="J219" s="86">
        <v>0</v>
      </c>
      <c r="K219" s="86">
        <v>0</v>
      </c>
      <c r="L219" s="86">
        <v>0</v>
      </c>
      <c r="M219" s="86">
        <v>0</v>
      </c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>
        <v>10.477855956229646</v>
      </c>
      <c r="G220" s="86">
        <v>-27.614374547012815</v>
      </c>
      <c r="H220" s="86">
        <v>21.576531510330909</v>
      </c>
      <c r="I220" s="86">
        <v>-27.695989436151258</v>
      </c>
      <c r="J220" s="86">
        <v>28.029724559905084</v>
      </c>
      <c r="K220" s="86">
        <v>6.5589866562179111</v>
      </c>
      <c r="L220" s="86">
        <v>-40.697526576652976</v>
      </c>
      <c r="M220" s="86">
        <v>-9.1231439995206145</v>
      </c>
      <c r="N220" s="86"/>
      <c r="O220" s="86">
        <v>3.5351845762353449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>
        <v>20.538443883610618</v>
      </c>
      <c r="G221" s="86">
        <v>-16.684454309221206</v>
      </c>
      <c r="H221" s="86">
        <v>-2.4710735110989432</v>
      </c>
      <c r="I221" s="86">
        <v>29.752842859445586</v>
      </c>
      <c r="J221" s="86">
        <v>-4.110918794373811</v>
      </c>
      <c r="K221" s="86">
        <v>6.0282746824645788</v>
      </c>
      <c r="L221" s="86">
        <v>-23.055100851696992</v>
      </c>
      <c r="M221" s="86">
        <v>-3.7846095038142824</v>
      </c>
      <c r="N221" s="86"/>
      <c r="O221" s="86">
        <v>-41.500644590176179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>
        <v>14.404913093978422</v>
      </c>
      <c r="G222" s="86">
        <v>-8.7561045739189929</v>
      </c>
      <c r="H222" s="86">
        <v>-1.5448229331446726</v>
      </c>
      <c r="I222" s="86">
        <v>33.753948869590324</v>
      </c>
      <c r="J222" s="86">
        <v>-8.4855386556215073</v>
      </c>
      <c r="K222" s="86">
        <v>2.4411597532387077</v>
      </c>
      <c r="L222" s="86">
        <v>-20.130408139675247</v>
      </c>
      <c r="M222" s="86">
        <v>0.86397262610427106</v>
      </c>
      <c r="N222" s="86"/>
      <c r="O222" s="86">
        <v>11.815100177124751</v>
      </c>
      <c r="Q222" s="223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6">
        <v>0</v>
      </c>
      <c r="M223" s="86">
        <v>0</v>
      </c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>
        <v>0</v>
      </c>
      <c r="L224" s="86">
        <v>0</v>
      </c>
      <c r="M224" s="86">
        <v>0</v>
      </c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>
        <v>6.1335307896321947</v>
      </c>
      <c r="G225" s="86">
        <v>-7.9283497353022128</v>
      </c>
      <c r="H225" s="86">
        <v>-0.92625057795427068</v>
      </c>
      <c r="I225" s="86">
        <v>-4.0011060101447367</v>
      </c>
      <c r="J225" s="86">
        <v>4.3746198612476963</v>
      </c>
      <c r="K225" s="86">
        <v>3.5871149292258711</v>
      </c>
      <c r="L225" s="86">
        <v>-2.924692712021745</v>
      </c>
      <c r="M225" s="86">
        <v>-4.6485821299185535</v>
      </c>
      <c r="N225" s="86"/>
      <c r="O225" s="86">
        <v>-53.315744767300934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>
        <v>0</v>
      </c>
      <c r="M226" s="86">
        <v>0</v>
      </c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2.058549536666666</v>
      </c>
      <c r="F227" s="86">
        <v>4.4558823333333331E-2</v>
      </c>
      <c r="G227" s="86">
        <v>1.2203805399999998</v>
      </c>
      <c r="H227" s="86">
        <v>0.87076669333333334</v>
      </c>
      <c r="I227" s="86">
        <v>0.10645325333333333</v>
      </c>
      <c r="J227" s="86">
        <v>0.24781697666666663</v>
      </c>
      <c r="K227" s="86">
        <v>3.6112490000000004E-2</v>
      </c>
      <c r="L227" s="86">
        <v>0.16109311999999998</v>
      </c>
      <c r="M227" s="86">
        <v>0.34377857666666672</v>
      </c>
      <c r="N227" s="86"/>
      <c r="O227" s="86">
        <v>5.8843667579410432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>
        <v>28.37747306020205</v>
      </c>
      <c r="G229" s="100">
        <v>-24.71143199570874</v>
      </c>
      <c r="H229" s="100">
        <v>23.487090088227625</v>
      </c>
      <c r="I229" s="100">
        <v>-16.740842011504796</v>
      </c>
      <c r="J229" s="100">
        <v>24.819496534679374</v>
      </c>
      <c r="K229" s="100">
        <v>4.5856004858973733</v>
      </c>
      <c r="L229" s="100">
        <v>-64.92663517055216</v>
      </c>
      <c r="M229" s="100">
        <v>-24.18560082717616</v>
      </c>
      <c r="N229" s="100"/>
      <c r="O229" s="100">
        <v>-25.384350947265261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14" t="s">
        <v>407</v>
      </c>
      <c r="C231" s="414"/>
      <c r="D231" s="414"/>
      <c r="E231" s="414"/>
      <c r="F231" s="414"/>
      <c r="G231" s="414"/>
      <c r="H231" s="414"/>
      <c r="I231" s="414"/>
      <c r="J231" s="414"/>
      <c r="K231" s="414"/>
      <c r="L231" s="414"/>
      <c r="M231" s="414"/>
      <c r="N231" s="414"/>
      <c r="O231" s="414"/>
    </row>
    <row r="232" spans="1:15">
      <c r="A232" s="53"/>
      <c r="B232" s="414" t="s">
        <v>402</v>
      </c>
      <c r="C232" s="414"/>
      <c r="D232" s="414"/>
      <c r="E232" s="414"/>
      <c r="F232" s="414"/>
      <c r="G232" s="414"/>
      <c r="H232" s="414"/>
      <c r="I232" s="414"/>
      <c r="J232" s="414"/>
      <c r="K232" s="414"/>
      <c r="L232" s="414"/>
      <c r="M232" s="414"/>
      <c r="N232" s="414"/>
      <c r="O232" s="414"/>
    </row>
    <row r="233" spans="1:15">
      <c r="A233" s="53"/>
      <c r="B233" s="415" t="s">
        <v>95</v>
      </c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3" t="s">
        <v>96</v>
      </c>
      <c r="C235" s="430" t="s">
        <v>403</v>
      </c>
      <c r="D235" s="431"/>
      <c r="E235" s="431"/>
      <c r="F235" s="431"/>
      <c r="G235" s="431"/>
      <c r="H235" s="431"/>
      <c r="I235" s="431"/>
      <c r="J235" s="431"/>
      <c r="K235" s="431"/>
      <c r="L235" s="431"/>
      <c r="M235" s="431"/>
      <c r="N235" s="432"/>
      <c r="O235" s="428" t="s">
        <v>404</v>
      </c>
    </row>
    <row r="236" spans="1:15">
      <c r="A236" s="53"/>
      <c r="B236" s="424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29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>
        <v>38.857235787867246</v>
      </c>
      <c r="G237" s="64">
        <v>42.293691773237427</v>
      </c>
      <c r="H237" s="64">
        <v>44.612418924994152</v>
      </c>
      <c r="I237" s="64">
        <v>45.3024508692382</v>
      </c>
      <c r="J237" s="64">
        <v>44.794343867636258</v>
      </c>
      <c r="K237" s="64">
        <v>46.627166673343602</v>
      </c>
      <c r="L237" s="64">
        <v>46.584199100804796</v>
      </c>
      <c r="M237" s="64">
        <v>46.567911254774728</v>
      </c>
      <c r="N237" s="64"/>
      <c r="O237" s="64">
        <v>467.22356964198252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>
        <v>38.039275203077466</v>
      </c>
      <c r="G239" s="68">
        <v>41.39558754008975</v>
      </c>
      <c r="H239" s="68">
        <v>43.64979824364066</v>
      </c>
      <c r="I239" s="68">
        <v>44.296378698584483</v>
      </c>
      <c r="J239" s="68">
        <v>43.81911489083285</v>
      </c>
      <c r="K239" s="68">
        <v>45.636176499497481</v>
      </c>
      <c r="L239" s="68">
        <v>45.597116564880935</v>
      </c>
      <c r="M239" s="68">
        <v>45.68693391065873</v>
      </c>
      <c r="N239" s="68"/>
      <c r="O239" s="68">
        <v>456.8020671434532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>
        <v>0.25397122622265283</v>
      </c>
      <c r="G240" s="70">
        <v>0.2347897735958076</v>
      </c>
      <c r="H240" s="70">
        <v>0.43254463159269729</v>
      </c>
      <c r="I240" s="70">
        <v>0.56711992350276086</v>
      </c>
      <c r="J240" s="70">
        <v>0.60836150363068631</v>
      </c>
      <c r="K240" s="70">
        <v>0.62186421219277366</v>
      </c>
      <c r="L240" s="70">
        <v>0.58578211788159107</v>
      </c>
      <c r="M240" s="70">
        <v>0.58039855420080111</v>
      </c>
      <c r="N240" s="70"/>
      <c r="O240" s="70">
        <v>4.601238270988242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>
        <v>0</v>
      </c>
      <c r="G241" s="70">
        <v>0</v>
      </c>
      <c r="H241" s="70">
        <v>0</v>
      </c>
      <c r="I241" s="70">
        <v>0</v>
      </c>
      <c r="J241" s="70">
        <v>0</v>
      </c>
      <c r="K241" s="70">
        <v>0</v>
      </c>
      <c r="L241" s="70">
        <v>0</v>
      </c>
      <c r="M241" s="70">
        <v>0</v>
      </c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>
        <v>5.8964375133867106</v>
      </c>
      <c r="G242" s="70">
        <v>5.9302690818031891</v>
      </c>
      <c r="H242" s="70">
        <v>6.4019730027558213</v>
      </c>
      <c r="I242" s="70">
        <v>6.7119368306045999</v>
      </c>
      <c r="J242" s="70">
        <v>5.2684176317675808</v>
      </c>
      <c r="K242" s="70">
        <v>6.8571012861871941</v>
      </c>
      <c r="L242" s="70">
        <v>6.3746831139402511</v>
      </c>
      <c r="M242" s="70">
        <v>6.9014714440621336</v>
      </c>
      <c r="N242" s="70"/>
      <c r="O242" s="70">
        <v>65.17207073524915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>
        <v>1.2367061385806808</v>
      </c>
      <c r="G243" s="70">
        <v>1.2306565138289041</v>
      </c>
      <c r="H243" s="70">
        <v>1.3073397220957299</v>
      </c>
      <c r="I243" s="70">
        <v>1.3252127838792582</v>
      </c>
      <c r="J243" s="70">
        <v>1.3297435655927536</v>
      </c>
      <c r="K243" s="70">
        <v>1.3290453523309507</v>
      </c>
      <c r="L243" s="70">
        <v>1.4171016431627763</v>
      </c>
      <c r="M243" s="70">
        <v>1.403285898544901</v>
      </c>
      <c r="N243" s="70"/>
      <c r="O243" s="70">
        <v>14.191609051454259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>
        <v>12.898235661467401</v>
      </c>
      <c r="G244" s="70">
        <v>13.413837266729811</v>
      </c>
      <c r="H244" s="70">
        <v>14.163824907065896</v>
      </c>
      <c r="I244" s="70">
        <v>12.85177938549119</v>
      </c>
      <c r="J244" s="70">
        <v>14.122632395618874</v>
      </c>
      <c r="K244" s="70">
        <v>14.60759686395232</v>
      </c>
      <c r="L244" s="70">
        <v>14.047582705566748</v>
      </c>
      <c r="M244" s="70">
        <v>14.671215751140057</v>
      </c>
      <c r="N244" s="70"/>
      <c r="O244" s="70">
        <v>147.64283797917574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>
        <v>17.753924663420019</v>
      </c>
      <c r="G245" s="70">
        <v>20.586034904132035</v>
      </c>
      <c r="H245" s="70">
        <v>21.344115980130518</v>
      </c>
      <c r="I245" s="70">
        <v>22.840329775106675</v>
      </c>
      <c r="J245" s="70">
        <v>22.489959794222958</v>
      </c>
      <c r="K245" s="70">
        <v>22.220568784834242</v>
      </c>
      <c r="L245" s="70">
        <v>23.171966984329572</v>
      </c>
      <c r="M245" s="70">
        <v>22.130562262710839</v>
      </c>
      <c r="N245" s="70"/>
      <c r="O245" s="70">
        <v>225.19431110658581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>
        <v>0.81796058478978317</v>
      </c>
      <c r="G247" s="68">
        <v>0.89810423314768029</v>
      </c>
      <c r="H247" s="68">
        <v>0.96262068135349066</v>
      </c>
      <c r="I247" s="68">
        <v>1.0060721706537199</v>
      </c>
      <c r="J247" s="68">
        <v>0.97522897680341103</v>
      </c>
      <c r="K247" s="68">
        <v>0.99099017384612142</v>
      </c>
      <c r="L247" s="68">
        <v>0.98708253592385942</v>
      </c>
      <c r="M247" s="68">
        <v>0.88097734411600082</v>
      </c>
      <c r="N247" s="68"/>
      <c r="O247" s="68">
        <v>10.421502498529339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>
        <v>0.73589250380656113</v>
      </c>
      <c r="G248" s="70">
        <v>0.76947317854517672</v>
      </c>
      <c r="H248" s="70">
        <v>0.7512922526791691</v>
      </c>
      <c r="I248" s="70">
        <v>0.79552879982034197</v>
      </c>
      <c r="J248" s="70">
        <v>0.7786068187862254</v>
      </c>
      <c r="K248" s="70">
        <v>0.70440778723090225</v>
      </c>
      <c r="L248" s="70">
        <v>0.75343428052077732</v>
      </c>
      <c r="M248" s="70">
        <v>0.65025229301296483</v>
      </c>
      <c r="N248" s="70"/>
      <c r="O248" s="70">
        <v>8.7611639102866192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>
        <v>8.2068080983222005E-2</v>
      </c>
      <c r="G249" s="70">
        <v>0.12863105460250357</v>
      </c>
      <c r="H249" s="70">
        <v>0.21132842867432153</v>
      </c>
      <c r="I249" s="70">
        <v>0.21054337083337787</v>
      </c>
      <c r="J249" s="70">
        <v>0.19662215801718563</v>
      </c>
      <c r="K249" s="70">
        <v>0.28658238661521918</v>
      </c>
      <c r="L249" s="70">
        <v>0.23364825540308207</v>
      </c>
      <c r="M249" s="70">
        <v>0.23072505110303601</v>
      </c>
      <c r="N249" s="70"/>
      <c r="O249" s="70">
        <v>1.66033858824272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>
        <v>87.445528459047665</v>
      </c>
      <c r="G251" s="79">
        <v>82.516314749511508</v>
      </c>
      <c r="H251" s="79">
        <v>89.656005448831806</v>
      </c>
      <c r="I251" s="79">
        <v>99.049272910611322</v>
      </c>
      <c r="J251" s="79">
        <v>103.14817909750707</v>
      </c>
      <c r="K251" s="79">
        <v>102.31560385905439</v>
      </c>
      <c r="L251" s="79">
        <v>100.37560020543806</v>
      </c>
      <c r="M251" s="79">
        <v>111.20424419477597</v>
      </c>
      <c r="N251" s="79"/>
      <c r="O251" s="79">
        <v>1009.6297451608116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>
        <v>77.898398220731934</v>
      </c>
      <c r="G252" s="81">
        <v>73.839257562715758</v>
      </c>
      <c r="H252" s="81">
        <v>83.460347342058554</v>
      </c>
      <c r="I252" s="81">
        <v>90.888984056673181</v>
      </c>
      <c r="J252" s="81">
        <v>96.11055892674419</v>
      </c>
      <c r="K252" s="81">
        <v>93.630731849108159</v>
      </c>
      <c r="L252" s="81">
        <v>90.416330087330749</v>
      </c>
      <c r="M252" s="81">
        <v>100.56694434200297</v>
      </c>
      <c r="N252" s="81"/>
      <c r="O252" s="81">
        <v>919.11515370614859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>
        <v>50.810296141963754</v>
      </c>
      <c r="G253" s="70">
        <v>43.929033868565526</v>
      </c>
      <c r="H253" s="70">
        <v>60.894942195011069</v>
      </c>
      <c r="I253" s="70">
        <v>74.68783485638771</v>
      </c>
      <c r="J253" s="70">
        <v>76.494165771028932</v>
      </c>
      <c r="K253" s="70">
        <v>71.195517122905187</v>
      </c>
      <c r="L253" s="70">
        <v>67.400116711496693</v>
      </c>
      <c r="M253" s="70">
        <v>75.735941850982599</v>
      </c>
      <c r="N253" s="70"/>
      <c r="O253" s="70">
        <v>625.82876218489878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>
        <v>7.2348957327581465</v>
      </c>
      <c r="G254" s="70">
        <v>6.1247876466887323</v>
      </c>
      <c r="H254" s="70">
        <v>0</v>
      </c>
      <c r="I254" s="70">
        <v>0</v>
      </c>
      <c r="J254" s="70">
        <v>0</v>
      </c>
      <c r="K254" s="70">
        <v>0</v>
      </c>
      <c r="L254" s="70">
        <v>0</v>
      </c>
      <c r="M254" s="70">
        <v>0</v>
      </c>
      <c r="N254" s="70"/>
      <c r="O254" s="70">
        <v>34.766293512870625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>
        <v>2.2413429392486361</v>
      </c>
      <c r="G255" s="70">
        <v>4.0971473000648295</v>
      </c>
      <c r="H255" s="70">
        <v>3.5971984684857778</v>
      </c>
      <c r="I255" s="70">
        <v>3.8245976081676583</v>
      </c>
      <c r="J255" s="70">
        <v>3.7290689098588539</v>
      </c>
      <c r="K255" s="70">
        <v>3.6391071583442862</v>
      </c>
      <c r="L255" s="70">
        <v>3.9169163000964251</v>
      </c>
      <c r="M255" s="70">
        <v>4.6846658913825143</v>
      </c>
      <c r="N255" s="70"/>
      <c r="O255" s="70">
        <v>46.806504536262217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>
        <v>0.21877344924863612</v>
      </c>
      <c r="G256" s="70">
        <v>0.80534531462282644</v>
      </c>
      <c r="H256" s="70">
        <v>1.054906791843814</v>
      </c>
      <c r="I256" s="70">
        <v>1.5290074378773237</v>
      </c>
      <c r="J256" s="70">
        <v>1.5804861829908003</v>
      </c>
      <c r="K256" s="70">
        <v>1.4995487726172034</v>
      </c>
      <c r="L256" s="70">
        <v>1.3308795040001404</v>
      </c>
      <c r="M256" s="70">
        <v>1.8032454277678271</v>
      </c>
      <c r="N256" s="70"/>
      <c r="O256" s="70">
        <v>12.800775952410154</v>
      </c>
    </row>
    <row r="257" spans="1:15">
      <c r="A257" s="53"/>
      <c r="B257" s="69" t="s">
        <v>334</v>
      </c>
      <c r="C257" s="70">
        <v>22.48092222550741</v>
      </c>
      <c r="D257" s="70">
        <v>24.350734439887976</v>
      </c>
      <c r="E257" s="70">
        <v>19.329377821351788</v>
      </c>
      <c r="F257" s="70">
        <v>17.393089957512757</v>
      </c>
      <c r="G257" s="70">
        <v>18.882943432773843</v>
      </c>
      <c r="H257" s="70">
        <v>17.913299886717901</v>
      </c>
      <c r="I257" s="70">
        <v>10.847544154240476</v>
      </c>
      <c r="J257" s="70">
        <v>14.306838062865614</v>
      </c>
      <c r="K257" s="70">
        <v>17.296558795241477</v>
      </c>
      <c r="L257" s="70">
        <v>17.768417571737494</v>
      </c>
      <c r="M257" s="70">
        <v>18.343091171870029</v>
      </c>
      <c r="N257" s="70"/>
      <c r="O257" s="70">
        <v>198.91281751970678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>
        <v>0</v>
      </c>
      <c r="I258" s="70">
        <v>0</v>
      </c>
      <c r="J258" s="70">
        <v>0</v>
      </c>
      <c r="K258" s="70">
        <v>0</v>
      </c>
      <c r="L258" s="70">
        <v>0</v>
      </c>
      <c r="M258" s="70">
        <v>0</v>
      </c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>
        <v>9.4858896918688931</v>
      </c>
      <c r="G260" s="81">
        <v>8.6504270467253495</v>
      </c>
      <c r="H260" s="81">
        <v>6.1628628241808281</v>
      </c>
      <c r="I260" s="81">
        <v>8.1563109103028886</v>
      </c>
      <c r="J260" s="81">
        <v>6.9084478642970497</v>
      </c>
      <c r="K260" s="81">
        <v>8.5784133747654288</v>
      </c>
      <c r="L260" s="81">
        <v>9.8163096738637456</v>
      </c>
      <c r="M260" s="81">
        <v>10.53470586285612</v>
      </c>
      <c r="N260" s="81"/>
      <c r="O260" s="81">
        <v>89.838571738923036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>
        <v>8.2519681669495775</v>
      </c>
      <c r="G261" s="70">
        <v>6.9164318201931625</v>
      </c>
      <c r="H261" s="70">
        <v>4.6072640801746019</v>
      </c>
      <c r="I261" s="70">
        <v>6.415342350632546</v>
      </c>
      <c r="J261" s="70">
        <v>5.2995448355844239</v>
      </c>
      <c r="K261" s="70">
        <v>7.2813240221814581</v>
      </c>
      <c r="L261" s="70">
        <v>7.8521462915888778</v>
      </c>
      <c r="M261" s="70">
        <v>8.4403067973617674</v>
      </c>
      <c r="N261" s="70"/>
      <c r="O261" s="70">
        <v>73.052914588925802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>
        <v>2.5292797155824944</v>
      </c>
      <c r="G262" s="70">
        <v>2.9687623480063925</v>
      </c>
      <c r="H262" s="70">
        <v>2.8384407785238306</v>
      </c>
      <c r="I262" s="70">
        <v>2.8081872337657243</v>
      </c>
      <c r="J262" s="70">
        <v>3.0240898430606609</v>
      </c>
      <c r="K262" s="70">
        <v>2.7723690494514375</v>
      </c>
      <c r="L262" s="70">
        <v>2.7268313640694606</v>
      </c>
      <c r="M262" s="70">
        <v>2.7551877133387261</v>
      </c>
      <c r="N262" s="70"/>
      <c r="O262" s="70">
        <v>30.438500700604997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>
        <v>4.034766735755448</v>
      </c>
      <c r="G263" s="70">
        <v>1.496075944325999</v>
      </c>
      <c r="H263" s="70">
        <v>1.0234286304170741</v>
      </c>
      <c r="I263" s="70">
        <v>2.149616349056974</v>
      </c>
      <c r="J263" s="70">
        <v>0.99361573408899995</v>
      </c>
      <c r="K263" s="70">
        <v>3.1859427562359</v>
      </c>
      <c r="L263" s="70">
        <v>3.2342903744800844</v>
      </c>
      <c r="M263" s="70">
        <v>4.2030654415390041</v>
      </c>
      <c r="N263" s="70"/>
      <c r="O263" s="70">
        <v>28.036912033492854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>
        <v>0.7665311088931468</v>
      </c>
      <c r="G264" s="70">
        <v>0.62876998763937686</v>
      </c>
      <c r="H264" s="70">
        <v>0.46270028483464171</v>
      </c>
      <c r="I264" s="70">
        <v>0.20965917859930919</v>
      </c>
      <c r="J264" s="70">
        <v>0.46780389926717031</v>
      </c>
      <c r="K264" s="70">
        <v>0.1824189637056248</v>
      </c>
      <c r="L264" s="70">
        <v>0.49026852412444938</v>
      </c>
      <c r="M264" s="70">
        <v>0.41356279927078382</v>
      </c>
      <c r="N264" s="70"/>
      <c r="O264" s="70">
        <v>4.6426706963598745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>
        <v>0.92139060671848938</v>
      </c>
      <c r="G265" s="70">
        <v>1.8228235402213944</v>
      </c>
      <c r="H265" s="70">
        <v>0.28269438639905514</v>
      </c>
      <c r="I265" s="70">
        <v>1.2478795892105383</v>
      </c>
      <c r="J265" s="70">
        <v>0.81403535916759273</v>
      </c>
      <c r="K265" s="70">
        <v>1.1405932527884959</v>
      </c>
      <c r="L265" s="70">
        <v>1.4007560289148833</v>
      </c>
      <c r="M265" s="70">
        <v>1.0684908432132538</v>
      </c>
      <c r="N265" s="70"/>
      <c r="O265" s="70">
        <v>9.9348311584680822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>
        <v>1.2339215249193154</v>
      </c>
      <c r="G266" s="70">
        <v>1.733995226532187</v>
      </c>
      <c r="H266" s="70">
        <v>1.5555987440062264</v>
      </c>
      <c r="I266" s="70">
        <v>1.7409685596703421</v>
      </c>
      <c r="J266" s="70">
        <v>1.6089030287126256</v>
      </c>
      <c r="K266" s="70">
        <v>1.2970893525839713</v>
      </c>
      <c r="L266" s="70">
        <v>1.964163382274867</v>
      </c>
      <c r="M266" s="70">
        <v>2.0943990654943527</v>
      </c>
      <c r="N266" s="70"/>
      <c r="O266" s="70">
        <v>16.785657149997235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>
        <v>0.37241039664731207</v>
      </c>
      <c r="G267" s="70">
        <v>0.35655677749781495</v>
      </c>
      <c r="H267" s="70">
        <v>0.34413777270195589</v>
      </c>
      <c r="I267" s="70">
        <v>0.34064906802408268</v>
      </c>
      <c r="J267" s="70">
        <v>0.34275503197434304</v>
      </c>
      <c r="K267" s="70">
        <v>0.32329358241789136</v>
      </c>
      <c r="L267" s="70">
        <v>0.33095309892729441</v>
      </c>
      <c r="M267" s="70">
        <v>1.0276229180228345</v>
      </c>
      <c r="N267" s="70"/>
      <c r="O267" s="70">
        <v>4.4494706326085236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>
        <v>0.86151112827200338</v>
      </c>
      <c r="G268" s="70">
        <v>1.3774384490343721</v>
      </c>
      <c r="H268" s="70">
        <v>1.2114609713042706</v>
      </c>
      <c r="I268" s="70">
        <v>1.4003194916462594</v>
      </c>
      <c r="J268" s="70">
        <v>1.2661479967382825</v>
      </c>
      <c r="K268" s="70">
        <v>0.97379577016607988</v>
      </c>
      <c r="L268" s="70">
        <v>1.6332102833475726</v>
      </c>
      <c r="M268" s="70">
        <v>1.0667761474715183</v>
      </c>
      <c r="N268" s="70"/>
      <c r="O268" s="70">
        <v>12.336186517388711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>
        <v>6.12405464468374E-2</v>
      </c>
      <c r="G270" s="85">
        <v>2.66301400703924E-2</v>
      </c>
      <c r="H270" s="85">
        <v>3.2795282592412003E-2</v>
      </c>
      <c r="I270" s="85">
        <v>3.9779436352514602E-3</v>
      </c>
      <c r="J270" s="85">
        <v>0.12917230646583311</v>
      </c>
      <c r="K270" s="85">
        <v>0.10645863518080574</v>
      </c>
      <c r="L270" s="85">
        <v>0.14296044424357388</v>
      </c>
      <c r="M270" s="85">
        <v>0.10259398991688123</v>
      </c>
      <c r="N270" s="85"/>
      <c r="O270" s="85">
        <v>0.67601971573995878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>
        <v>6.12405464468374E-2</v>
      </c>
      <c r="G271" s="86">
        <v>2.66301400703924E-2</v>
      </c>
      <c r="H271" s="86">
        <v>3.2795282592412003E-2</v>
      </c>
      <c r="I271" s="86">
        <v>3.9779436352514602E-3</v>
      </c>
      <c r="J271" s="86">
        <v>0.12917230646583311</v>
      </c>
      <c r="K271" s="86">
        <v>0.10645863518080574</v>
      </c>
      <c r="L271" s="86">
        <v>0.14296044424357388</v>
      </c>
      <c r="M271" s="86">
        <v>0.10259398991688123</v>
      </c>
      <c r="N271" s="86"/>
      <c r="O271" s="86">
        <v>0.67601971573995878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</v>
      </c>
      <c r="K272" s="86">
        <v>0</v>
      </c>
      <c r="L272" s="86">
        <v>0</v>
      </c>
      <c r="M272" s="86">
        <v>0</v>
      </c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>
        <v>6.12405464468374E-2</v>
      </c>
      <c r="G273" s="86">
        <v>2.66301400703924E-2</v>
      </c>
      <c r="H273" s="86">
        <v>3.2795282592412003E-2</v>
      </c>
      <c r="I273" s="86">
        <v>3.9779436352514602E-3</v>
      </c>
      <c r="J273" s="86">
        <v>0.12917230646583311</v>
      </c>
      <c r="K273" s="86">
        <v>0.10645863518080574</v>
      </c>
      <c r="L273" s="86">
        <v>0.14296044424357388</v>
      </c>
      <c r="M273" s="86">
        <v>0.10259398991688123</v>
      </c>
      <c r="N273" s="86"/>
      <c r="O273" s="86">
        <v>0.67601971573995878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>
        <v>0</v>
      </c>
      <c r="L274" s="86">
        <v>0</v>
      </c>
      <c r="M274" s="86">
        <v>0</v>
      </c>
      <c r="N274" s="86"/>
      <c r="O274" s="86">
        <v>0</v>
      </c>
    </row>
    <row r="275" spans="1:15" outlineLevel="1">
      <c r="A275" s="53"/>
      <c r="B275" s="72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>
        <v>-39.859123017654468</v>
      </c>
      <c r="G276" s="89">
        <v>-32.443670022626009</v>
      </c>
      <c r="H276" s="89">
        <v>-39.810549098417894</v>
      </c>
      <c r="I276" s="89">
        <v>-46.592605358088697</v>
      </c>
      <c r="J276" s="89">
        <v>-52.29144403591134</v>
      </c>
      <c r="K276" s="89">
        <v>-47.994555349610678</v>
      </c>
      <c r="L276" s="89">
        <v>-44.819213522449814</v>
      </c>
      <c r="M276" s="89">
        <v>-54.880010431344239</v>
      </c>
      <c r="N276" s="89"/>
      <c r="O276" s="89">
        <v>-462.31308656269539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>
        <v>-48.588292671180419</v>
      </c>
      <c r="G277" s="89">
        <v>-40.222622976274081</v>
      </c>
      <c r="H277" s="89">
        <v>-45.043586523837654</v>
      </c>
      <c r="I277" s="89">
        <v>-53.746822041373122</v>
      </c>
      <c r="J277" s="89">
        <v>-58.353835229870811</v>
      </c>
      <c r="K277" s="89">
        <v>-55.688437185710789</v>
      </c>
      <c r="L277" s="89">
        <v>-53.791401104633266</v>
      </c>
      <c r="M277" s="89">
        <v>-64.636332940001239</v>
      </c>
      <c r="N277" s="89"/>
      <c r="O277" s="89">
        <v>-542.40617551882906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8.8120554043250223</v>
      </c>
      <c r="F279" s="79">
        <v>4.1886705689736727</v>
      </c>
      <c r="G279" s="79">
        <v>8.3038233156441787</v>
      </c>
      <c r="H279" s="79">
        <v>2.6313612371430963</v>
      </c>
      <c r="I279" s="79">
        <v>4.977318774624055</v>
      </c>
      <c r="J279" s="79">
        <v>3.6871227270703133</v>
      </c>
      <c r="K279" s="79">
        <v>5.8393109989039997</v>
      </c>
      <c r="L279" s="79">
        <v>8.7810223156156013</v>
      </c>
      <c r="M279" s="79">
        <v>7.6046354862852139</v>
      </c>
      <c r="N279" s="79"/>
      <c r="O279" s="79">
        <v>66.482761730417764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>
        <v>3.7459791509729494</v>
      </c>
      <c r="G280" s="86">
        <v>7.4463511559742397</v>
      </c>
      <c r="H280" s="86">
        <v>2.3313155124211487</v>
      </c>
      <c r="I280" s="86">
        <v>3.479067788994521</v>
      </c>
      <c r="J280" s="86">
        <v>3.2078269554895309</v>
      </c>
      <c r="K280" s="86">
        <v>5.5566748914120652</v>
      </c>
      <c r="L280" s="86">
        <v>7.0967597992061062</v>
      </c>
      <c r="M280" s="86">
        <v>7.0746161996185473</v>
      </c>
      <c r="N280" s="86"/>
      <c r="O280" s="86">
        <v>56.818919117488328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2.3790564770239184</v>
      </c>
      <c r="F281" s="86">
        <v>0.4426914180007237</v>
      </c>
      <c r="G281" s="86">
        <v>0.85747215966993851</v>
      </c>
      <c r="H281" s="86">
        <v>0.30004572472194757</v>
      </c>
      <c r="I281" s="86">
        <v>1.4982509856295343</v>
      </c>
      <c r="J281" s="86">
        <v>0.4792957715807824</v>
      </c>
      <c r="K281" s="86">
        <v>0.28263610749193496</v>
      </c>
      <c r="L281" s="86">
        <v>1.6842625164094949</v>
      </c>
      <c r="M281" s="86">
        <v>0.53001928666666664</v>
      </c>
      <c r="N281" s="86"/>
      <c r="O281" s="86">
        <v>9.6638426129294324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-41.538847114285048</v>
      </c>
      <c r="F283" s="89">
        <v>-52.776963240154089</v>
      </c>
      <c r="G283" s="89">
        <v>-48.526446291918262</v>
      </c>
      <c r="H283" s="89">
        <v>-47.67494776098075</v>
      </c>
      <c r="I283" s="89">
        <v>-58.724140815997174</v>
      </c>
      <c r="J283" s="89">
        <v>-62.040957956941121</v>
      </c>
      <c r="K283" s="89">
        <v>-61.527748184614786</v>
      </c>
      <c r="L283" s="89">
        <v>-62.572423420248867</v>
      </c>
      <c r="M283" s="89">
        <v>-72.240968426286457</v>
      </c>
      <c r="N283" s="89"/>
      <c r="O283" s="89">
        <v>-608.88893724924685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22.21182161913508</v>
      </c>
      <c r="F285" s="94">
        <v>61.960226225489379</v>
      </c>
      <c r="G285" s="94">
        <v>67.844172974081687</v>
      </c>
      <c r="H285" s="94">
        <v>68.643689456581924</v>
      </c>
      <c r="I285" s="94">
        <v>66.0802517027698</v>
      </c>
      <c r="J285" s="94">
        <v>39.38793007725004</v>
      </c>
      <c r="K285" s="94">
        <v>81.907682373307253</v>
      </c>
      <c r="L285" s="94">
        <v>32.791166061090991</v>
      </c>
      <c r="M285" s="94">
        <v>7.4502022114738065</v>
      </c>
      <c r="N285" s="94"/>
      <c r="O285" s="94">
        <v>578.54737398315274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>
        <v>51.5</v>
      </c>
      <c r="G286" s="86">
        <v>76.902199480479155</v>
      </c>
      <c r="H286" s="86">
        <v>48.225785685725711</v>
      </c>
      <c r="I286" s="86">
        <v>43.4</v>
      </c>
      <c r="J286" s="86">
        <v>60.179610145302441</v>
      </c>
      <c r="K286" s="86">
        <v>59.492106684921417</v>
      </c>
      <c r="L286" s="86">
        <v>51.426796091580925</v>
      </c>
      <c r="M286" s="86">
        <v>40.125751177749756</v>
      </c>
      <c r="N286" s="86"/>
      <c r="O286" s="86">
        <v>574.85224926575938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>
        <v>51.5</v>
      </c>
      <c r="G287" s="86">
        <v>76.902199480479155</v>
      </c>
      <c r="H287" s="86">
        <v>48.225785685725711</v>
      </c>
      <c r="I287" s="86">
        <v>43.4</v>
      </c>
      <c r="J287" s="86">
        <v>60.179610145302441</v>
      </c>
      <c r="K287" s="86">
        <v>59.492106684921417</v>
      </c>
      <c r="L287" s="86">
        <v>51.426796091580925</v>
      </c>
      <c r="M287" s="86">
        <v>40.125751177749756</v>
      </c>
      <c r="N287" s="86"/>
      <c r="O287" s="86">
        <v>574.85224926575938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>
        <v>0</v>
      </c>
      <c r="L288" s="86">
        <v>0</v>
      </c>
      <c r="M288" s="86">
        <v>0</v>
      </c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>
        <v>0</v>
      </c>
      <c r="L289" s="86">
        <v>0</v>
      </c>
      <c r="M289" s="86">
        <v>0</v>
      </c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>
        <v>0</v>
      </c>
      <c r="L290" s="86">
        <v>0</v>
      </c>
      <c r="M290" s="86">
        <v>0</v>
      </c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>
        <v>0</v>
      </c>
      <c r="I291" s="86">
        <v>0</v>
      </c>
      <c r="J291" s="86">
        <v>0</v>
      </c>
      <c r="K291" s="86">
        <v>0</v>
      </c>
      <c r="L291" s="86">
        <v>0</v>
      </c>
      <c r="M291" s="86">
        <v>0</v>
      </c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>
        <v>-4.9801004755356928</v>
      </c>
      <c r="G292" s="86">
        <v>33.917648168311644</v>
      </c>
      <c r="H292" s="86">
        <v>9.8307174609897032</v>
      </c>
      <c r="I292" s="86">
        <v>-18.738160579783241</v>
      </c>
      <c r="J292" s="86">
        <v>12.307113259380387</v>
      </c>
      <c r="K292" s="86">
        <v>14.45076486811719</v>
      </c>
      <c r="L292" s="86">
        <v>-19.382934578793595</v>
      </c>
      <c r="M292" s="86">
        <v>-32.467525221274208</v>
      </c>
      <c r="N292" s="86"/>
      <c r="O292" s="86">
        <v>37.077813498072736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>
        <v>0</v>
      </c>
      <c r="I293" s="86">
        <v>0</v>
      </c>
      <c r="J293" s="86">
        <v>0</v>
      </c>
      <c r="K293" s="86">
        <v>0</v>
      </c>
      <c r="L293" s="86">
        <v>0</v>
      </c>
      <c r="M293" s="86">
        <v>0</v>
      </c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>
        <v>-4.9801004755356928</v>
      </c>
      <c r="G294" s="86">
        <v>33.917648168311644</v>
      </c>
      <c r="H294" s="86">
        <v>9.8307174609897032</v>
      </c>
      <c r="I294" s="86">
        <v>-18.738160579783241</v>
      </c>
      <c r="J294" s="86">
        <v>12.307113259380387</v>
      </c>
      <c r="K294" s="86">
        <v>14.45076486811719</v>
      </c>
      <c r="L294" s="86">
        <v>-19.382934578793595</v>
      </c>
      <c r="M294" s="86">
        <v>-32.467525221274208</v>
      </c>
      <c r="N294" s="86"/>
      <c r="O294" s="86">
        <v>37.077813498072736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>
        <v>14.997635283024353</v>
      </c>
      <c r="G295" s="86">
        <v>-43.83314683437905</v>
      </c>
      <c r="H295" s="86">
        <v>10.287140585144556</v>
      </c>
      <c r="I295" s="86">
        <v>39.920161296923503</v>
      </c>
      <c r="J295" s="86">
        <v>-33.578089099013575</v>
      </c>
      <c r="K295" s="86">
        <v>7.6821747127767068</v>
      </c>
      <c r="L295" s="86">
        <v>-0.93695796810583509</v>
      </c>
      <c r="M295" s="86">
        <v>-0.73804303166840768</v>
      </c>
      <c r="N295" s="86"/>
      <c r="O295" s="86">
        <v>-43.046531393608817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>
        <v>8.1960479257991725</v>
      </c>
      <c r="G296" s="86">
        <v>-1.959327420248627</v>
      </c>
      <c r="H296" s="86">
        <v>13.615330709009648</v>
      </c>
      <c r="I296" s="86">
        <v>40.295098696788607</v>
      </c>
      <c r="J296" s="86">
        <v>-35.199705249013597</v>
      </c>
      <c r="K296" s="86">
        <v>7.1297509814345901</v>
      </c>
      <c r="L296" s="86">
        <v>-2.7741399550361141</v>
      </c>
      <c r="M296" s="86">
        <v>-2.7663712402552036</v>
      </c>
      <c r="N296" s="86"/>
      <c r="O296" s="86">
        <v>27.071468366363604</v>
      </c>
      <c r="P296" s="223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>
        <v>0</v>
      </c>
      <c r="M297" s="86">
        <v>0</v>
      </c>
      <c r="N297" s="86"/>
      <c r="O297" s="86">
        <v>0</v>
      </c>
      <c r="P297" s="223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>
        <v>0</v>
      </c>
      <c r="M298" s="86">
        <v>0</v>
      </c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>
        <v>6.8015873572251806</v>
      </c>
      <c r="G299" s="86">
        <v>-41.873819414130423</v>
      </c>
      <c r="H299" s="86">
        <v>-3.3281901238650917</v>
      </c>
      <c r="I299" s="86">
        <v>-0.37493739986510377</v>
      </c>
      <c r="J299" s="86">
        <v>1.6216161500000226</v>
      </c>
      <c r="K299" s="86">
        <v>0.55242373134211675</v>
      </c>
      <c r="L299" s="86">
        <v>1.837181986930279</v>
      </c>
      <c r="M299" s="86">
        <v>2.028328208586796</v>
      </c>
      <c r="N299" s="86"/>
      <c r="O299" s="86">
        <v>-70.11799975997242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>
        <v>0</v>
      </c>
      <c r="L300" s="86">
        <v>0</v>
      </c>
      <c r="M300" s="86">
        <v>0</v>
      </c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2.3790564770239184</v>
      </c>
      <c r="F301" s="86">
        <v>0.4426914180007237</v>
      </c>
      <c r="G301" s="86">
        <v>0.85747215966993851</v>
      </c>
      <c r="H301" s="86">
        <v>0.30004572472194757</v>
      </c>
      <c r="I301" s="86">
        <v>1.4982509856295343</v>
      </c>
      <c r="J301" s="86">
        <v>0.4792957715807824</v>
      </c>
      <c r="K301" s="86">
        <v>0.28263610749193496</v>
      </c>
      <c r="L301" s="86">
        <v>1.6842625164094949</v>
      </c>
      <c r="M301" s="86">
        <v>0.53001928666666664</v>
      </c>
      <c r="N301" s="86"/>
      <c r="O301" s="86">
        <v>9.6638426129294324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>
        <v>9.1832629853352898</v>
      </c>
      <c r="G303" s="100">
        <v>19.317726682163425</v>
      </c>
      <c r="H303" s="100">
        <v>20.968741695601175</v>
      </c>
      <c r="I303" s="100">
        <v>7.3561108867726261</v>
      </c>
      <c r="J303" s="100">
        <v>-22.653027879691081</v>
      </c>
      <c r="K303" s="100">
        <v>20.379934188692467</v>
      </c>
      <c r="L303" s="100">
        <v>-29.781257359157877</v>
      </c>
      <c r="M303" s="100">
        <v>-64.790766214812649</v>
      </c>
      <c r="N303" s="100"/>
      <c r="O303" s="100">
        <v>-30.341563266094113</v>
      </c>
      <c r="Q303" s="223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14" t="s">
        <v>408</v>
      </c>
      <c r="C305" s="414"/>
      <c r="D305" s="414"/>
      <c r="E305" s="414"/>
      <c r="F305" s="414"/>
      <c r="G305" s="414"/>
      <c r="H305" s="414"/>
      <c r="I305" s="414"/>
      <c r="J305" s="414"/>
      <c r="K305" s="414"/>
      <c r="L305" s="414"/>
      <c r="M305" s="414"/>
      <c r="N305" s="414"/>
      <c r="O305" s="414"/>
      <c r="Q305" s="61"/>
      <c r="R305" s="61"/>
      <c r="S305" s="61"/>
      <c r="T305" s="61"/>
      <c r="U305" s="61"/>
      <c r="V305" s="61"/>
    </row>
    <row r="306" spans="2:29" s="53" customFormat="1">
      <c r="B306" s="414" t="s">
        <v>402</v>
      </c>
      <c r="C306" s="414"/>
      <c r="D306" s="414"/>
      <c r="E306" s="414"/>
      <c r="F306" s="414"/>
      <c r="G306" s="414"/>
      <c r="H306" s="414"/>
      <c r="I306" s="414"/>
      <c r="J306" s="414"/>
      <c r="K306" s="414"/>
      <c r="L306" s="414"/>
      <c r="M306" s="414"/>
      <c r="N306" s="414"/>
      <c r="O306" s="414"/>
      <c r="Q306" s="61"/>
      <c r="R306" s="61"/>
      <c r="S306" s="61"/>
      <c r="T306" s="61"/>
      <c r="U306" s="61"/>
      <c r="V306" s="61"/>
    </row>
    <row r="307" spans="2:29" s="53" customFormat="1">
      <c r="B307" s="415" t="s">
        <v>95</v>
      </c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3" t="s">
        <v>96</v>
      </c>
      <c r="C309" s="430" t="s">
        <v>403</v>
      </c>
      <c r="D309" s="431"/>
      <c r="E309" s="431"/>
      <c r="F309" s="431"/>
      <c r="G309" s="431"/>
      <c r="H309" s="431"/>
      <c r="I309" s="431"/>
      <c r="J309" s="431"/>
      <c r="K309" s="431"/>
      <c r="L309" s="431"/>
      <c r="M309" s="431"/>
      <c r="N309" s="432"/>
      <c r="O309" s="428" t="s">
        <v>404</v>
      </c>
      <c r="Q309" s="61"/>
      <c r="R309" s="61"/>
      <c r="S309" s="61"/>
      <c r="T309" s="61"/>
      <c r="U309" s="61"/>
      <c r="V309" s="61"/>
    </row>
    <row r="310" spans="2:29" s="53" customFormat="1">
      <c r="B310" s="424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29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1">
        <v>0</v>
      </c>
      <c r="D311" s="201">
        <v>0</v>
      </c>
      <c r="E311" s="201">
        <v>0</v>
      </c>
      <c r="F311" s="201">
        <v>0</v>
      </c>
      <c r="G311" s="201">
        <v>0</v>
      </c>
      <c r="H311" s="201">
        <v>0</v>
      </c>
      <c r="I311" s="201">
        <v>0</v>
      </c>
      <c r="J311" s="201">
        <v>0</v>
      </c>
      <c r="K311" s="201">
        <v>0</v>
      </c>
      <c r="L311" s="201">
        <v>0</v>
      </c>
      <c r="M311" s="201">
        <v>0</v>
      </c>
      <c r="N311" s="201"/>
      <c r="O311" s="201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3">
        <v>0</v>
      </c>
      <c r="D313" s="203">
        <v>0</v>
      </c>
      <c r="E313" s="203">
        <v>0</v>
      </c>
      <c r="F313" s="203">
        <v>0</v>
      </c>
      <c r="G313" s="203">
        <v>0</v>
      </c>
      <c r="H313" s="203">
        <v>0</v>
      </c>
      <c r="I313" s="203">
        <v>0</v>
      </c>
      <c r="J313" s="203">
        <v>0</v>
      </c>
      <c r="K313" s="203">
        <v>0</v>
      </c>
      <c r="L313" s="203">
        <v>0</v>
      </c>
      <c r="M313" s="203">
        <v>0</v>
      </c>
      <c r="N313" s="203"/>
      <c r="O313" s="203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4">
        <v>0</v>
      </c>
      <c r="D314" s="204">
        <v>0</v>
      </c>
      <c r="E314" s="204">
        <v>0</v>
      </c>
      <c r="F314" s="204">
        <v>0</v>
      </c>
      <c r="G314" s="204">
        <v>0</v>
      </c>
      <c r="H314" s="204">
        <v>0</v>
      </c>
      <c r="I314" s="204">
        <v>0</v>
      </c>
      <c r="J314" s="204">
        <v>0</v>
      </c>
      <c r="K314" s="204">
        <v>0</v>
      </c>
      <c r="L314" s="204">
        <v>0</v>
      </c>
      <c r="M314" s="204">
        <v>0</v>
      </c>
      <c r="N314" s="204"/>
      <c r="O314" s="204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4">
        <v>0</v>
      </c>
      <c r="D315" s="204">
        <v>0</v>
      </c>
      <c r="E315" s="204">
        <v>0</v>
      </c>
      <c r="F315" s="204">
        <v>0</v>
      </c>
      <c r="G315" s="204">
        <v>0</v>
      </c>
      <c r="H315" s="204">
        <v>0</v>
      </c>
      <c r="I315" s="204">
        <v>0</v>
      </c>
      <c r="J315" s="204">
        <v>0</v>
      </c>
      <c r="K315" s="204">
        <v>0</v>
      </c>
      <c r="L315" s="204">
        <v>0</v>
      </c>
      <c r="M315" s="204">
        <v>0</v>
      </c>
      <c r="N315" s="204"/>
      <c r="O315" s="204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4">
        <v>0</v>
      </c>
      <c r="D316" s="204">
        <v>0</v>
      </c>
      <c r="E316" s="204">
        <v>0</v>
      </c>
      <c r="F316" s="204">
        <v>0</v>
      </c>
      <c r="G316" s="204">
        <v>0</v>
      </c>
      <c r="H316" s="204">
        <v>0</v>
      </c>
      <c r="I316" s="204">
        <v>0</v>
      </c>
      <c r="J316" s="204">
        <v>0</v>
      </c>
      <c r="K316" s="204">
        <v>0</v>
      </c>
      <c r="L316" s="204">
        <v>0</v>
      </c>
      <c r="M316" s="204">
        <v>0</v>
      </c>
      <c r="N316" s="204"/>
      <c r="O316" s="204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4">
        <v>0</v>
      </c>
      <c r="D317" s="204">
        <v>0</v>
      </c>
      <c r="E317" s="204">
        <v>0</v>
      </c>
      <c r="F317" s="204">
        <v>0</v>
      </c>
      <c r="G317" s="204">
        <v>0</v>
      </c>
      <c r="H317" s="204">
        <v>0</v>
      </c>
      <c r="I317" s="204">
        <v>0</v>
      </c>
      <c r="J317" s="204">
        <v>0</v>
      </c>
      <c r="K317" s="204">
        <v>0</v>
      </c>
      <c r="L317" s="204">
        <v>0</v>
      </c>
      <c r="M317" s="204">
        <v>0</v>
      </c>
      <c r="N317" s="204"/>
      <c r="O317" s="204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3">
        <v>0</v>
      </c>
      <c r="D319" s="203">
        <v>0</v>
      </c>
      <c r="E319" s="203">
        <v>0</v>
      </c>
      <c r="F319" s="203">
        <v>0</v>
      </c>
      <c r="G319" s="203">
        <v>0</v>
      </c>
      <c r="H319" s="203">
        <v>0</v>
      </c>
      <c r="I319" s="203">
        <v>0</v>
      </c>
      <c r="J319" s="203">
        <v>0</v>
      </c>
      <c r="K319" s="203">
        <v>0</v>
      </c>
      <c r="L319" s="203">
        <v>0</v>
      </c>
      <c r="M319" s="203">
        <v>0</v>
      </c>
      <c r="N319" s="203"/>
      <c r="O319" s="203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4">
        <v>0</v>
      </c>
      <c r="D320" s="204">
        <v>0</v>
      </c>
      <c r="E320" s="204">
        <v>0</v>
      </c>
      <c r="F320" s="204">
        <v>0</v>
      </c>
      <c r="G320" s="204">
        <v>0</v>
      </c>
      <c r="H320" s="204">
        <v>0</v>
      </c>
      <c r="I320" s="204">
        <v>0</v>
      </c>
      <c r="J320" s="204">
        <v>0</v>
      </c>
      <c r="K320" s="204">
        <v>0</v>
      </c>
      <c r="L320" s="204">
        <v>0</v>
      </c>
      <c r="M320" s="204">
        <v>0</v>
      </c>
      <c r="N320" s="204"/>
      <c r="O320" s="204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7">
        <v>32.685383539999997</v>
      </c>
      <c r="D322" s="207">
        <v>14.689542080000001</v>
      </c>
      <c r="E322" s="207">
        <v>14.280743359999999</v>
      </c>
      <c r="F322" s="207">
        <v>15.76617285</v>
      </c>
      <c r="G322" s="207">
        <v>15.384667380000002</v>
      </c>
      <c r="H322" s="207">
        <v>0</v>
      </c>
      <c r="I322" s="207">
        <v>0</v>
      </c>
      <c r="J322" s="207">
        <v>0</v>
      </c>
      <c r="K322" s="207">
        <v>0</v>
      </c>
      <c r="L322" s="207">
        <v>0</v>
      </c>
      <c r="M322" s="207">
        <v>0</v>
      </c>
      <c r="N322" s="207"/>
      <c r="O322" s="207"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8">
        <v>32.685383539999997</v>
      </c>
      <c r="D324" s="208">
        <v>14.689542080000001</v>
      </c>
      <c r="E324" s="208">
        <v>14.280743359999999</v>
      </c>
      <c r="F324" s="208">
        <v>15.76617285</v>
      </c>
      <c r="G324" s="208">
        <v>15.384667380000002</v>
      </c>
      <c r="H324" s="208">
        <v>0</v>
      </c>
      <c r="I324" s="208">
        <v>0</v>
      </c>
      <c r="J324" s="208">
        <v>0</v>
      </c>
      <c r="K324" s="208">
        <v>0</v>
      </c>
      <c r="L324" s="208">
        <v>0</v>
      </c>
      <c r="M324" s="208">
        <v>0</v>
      </c>
      <c r="N324" s="208"/>
      <c r="O324" s="208"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09">
        <v>32.685383539999997</v>
      </c>
      <c r="D325" s="209">
        <v>14.689542080000001</v>
      </c>
      <c r="E325" s="209">
        <v>14.280743359999999</v>
      </c>
      <c r="F325" s="209">
        <v>15.76617285</v>
      </c>
      <c r="G325" s="209">
        <v>15.384667380000002</v>
      </c>
      <c r="H325" s="209">
        <v>0</v>
      </c>
      <c r="I325" s="209">
        <v>0</v>
      </c>
      <c r="J325" s="209">
        <v>0</v>
      </c>
      <c r="K325" s="209">
        <v>0</v>
      </c>
      <c r="L325" s="209">
        <v>0</v>
      </c>
      <c r="M325" s="209">
        <v>0</v>
      </c>
      <c r="N325" s="209"/>
      <c r="O325" s="209"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09">
        <v>32.685383539999997</v>
      </c>
      <c r="D326" s="209">
        <v>14.689542080000001</v>
      </c>
      <c r="E326" s="209">
        <v>14.280743359999999</v>
      </c>
      <c r="F326" s="209">
        <v>15.76617285</v>
      </c>
      <c r="G326" s="209">
        <v>15.384667380000002</v>
      </c>
      <c r="H326" s="209">
        <v>0</v>
      </c>
      <c r="I326" s="209">
        <v>0</v>
      </c>
      <c r="J326" s="209">
        <v>0</v>
      </c>
      <c r="K326" s="209">
        <v>0</v>
      </c>
      <c r="L326" s="209">
        <v>0</v>
      </c>
      <c r="M326" s="209">
        <v>0</v>
      </c>
      <c r="N326" s="209"/>
      <c r="O326" s="209"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09">
        <v>0</v>
      </c>
      <c r="D327" s="209">
        <v>0</v>
      </c>
      <c r="E327" s="209">
        <v>0</v>
      </c>
      <c r="F327" s="209">
        <v>0</v>
      </c>
      <c r="G327" s="209">
        <v>0</v>
      </c>
      <c r="H327" s="209">
        <v>0</v>
      </c>
      <c r="I327" s="209">
        <v>0</v>
      </c>
      <c r="J327" s="209">
        <v>0</v>
      </c>
      <c r="K327" s="209">
        <v>0</v>
      </c>
      <c r="L327" s="209">
        <v>0</v>
      </c>
      <c r="M327" s="209">
        <v>0</v>
      </c>
      <c r="N327" s="209"/>
      <c r="O327" s="209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09">
        <v>0</v>
      </c>
      <c r="D328" s="209">
        <v>0</v>
      </c>
      <c r="E328" s="209">
        <v>0</v>
      </c>
      <c r="F328" s="209">
        <v>0</v>
      </c>
      <c r="G328" s="209">
        <v>0</v>
      </c>
      <c r="H328" s="209">
        <v>0</v>
      </c>
      <c r="I328" s="209">
        <v>0</v>
      </c>
      <c r="J328" s="209">
        <v>0</v>
      </c>
      <c r="K328" s="209">
        <v>0</v>
      </c>
      <c r="L328" s="209">
        <v>0</v>
      </c>
      <c r="M328" s="209">
        <v>0</v>
      </c>
      <c r="N328" s="209"/>
      <c r="O328" s="209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09">
        <v>0</v>
      </c>
      <c r="D329" s="209">
        <v>0</v>
      </c>
      <c r="E329" s="209">
        <v>0</v>
      </c>
      <c r="F329" s="209">
        <v>0</v>
      </c>
      <c r="G329" s="209">
        <v>0</v>
      </c>
      <c r="H329" s="209">
        <v>0</v>
      </c>
      <c r="I329" s="209">
        <v>0</v>
      </c>
      <c r="J329" s="209">
        <v>0</v>
      </c>
      <c r="K329" s="209">
        <v>0</v>
      </c>
      <c r="L329" s="209">
        <v>0</v>
      </c>
      <c r="M329" s="209">
        <v>0</v>
      </c>
      <c r="N329" s="209"/>
      <c r="O329" s="209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09">
        <v>0</v>
      </c>
      <c r="D330" s="209">
        <v>0</v>
      </c>
      <c r="E330" s="209">
        <v>0</v>
      </c>
      <c r="F330" s="209">
        <v>0</v>
      </c>
      <c r="G330" s="209">
        <v>0</v>
      </c>
      <c r="H330" s="209">
        <v>0</v>
      </c>
      <c r="I330" s="209">
        <v>0</v>
      </c>
      <c r="J330" s="209">
        <v>0</v>
      </c>
      <c r="K330" s="209">
        <v>0</v>
      </c>
      <c r="L330" s="209">
        <v>0</v>
      </c>
      <c r="M330" s="209">
        <v>0</v>
      </c>
      <c r="N330" s="209"/>
      <c r="O330" s="209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8">
        <v>0</v>
      </c>
      <c r="D332" s="208">
        <v>0</v>
      </c>
      <c r="E332" s="208">
        <v>0</v>
      </c>
      <c r="F332" s="208">
        <v>0</v>
      </c>
      <c r="G332" s="208">
        <v>0</v>
      </c>
      <c r="H332" s="208">
        <v>0</v>
      </c>
      <c r="I332" s="208">
        <v>0</v>
      </c>
      <c r="J332" s="208">
        <v>0</v>
      </c>
      <c r="K332" s="208">
        <v>0</v>
      </c>
      <c r="L332" s="208">
        <v>0</v>
      </c>
      <c r="M332" s="208">
        <v>0</v>
      </c>
      <c r="N332" s="208"/>
      <c r="O332" s="208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09">
        <v>0</v>
      </c>
      <c r="D333" s="209">
        <v>0</v>
      </c>
      <c r="E333" s="209">
        <v>0</v>
      </c>
      <c r="F333" s="209">
        <v>0</v>
      </c>
      <c r="G333" s="209">
        <v>0</v>
      </c>
      <c r="H333" s="209">
        <v>0</v>
      </c>
      <c r="I333" s="209">
        <v>0</v>
      </c>
      <c r="J333" s="209">
        <v>0</v>
      </c>
      <c r="K333" s="209">
        <v>0</v>
      </c>
      <c r="L333" s="209">
        <v>0</v>
      </c>
      <c r="M333" s="209">
        <v>0</v>
      </c>
      <c r="N333" s="209"/>
      <c r="O333" s="209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09">
        <v>0</v>
      </c>
      <c r="D334" s="209">
        <v>0</v>
      </c>
      <c r="E334" s="209">
        <v>0</v>
      </c>
      <c r="F334" s="209">
        <v>0</v>
      </c>
      <c r="G334" s="209">
        <v>0</v>
      </c>
      <c r="H334" s="209">
        <v>0</v>
      </c>
      <c r="I334" s="209">
        <v>0</v>
      </c>
      <c r="J334" s="209">
        <v>0</v>
      </c>
      <c r="K334" s="209">
        <v>0</v>
      </c>
      <c r="L334" s="209">
        <v>0</v>
      </c>
      <c r="M334" s="209">
        <v>0</v>
      </c>
      <c r="N334" s="209"/>
      <c r="O334" s="209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09">
        <v>0</v>
      </c>
      <c r="D335" s="209">
        <v>0</v>
      </c>
      <c r="E335" s="209">
        <v>0</v>
      </c>
      <c r="F335" s="209">
        <v>0</v>
      </c>
      <c r="G335" s="209">
        <v>0</v>
      </c>
      <c r="H335" s="209">
        <v>0</v>
      </c>
      <c r="I335" s="209">
        <v>0</v>
      </c>
      <c r="J335" s="209">
        <v>0</v>
      </c>
      <c r="K335" s="209">
        <v>0</v>
      </c>
      <c r="L335" s="209">
        <v>0</v>
      </c>
      <c r="M335" s="209">
        <v>0</v>
      </c>
      <c r="N335" s="209"/>
      <c r="O335" s="209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09">
        <v>0</v>
      </c>
      <c r="D336" s="209">
        <v>0</v>
      </c>
      <c r="E336" s="209">
        <v>0</v>
      </c>
      <c r="F336" s="209">
        <v>0</v>
      </c>
      <c r="G336" s="209">
        <v>0</v>
      </c>
      <c r="H336" s="209">
        <v>0</v>
      </c>
      <c r="I336" s="209">
        <v>0</v>
      </c>
      <c r="J336" s="209">
        <v>0</v>
      </c>
      <c r="K336" s="209">
        <v>0</v>
      </c>
      <c r="L336" s="209">
        <v>0</v>
      </c>
      <c r="M336" s="209">
        <v>0</v>
      </c>
      <c r="N336" s="209"/>
      <c r="O336" s="209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8">
        <v>0</v>
      </c>
      <c r="D338" s="208">
        <v>0</v>
      </c>
      <c r="E338" s="208">
        <v>0</v>
      </c>
      <c r="F338" s="208">
        <v>0</v>
      </c>
      <c r="G338" s="208">
        <v>0</v>
      </c>
      <c r="H338" s="208">
        <v>0</v>
      </c>
      <c r="I338" s="208">
        <v>0</v>
      </c>
      <c r="J338" s="208">
        <v>0</v>
      </c>
      <c r="K338" s="208">
        <v>0</v>
      </c>
      <c r="L338" s="208">
        <v>0</v>
      </c>
      <c r="M338" s="208">
        <v>0</v>
      </c>
      <c r="N338" s="208"/>
      <c r="O338" s="208">
        <v>0</v>
      </c>
    </row>
    <row r="339" spans="1:29">
      <c r="A339" s="53"/>
      <c r="B339" s="106" t="s">
        <v>73</v>
      </c>
      <c r="C339" s="209">
        <v>0</v>
      </c>
      <c r="D339" s="209">
        <v>0</v>
      </c>
      <c r="E339" s="209">
        <v>0</v>
      </c>
      <c r="F339" s="209">
        <v>0</v>
      </c>
      <c r="G339" s="209">
        <v>0</v>
      </c>
      <c r="H339" s="209">
        <v>0</v>
      </c>
      <c r="I339" s="209">
        <v>0</v>
      </c>
      <c r="J339" s="209">
        <v>0</v>
      </c>
      <c r="K339" s="209">
        <v>0</v>
      </c>
      <c r="L339" s="209">
        <v>0</v>
      </c>
      <c r="M339" s="209">
        <v>0</v>
      </c>
      <c r="N339" s="209"/>
      <c r="O339" s="209">
        <v>0</v>
      </c>
    </row>
    <row r="340" spans="1:29" outlineLevel="1">
      <c r="A340" s="53"/>
      <c r="B340" s="72" t="s">
        <v>122</v>
      </c>
      <c r="C340" s="209">
        <v>0</v>
      </c>
      <c r="D340" s="209">
        <v>0</v>
      </c>
      <c r="E340" s="209">
        <v>0</v>
      </c>
      <c r="F340" s="209">
        <v>0</v>
      </c>
      <c r="G340" s="209">
        <v>0</v>
      </c>
      <c r="H340" s="209">
        <v>0</v>
      </c>
      <c r="I340" s="209">
        <v>0</v>
      </c>
      <c r="J340" s="209">
        <v>0</v>
      </c>
      <c r="K340" s="209">
        <v>0</v>
      </c>
      <c r="L340" s="209">
        <v>0</v>
      </c>
      <c r="M340" s="209">
        <v>0</v>
      </c>
      <c r="N340" s="209"/>
      <c r="O340" s="209">
        <v>0</v>
      </c>
    </row>
    <row r="341" spans="1:29" s="53" customFormat="1">
      <c r="B341" s="111" t="s">
        <v>123</v>
      </c>
      <c r="C341" s="209">
        <v>0</v>
      </c>
      <c r="D341" s="209">
        <v>0</v>
      </c>
      <c r="E341" s="209">
        <v>0</v>
      </c>
      <c r="F341" s="209">
        <v>0</v>
      </c>
      <c r="G341" s="209">
        <v>0</v>
      </c>
      <c r="H341" s="209">
        <v>0</v>
      </c>
      <c r="I341" s="209">
        <v>0</v>
      </c>
      <c r="J341" s="209">
        <v>0</v>
      </c>
      <c r="K341" s="209">
        <v>0</v>
      </c>
      <c r="L341" s="209">
        <v>0</v>
      </c>
      <c r="M341" s="209">
        <v>0</v>
      </c>
      <c r="N341" s="209"/>
      <c r="O341" s="209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</row>
    <row r="343" spans="1:29">
      <c r="A343" s="53"/>
      <c r="B343" s="113" t="s">
        <v>157</v>
      </c>
      <c r="C343" s="210">
        <v>-32.685383539999997</v>
      </c>
      <c r="D343" s="210">
        <v>-14.689542080000001</v>
      </c>
      <c r="E343" s="210">
        <v>-14.280743359999999</v>
      </c>
      <c r="F343" s="210">
        <v>-15.76617285</v>
      </c>
      <c r="G343" s="210">
        <v>-15.384667380000002</v>
      </c>
      <c r="H343" s="210">
        <v>0</v>
      </c>
      <c r="I343" s="210">
        <v>0</v>
      </c>
      <c r="J343" s="210">
        <v>0</v>
      </c>
      <c r="K343" s="210">
        <v>0</v>
      </c>
      <c r="L343" s="210">
        <v>0</v>
      </c>
      <c r="M343" s="210">
        <v>0</v>
      </c>
      <c r="N343" s="210"/>
      <c r="O343" s="210">
        <v>-92.806509210000002</v>
      </c>
    </row>
    <row r="344" spans="1:29">
      <c r="A344" s="53"/>
      <c r="B344" s="113" t="s">
        <v>158</v>
      </c>
      <c r="C344" s="210">
        <v>-32.685383539999997</v>
      </c>
      <c r="D344" s="210">
        <v>-14.689542080000001</v>
      </c>
      <c r="E344" s="210">
        <v>-14.280743359999999</v>
      </c>
      <c r="F344" s="210">
        <v>-15.76617285</v>
      </c>
      <c r="G344" s="210">
        <v>-15.384667380000002</v>
      </c>
      <c r="H344" s="210">
        <v>0</v>
      </c>
      <c r="I344" s="210">
        <v>0</v>
      </c>
      <c r="J344" s="210">
        <v>0</v>
      </c>
      <c r="K344" s="210">
        <v>0</v>
      </c>
      <c r="L344" s="210">
        <v>0</v>
      </c>
      <c r="M344" s="210">
        <v>0</v>
      </c>
      <c r="N344" s="210"/>
      <c r="O344" s="210">
        <v>-92.806509210000002</v>
      </c>
    </row>
    <row r="345" spans="1:29">
      <c r="A345" s="53"/>
      <c r="B345" s="115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</row>
    <row r="346" spans="1:29">
      <c r="A346" s="53"/>
      <c r="B346" s="116" t="s">
        <v>127</v>
      </c>
      <c r="C346" s="207">
        <v>0</v>
      </c>
      <c r="D346" s="207">
        <v>0</v>
      </c>
      <c r="E346" s="207">
        <v>0</v>
      </c>
      <c r="F346" s="207">
        <v>0</v>
      </c>
      <c r="G346" s="207">
        <v>0</v>
      </c>
      <c r="H346" s="207">
        <v>0</v>
      </c>
      <c r="I346" s="207">
        <v>0</v>
      </c>
      <c r="J346" s="207">
        <v>0</v>
      </c>
      <c r="K346" s="207">
        <v>0</v>
      </c>
      <c r="L346" s="207">
        <v>0</v>
      </c>
      <c r="M346" s="207">
        <v>0</v>
      </c>
      <c r="N346" s="207"/>
      <c r="O346" s="207">
        <v>0</v>
      </c>
    </row>
    <row r="347" spans="1:29">
      <c r="A347" s="53"/>
      <c r="B347" s="117" t="s">
        <v>159</v>
      </c>
      <c r="C347" s="209">
        <v>0</v>
      </c>
      <c r="D347" s="209">
        <v>0</v>
      </c>
      <c r="E347" s="209">
        <v>0</v>
      </c>
      <c r="F347" s="209">
        <v>0</v>
      </c>
      <c r="G347" s="209">
        <v>0</v>
      </c>
      <c r="H347" s="209">
        <v>0</v>
      </c>
      <c r="I347" s="209">
        <v>0</v>
      </c>
      <c r="J347" s="209">
        <v>0</v>
      </c>
      <c r="K347" s="209">
        <v>0</v>
      </c>
      <c r="L347" s="209">
        <v>0</v>
      </c>
      <c r="M347" s="209">
        <v>0</v>
      </c>
      <c r="N347" s="209"/>
      <c r="O347" s="209">
        <v>0</v>
      </c>
    </row>
    <row r="348" spans="1:29">
      <c r="A348" s="53"/>
      <c r="B348" s="118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</row>
    <row r="349" spans="1:29">
      <c r="A349" s="53"/>
      <c r="B349" s="119" t="s">
        <v>160</v>
      </c>
      <c r="C349" s="210">
        <v>-32.685383539999997</v>
      </c>
      <c r="D349" s="210">
        <v>-14.689542080000001</v>
      </c>
      <c r="E349" s="210">
        <v>-14.280743359999999</v>
      </c>
      <c r="F349" s="210">
        <v>-15.76617285</v>
      </c>
      <c r="G349" s="210">
        <v>-15.384667380000002</v>
      </c>
      <c r="H349" s="210">
        <v>0</v>
      </c>
      <c r="I349" s="210">
        <v>0</v>
      </c>
      <c r="J349" s="210">
        <v>0</v>
      </c>
      <c r="K349" s="210">
        <v>0</v>
      </c>
      <c r="L349" s="210">
        <v>0</v>
      </c>
      <c r="M349" s="210">
        <v>0</v>
      </c>
      <c r="N349" s="210"/>
      <c r="O349" s="210">
        <v>-92.806509210000002</v>
      </c>
    </row>
    <row r="350" spans="1:29">
      <c r="A350" s="53"/>
      <c r="B350" s="120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</row>
    <row r="351" spans="1:29">
      <c r="A351" s="53"/>
      <c r="B351" s="93" t="s">
        <v>161</v>
      </c>
      <c r="C351" s="94">
        <v>3.7444024293620259E-5</v>
      </c>
      <c r="D351" s="94">
        <v>2.9391933871636411E-5</v>
      </c>
      <c r="E351" s="94">
        <v>0</v>
      </c>
      <c r="F351" s="94">
        <v>1.5766172857922811E-5</v>
      </c>
      <c r="G351" s="94">
        <v>0</v>
      </c>
      <c r="H351" s="94">
        <v>0</v>
      </c>
      <c r="I351" s="94">
        <v>0</v>
      </c>
      <c r="J351" s="94">
        <v>0</v>
      </c>
      <c r="K351" s="94">
        <v>0</v>
      </c>
      <c r="L351" s="94">
        <v>0</v>
      </c>
      <c r="M351" s="94">
        <v>0</v>
      </c>
      <c r="N351" s="94"/>
      <c r="O351" s="94">
        <v>8.2602131023179481E-5</v>
      </c>
    </row>
    <row r="352" spans="1:29">
      <c r="A352" s="53"/>
      <c r="B352" s="98" t="s">
        <v>162</v>
      </c>
      <c r="C352" s="209">
        <v>0</v>
      </c>
      <c r="D352" s="209">
        <v>0</v>
      </c>
      <c r="E352" s="209">
        <v>0</v>
      </c>
      <c r="F352" s="209">
        <v>0</v>
      </c>
      <c r="G352" s="209">
        <v>0</v>
      </c>
      <c r="H352" s="209">
        <v>0</v>
      </c>
      <c r="I352" s="209">
        <v>0</v>
      </c>
      <c r="J352" s="209">
        <v>0</v>
      </c>
      <c r="K352" s="209">
        <v>0</v>
      </c>
      <c r="L352" s="209">
        <v>0</v>
      </c>
      <c r="M352" s="209">
        <v>0</v>
      </c>
      <c r="N352" s="209"/>
      <c r="O352" s="209">
        <v>0</v>
      </c>
    </row>
    <row r="353" spans="2:29" s="53" customFormat="1">
      <c r="B353" s="98" t="s">
        <v>261</v>
      </c>
      <c r="C353" s="209">
        <v>0</v>
      </c>
      <c r="D353" s="209">
        <v>0</v>
      </c>
      <c r="E353" s="209">
        <v>0</v>
      </c>
      <c r="F353" s="209">
        <v>0</v>
      </c>
      <c r="G353" s="209">
        <v>0</v>
      </c>
      <c r="H353" s="209">
        <v>0</v>
      </c>
      <c r="I353" s="209">
        <v>0</v>
      </c>
      <c r="J353" s="209">
        <v>0</v>
      </c>
      <c r="K353" s="209">
        <v>0</v>
      </c>
      <c r="L353" s="209">
        <v>0</v>
      </c>
      <c r="M353" s="209">
        <v>0</v>
      </c>
      <c r="N353" s="209"/>
      <c r="O353" s="209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09">
        <v>0</v>
      </c>
      <c r="D354" s="209">
        <v>0</v>
      </c>
      <c r="E354" s="209">
        <v>0</v>
      </c>
      <c r="F354" s="209">
        <v>0</v>
      </c>
      <c r="G354" s="209">
        <v>0</v>
      </c>
      <c r="H354" s="209">
        <v>0</v>
      </c>
      <c r="I354" s="209">
        <v>0</v>
      </c>
      <c r="J354" s="209">
        <v>0</v>
      </c>
      <c r="K354" s="209">
        <v>0</v>
      </c>
      <c r="L354" s="209">
        <v>0</v>
      </c>
      <c r="M354" s="209">
        <v>0</v>
      </c>
      <c r="N354" s="209"/>
      <c r="O354" s="209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09">
        <v>0</v>
      </c>
      <c r="D355" s="209">
        <v>0</v>
      </c>
      <c r="E355" s="209">
        <v>0</v>
      </c>
      <c r="F355" s="209">
        <v>0</v>
      </c>
      <c r="G355" s="209">
        <v>0</v>
      </c>
      <c r="H355" s="209">
        <v>0</v>
      </c>
      <c r="I355" s="209">
        <v>0</v>
      </c>
      <c r="J355" s="209">
        <v>0</v>
      </c>
      <c r="K355" s="209">
        <v>0</v>
      </c>
      <c r="L355" s="209">
        <v>0</v>
      </c>
      <c r="M355" s="209">
        <v>0</v>
      </c>
      <c r="N355" s="209"/>
      <c r="O355" s="209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09">
        <v>0</v>
      </c>
      <c r="D356" s="209">
        <v>0</v>
      </c>
      <c r="E356" s="209">
        <v>0</v>
      </c>
      <c r="F356" s="209">
        <v>0</v>
      </c>
      <c r="G356" s="209">
        <v>0</v>
      </c>
      <c r="H356" s="209">
        <v>0</v>
      </c>
      <c r="I356" s="209">
        <v>0</v>
      </c>
      <c r="J356" s="209">
        <v>0</v>
      </c>
      <c r="K356" s="209">
        <v>0</v>
      </c>
      <c r="L356" s="209">
        <v>0</v>
      </c>
      <c r="M356" s="209">
        <v>0</v>
      </c>
      <c r="N356" s="209"/>
      <c r="O356" s="209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09">
        <v>0</v>
      </c>
      <c r="D357" s="209">
        <v>0</v>
      </c>
      <c r="E357" s="209">
        <v>0</v>
      </c>
      <c r="F357" s="209">
        <v>0</v>
      </c>
      <c r="G357" s="209">
        <v>0</v>
      </c>
      <c r="H357" s="209">
        <v>0</v>
      </c>
      <c r="I357" s="209">
        <v>0</v>
      </c>
      <c r="J357" s="209">
        <v>0</v>
      </c>
      <c r="K357" s="209">
        <v>0</v>
      </c>
      <c r="L357" s="209">
        <v>0</v>
      </c>
      <c r="M357" s="209">
        <v>0</v>
      </c>
      <c r="N357" s="209"/>
      <c r="O357" s="209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09">
        <v>0</v>
      </c>
      <c r="D358" s="209">
        <v>0</v>
      </c>
      <c r="E358" s="209">
        <v>0</v>
      </c>
      <c r="F358" s="209">
        <v>0</v>
      </c>
      <c r="G358" s="209">
        <v>0</v>
      </c>
      <c r="H358" s="209">
        <v>0</v>
      </c>
      <c r="I358" s="209">
        <v>0</v>
      </c>
      <c r="J358" s="209">
        <v>0</v>
      </c>
      <c r="K358" s="209">
        <v>0</v>
      </c>
      <c r="L358" s="209">
        <v>0</v>
      </c>
      <c r="M358" s="209">
        <v>0</v>
      </c>
      <c r="N358" s="209"/>
      <c r="O358" s="209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09">
        <v>0</v>
      </c>
      <c r="D359" s="209">
        <v>0</v>
      </c>
      <c r="E359" s="209">
        <v>0</v>
      </c>
      <c r="F359" s="209">
        <v>0</v>
      </c>
      <c r="G359" s="209">
        <v>0</v>
      </c>
      <c r="H359" s="209">
        <v>0</v>
      </c>
      <c r="I359" s="209">
        <v>0</v>
      </c>
      <c r="J359" s="209">
        <v>0</v>
      </c>
      <c r="K359" s="209">
        <v>0</v>
      </c>
      <c r="L359" s="209">
        <v>0</v>
      </c>
      <c r="M359" s="209">
        <v>0</v>
      </c>
      <c r="N359" s="209"/>
      <c r="O359" s="209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09">
        <v>0</v>
      </c>
      <c r="D360" s="209">
        <v>0</v>
      </c>
      <c r="E360" s="209">
        <v>0</v>
      </c>
      <c r="F360" s="209">
        <v>0</v>
      </c>
      <c r="G360" s="209">
        <v>0</v>
      </c>
      <c r="H360" s="209">
        <v>0</v>
      </c>
      <c r="I360" s="209">
        <v>0</v>
      </c>
      <c r="J360" s="209">
        <v>0</v>
      </c>
      <c r="K360" s="209">
        <v>0</v>
      </c>
      <c r="L360" s="209">
        <v>0</v>
      </c>
      <c r="M360" s="209">
        <v>0</v>
      </c>
      <c r="N360" s="209"/>
      <c r="O360" s="209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09">
        <v>0</v>
      </c>
      <c r="D361" s="209">
        <v>0</v>
      </c>
      <c r="E361" s="209">
        <v>0</v>
      </c>
      <c r="F361" s="209">
        <v>0</v>
      </c>
      <c r="G361" s="209">
        <v>0</v>
      </c>
      <c r="H361" s="209">
        <v>0</v>
      </c>
      <c r="I361" s="209">
        <v>0</v>
      </c>
      <c r="J361" s="209">
        <v>0</v>
      </c>
      <c r="K361" s="209">
        <v>0</v>
      </c>
      <c r="L361" s="209">
        <v>0</v>
      </c>
      <c r="M361" s="209">
        <v>0</v>
      </c>
      <c r="N361" s="209"/>
      <c r="O361" s="209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09">
        <v>3.7444024293620259E-5</v>
      </c>
      <c r="D362" s="209">
        <v>2.9391933871636411E-5</v>
      </c>
      <c r="E362" s="209">
        <v>0</v>
      </c>
      <c r="F362" s="209">
        <v>1.5766172857922811E-5</v>
      </c>
      <c r="G362" s="209">
        <v>0</v>
      </c>
      <c r="H362" s="209">
        <v>0</v>
      </c>
      <c r="I362" s="209">
        <v>0</v>
      </c>
      <c r="J362" s="209">
        <v>0</v>
      </c>
      <c r="K362" s="209">
        <v>0</v>
      </c>
      <c r="L362" s="209">
        <v>0</v>
      </c>
      <c r="M362" s="209">
        <v>0</v>
      </c>
      <c r="N362" s="209"/>
      <c r="O362" s="209"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09">
        <v>3.7444024293620259E-5</v>
      </c>
      <c r="D363" s="209">
        <v>2.9391933871636411E-5</v>
      </c>
      <c r="E363" s="209">
        <v>0</v>
      </c>
      <c r="F363" s="209">
        <v>1.5766172857922811E-5</v>
      </c>
      <c r="G363" s="209">
        <v>0</v>
      </c>
      <c r="H363" s="209">
        <v>0</v>
      </c>
      <c r="I363" s="209">
        <v>0</v>
      </c>
      <c r="J363" s="209">
        <v>0</v>
      </c>
      <c r="K363" s="209">
        <v>0</v>
      </c>
      <c r="L363" s="209">
        <v>0</v>
      </c>
      <c r="M363" s="209">
        <v>0</v>
      </c>
      <c r="N363" s="209"/>
      <c r="O363" s="209"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09">
        <v>0</v>
      </c>
      <c r="D364" s="209">
        <v>0</v>
      </c>
      <c r="E364" s="209">
        <v>0</v>
      </c>
      <c r="F364" s="209">
        <v>0</v>
      </c>
      <c r="G364" s="209">
        <v>0</v>
      </c>
      <c r="H364" s="209">
        <v>0</v>
      </c>
      <c r="I364" s="209">
        <v>0</v>
      </c>
      <c r="J364" s="209">
        <v>0</v>
      </c>
      <c r="K364" s="209">
        <v>0</v>
      </c>
      <c r="L364" s="209">
        <v>0</v>
      </c>
      <c r="M364" s="209">
        <v>0</v>
      </c>
      <c r="N364" s="209"/>
      <c r="O364" s="209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09">
        <v>0</v>
      </c>
      <c r="D365" s="209">
        <v>0</v>
      </c>
      <c r="E365" s="209">
        <v>0</v>
      </c>
      <c r="F365" s="209">
        <v>0</v>
      </c>
      <c r="G365" s="209">
        <v>0</v>
      </c>
      <c r="H365" s="209">
        <v>0</v>
      </c>
      <c r="I365" s="209">
        <v>0</v>
      </c>
      <c r="J365" s="209">
        <v>0</v>
      </c>
      <c r="K365" s="209">
        <v>0</v>
      </c>
      <c r="L365" s="209">
        <v>0</v>
      </c>
      <c r="M365" s="209">
        <v>0</v>
      </c>
      <c r="N365" s="209"/>
      <c r="O365" s="209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09">
        <v>0</v>
      </c>
      <c r="D366" s="209">
        <v>0</v>
      </c>
      <c r="E366" s="209">
        <v>0</v>
      </c>
      <c r="F366" s="209">
        <v>0</v>
      </c>
      <c r="G366" s="209">
        <v>0</v>
      </c>
      <c r="H366" s="209">
        <v>0</v>
      </c>
      <c r="I366" s="209">
        <v>0</v>
      </c>
      <c r="J366" s="209">
        <v>0</v>
      </c>
      <c r="K366" s="209">
        <v>0</v>
      </c>
      <c r="L366" s="209">
        <v>0</v>
      </c>
      <c r="M366" s="209">
        <v>0</v>
      </c>
      <c r="N366" s="209"/>
      <c r="O366" s="209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09">
        <v>0</v>
      </c>
      <c r="D367" s="209">
        <v>0</v>
      </c>
      <c r="E367" s="209">
        <v>0</v>
      </c>
      <c r="F367" s="209">
        <v>0</v>
      </c>
      <c r="G367" s="209">
        <v>0</v>
      </c>
      <c r="H367" s="209">
        <v>0</v>
      </c>
      <c r="I367" s="209">
        <v>0</v>
      </c>
      <c r="J367" s="209">
        <v>0</v>
      </c>
      <c r="K367" s="209">
        <v>0</v>
      </c>
      <c r="L367" s="209">
        <v>0</v>
      </c>
      <c r="M367" s="209">
        <v>0</v>
      </c>
      <c r="N367" s="209"/>
      <c r="O367" s="209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09">
        <v>0</v>
      </c>
      <c r="D368" s="209">
        <v>0</v>
      </c>
      <c r="E368" s="209">
        <v>0</v>
      </c>
      <c r="F368" s="209">
        <v>0</v>
      </c>
      <c r="G368" s="209">
        <v>0</v>
      </c>
      <c r="H368" s="209">
        <v>0</v>
      </c>
      <c r="I368" s="209">
        <v>0</v>
      </c>
      <c r="J368" s="209">
        <v>0</v>
      </c>
      <c r="K368" s="209">
        <v>0</v>
      </c>
      <c r="L368" s="209">
        <v>0</v>
      </c>
      <c r="M368" s="209">
        <v>0</v>
      </c>
      <c r="N368" s="209"/>
      <c r="O368" s="209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09">
        <v>0</v>
      </c>
      <c r="D369" s="209">
        <v>0</v>
      </c>
      <c r="E369" s="209">
        <v>0</v>
      </c>
      <c r="F369" s="209">
        <v>0</v>
      </c>
      <c r="G369" s="209">
        <v>0</v>
      </c>
      <c r="H369" s="209">
        <v>0</v>
      </c>
      <c r="I369" s="209">
        <v>0</v>
      </c>
      <c r="J369" s="209">
        <v>0</v>
      </c>
      <c r="K369" s="209">
        <v>0</v>
      </c>
      <c r="L369" s="209">
        <v>0</v>
      </c>
      <c r="M369" s="209">
        <v>0</v>
      </c>
      <c r="N369" s="209"/>
      <c r="O369" s="209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09">
        <v>0</v>
      </c>
      <c r="D370" s="209">
        <v>0</v>
      </c>
      <c r="E370" s="209">
        <v>0</v>
      </c>
      <c r="F370" s="209">
        <v>0</v>
      </c>
      <c r="G370" s="209">
        <v>0</v>
      </c>
      <c r="H370" s="209">
        <v>0</v>
      </c>
      <c r="I370" s="209">
        <v>0</v>
      </c>
      <c r="J370" s="209">
        <v>0</v>
      </c>
      <c r="K370" s="209">
        <v>0</v>
      </c>
      <c r="L370" s="209">
        <v>0</v>
      </c>
      <c r="M370" s="209">
        <v>0</v>
      </c>
      <c r="N370" s="209"/>
      <c r="O370" s="209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</row>
    <row r="372" spans="1:29" ht="15" thickBot="1">
      <c r="A372" s="53"/>
      <c r="B372" s="122" t="s">
        <v>168</v>
      </c>
      <c r="C372" s="214">
        <v>-32.685346095975703</v>
      </c>
      <c r="D372" s="214">
        <v>-14.689512688066129</v>
      </c>
      <c r="E372" s="214">
        <v>-14.280743359999999</v>
      </c>
      <c r="F372" s="214">
        <v>-15.766157083827142</v>
      </c>
      <c r="G372" s="214">
        <v>-15.384667380000002</v>
      </c>
      <c r="H372" s="214">
        <v>0</v>
      </c>
      <c r="I372" s="214">
        <v>0</v>
      </c>
      <c r="J372" s="214">
        <v>0</v>
      </c>
      <c r="K372" s="214">
        <v>0</v>
      </c>
      <c r="L372" s="214">
        <v>0</v>
      </c>
      <c r="M372" s="214">
        <v>0</v>
      </c>
      <c r="N372" s="214"/>
      <c r="O372" s="214"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13" t="s">
        <v>409</v>
      </c>
      <c r="C374" s="413"/>
      <c r="D374" s="413"/>
      <c r="E374" s="413"/>
      <c r="F374" s="413"/>
      <c r="G374" s="413"/>
      <c r="H374" s="413"/>
      <c r="I374" s="413"/>
      <c r="J374" s="413"/>
      <c r="K374" s="413"/>
      <c r="L374" s="413"/>
      <c r="M374" s="413"/>
      <c r="N374" s="413"/>
      <c r="O374" s="413"/>
    </row>
    <row r="375" spans="1:29">
      <c r="A375" s="53"/>
      <c r="B375" s="414" t="s">
        <v>402</v>
      </c>
      <c r="C375" s="414"/>
      <c r="D375" s="414"/>
      <c r="E375" s="414"/>
      <c r="F375" s="414"/>
      <c r="G375" s="414"/>
      <c r="H375" s="414"/>
      <c r="I375" s="414"/>
      <c r="J375" s="414"/>
      <c r="K375" s="414"/>
      <c r="L375" s="414"/>
      <c r="M375" s="414"/>
      <c r="N375" s="414"/>
      <c r="O375" s="414"/>
    </row>
    <row r="376" spans="1:29">
      <c r="A376" s="53"/>
      <c r="B376" s="415" t="s">
        <v>95</v>
      </c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3" t="s">
        <v>96</v>
      </c>
      <c r="C378" s="425" t="s">
        <v>403</v>
      </c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7"/>
      <c r="O378" s="428" t="s">
        <v>404</v>
      </c>
    </row>
    <row r="379" spans="1:29">
      <c r="A379" s="53"/>
      <c r="B379" s="424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29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>
        <v>17.377235719021151</v>
      </c>
      <c r="G380" s="64">
        <v>19.112110974807003</v>
      </c>
      <c r="H380" s="64">
        <v>15.401417384165732</v>
      </c>
      <c r="I380" s="64">
        <v>9.3402293564393499</v>
      </c>
      <c r="J380" s="64">
        <v>10.25867402337799</v>
      </c>
      <c r="K380" s="64">
        <v>8.2353083832345835</v>
      </c>
      <c r="L380" s="64">
        <v>15.247278695314343</v>
      </c>
      <c r="M380" s="64">
        <v>10.706167723410189</v>
      </c>
      <c r="N380" s="64"/>
      <c r="O380" s="64">
        <v>160.31380887105405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>
        <v>17.377235719021151</v>
      </c>
      <c r="G382" s="68">
        <v>19.112110974807003</v>
      </c>
      <c r="H382" s="68">
        <v>15.401417384165732</v>
      </c>
      <c r="I382" s="68">
        <v>9.3402293564393499</v>
      </c>
      <c r="J382" s="68">
        <v>10.25867402337799</v>
      </c>
      <c r="K382" s="68">
        <v>8.2353083832345835</v>
      </c>
      <c r="L382" s="68">
        <v>15.247278695314343</v>
      </c>
      <c r="M382" s="68">
        <v>10.706167723410189</v>
      </c>
      <c r="N382" s="68"/>
      <c r="O382" s="68">
        <v>160.31380887105405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>
        <v>13.775384568492601</v>
      </c>
      <c r="G383" s="110">
        <v>17.047284815267197</v>
      </c>
      <c r="H383" s="110">
        <v>12.763042300121372</v>
      </c>
      <c r="I383" s="110">
        <v>6.9947040449786657</v>
      </c>
      <c r="J383" s="110">
        <v>4.9245717690591215</v>
      </c>
      <c r="K383" s="110">
        <v>5.5261319295970646</v>
      </c>
      <c r="L383" s="110">
        <v>10.813869437559113</v>
      </c>
      <c r="M383" s="110">
        <v>7.9975958384143926</v>
      </c>
      <c r="N383" s="110"/>
      <c r="O383" s="110">
        <v>128.54085815507361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>
        <v>0</v>
      </c>
      <c r="G384" s="110">
        <v>0</v>
      </c>
      <c r="H384" s="110">
        <v>0</v>
      </c>
      <c r="I384" s="110">
        <v>0</v>
      </c>
      <c r="J384" s="110">
        <v>0</v>
      </c>
      <c r="K384" s="110">
        <v>0</v>
      </c>
      <c r="L384" s="110">
        <v>0</v>
      </c>
      <c r="M384" s="110">
        <v>0</v>
      </c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>
        <v>0.46169702560048953</v>
      </c>
      <c r="G385" s="110">
        <v>9.6465037538992632E-2</v>
      </c>
      <c r="H385" s="110">
        <v>6.6020297643129403E-2</v>
      </c>
      <c r="I385" s="110">
        <v>0.18656574698876779</v>
      </c>
      <c r="J385" s="110">
        <v>2.1367791896428137</v>
      </c>
      <c r="K385" s="110">
        <v>0.10757164642503217</v>
      </c>
      <c r="L385" s="110">
        <v>1.1804261991906366E-2</v>
      </c>
      <c r="M385" s="110">
        <v>0.17428025203227779</v>
      </c>
      <c r="N385" s="110"/>
      <c r="O385" s="110">
        <v>4.185767995163693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>
        <v>3.140154124928058</v>
      </c>
      <c r="G386" s="110">
        <v>1.9683611220008117</v>
      </c>
      <c r="H386" s="110">
        <v>2.5723547864012319</v>
      </c>
      <c r="I386" s="110">
        <v>2.1589595644719162</v>
      </c>
      <c r="J386" s="110">
        <v>3.197323064676056</v>
      </c>
      <c r="K386" s="110">
        <v>2.6016048072124875</v>
      </c>
      <c r="L386" s="110">
        <v>4.4216049957633228</v>
      </c>
      <c r="M386" s="110">
        <v>2.5342916329635203</v>
      </c>
      <c r="N386" s="110"/>
      <c r="O386" s="110">
        <v>27.587182720816738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>
        <v>0</v>
      </c>
      <c r="I389" s="110">
        <v>0</v>
      </c>
      <c r="J389" s="110">
        <v>0</v>
      </c>
      <c r="K389" s="110">
        <v>0</v>
      </c>
      <c r="L389" s="110">
        <v>0</v>
      </c>
      <c r="M389" s="110">
        <v>0</v>
      </c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>
        <v>3.9329149279121101</v>
      </c>
      <c r="G391" s="127">
        <v>3.8359621792363474</v>
      </c>
      <c r="H391" s="127">
        <v>6.0775431745818631</v>
      </c>
      <c r="I391" s="127">
        <v>4.0532093457810667</v>
      </c>
      <c r="J391" s="127">
        <v>3.7170813773888294</v>
      </c>
      <c r="K391" s="127">
        <v>5.9806805778705519</v>
      </c>
      <c r="L391" s="127">
        <v>4.3570932109443392</v>
      </c>
      <c r="M391" s="127">
        <v>4.1194465875454229</v>
      </c>
      <c r="N391" s="127"/>
      <c r="O391" s="127">
        <v>48.367843069790254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>
        <v>0</v>
      </c>
      <c r="I392" s="129">
        <v>0</v>
      </c>
      <c r="J392" s="129">
        <v>0</v>
      </c>
      <c r="K392" s="129">
        <v>0</v>
      </c>
      <c r="L392" s="129">
        <v>0</v>
      </c>
      <c r="M392" s="129">
        <v>0</v>
      </c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>
        <v>0</v>
      </c>
      <c r="I393" s="110">
        <v>0</v>
      </c>
      <c r="J393" s="110">
        <v>0</v>
      </c>
      <c r="K393" s="110">
        <v>0</v>
      </c>
      <c r="L393" s="110">
        <v>0</v>
      </c>
      <c r="M393" s="110">
        <v>0</v>
      </c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7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>
        <v>3.9329149279121101</v>
      </c>
      <c r="G395" s="129">
        <v>3.8359621792363474</v>
      </c>
      <c r="H395" s="129">
        <v>6.0775431745818631</v>
      </c>
      <c r="I395" s="129">
        <v>4.0532093457810667</v>
      </c>
      <c r="J395" s="129">
        <v>3.7170813773888294</v>
      </c>
      <c r="K395" s="129">
        <v>5.9806805778705519</v>
      </c>
      <c r="L395" s="129">
        <v>4.3570932109443392</v>
      </c>
      <c r="M395" s="129">
        <v>4.1194465875454229</v>
      </c>
      <c r="N395" s="129"/>
      <c r="O395" s="129">
        <v>48.367843069790254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>
        <v>2.8911171257002977</v>
      </c>
      <c r="G396" s="110">
        <v>2.8022560411630688</v>
      </c>
      <c r="H396" s="110">
        <v>3.351050700384798</v>
      </c>
      <c r="I396" s="110">
        <v>2.4969424878713014</v>
      </c>
      <c r="J396" s="110">
        <v>2.702505730020659</v>
      </c>
      <c r="K396" s="110">
        <v>4.8665733348092859</v>
      </c>
      <c r="L396" s="110">
        <v>3.1061628751041592</v>
      </c>
      <c r="M396" s="110">
        <v>2.6736331600362853</v>
      </c>
      <c r="N396" s="110"/>
      <c r="O396" s="110">
        <v>33.012509226298576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>
        <v>0.6907324331757283</v>
      </c>
      <c r="G397" s="110">
        <v>0.55807249157978267</v>
      </c>
      <c r="H397" s="110">
        <v>2.5039959796588143</v>
      </c>
      <c r="I397" s="110">
        <v>0.67891291167171075</v>
      </c>
      <c r="J397" s="110">
        <v>0.71138843692926534</v>
      </c>
      <c r="K397" s="110">
        <v>0.67039130716680373</v>
      </c>
      <c r="L397" s="110">
        <v>0.78731919003871009</v>
      </c>
      <c r="M397" s="110">
        <v>0.69892129079689158</v>
      </c>
      <c r="N397" s="110"/>
      <c r="O397" s="110">
        <v>10.329054597229653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>
        <v>0.20328729100340223</v>
      </c>
      <c r="G398" s="110">
        <v>0.34247503867265927</v>
      </c>
      <c r="H398" s="110">
        <v>0.14282234300984947</v>
      </c>
      <c r="I398" s="110">
        <v>0.20621613143551734</v>
      </c>
      <c r="J398" s="110">
        <v>0.14341127934357054</v>
      </c>
      <c r="K398" s="110">
        <v>0.34615535647767443</v>
      </c>
      <c r="L398" s="110">
        <v>0.37822012333829075</v>
      </c>
      <c r="M398" s="110">
        <v>0.54469539344512541</v>
      </c>
      <c r="N398" s="110"/>
      <c r="O398" s="110">
        <v>2.9464279511617413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>
        <v>0.14777807803268178</v>
      </c>
      <c r="G399" s="110">
        <v>0.13315860782083677</v>
      </c>
      <c r="H399" s="110">
        <v>7.9674151528400919E-2</v>
      </c>
      <c r="I399" s="110">
        <v>0.67113781480253665</v>
      </c>
      <c r="J399" s="110">
        <v>0.15977593109533481</v>
      </c>
      <c r="K399" s="110">
        <v>9.7560579416787904E-2</v>
      </c>
      <c r="L399" s="110">
        <v>8.5391022463179589E-2</v>
      </c>
      <c r="M399" s="110">
        <v>0.20219674326712017</v>
      </c>
      <c r="N399" s="110"/>
      <c r="O399" s="110">
        <v>2.0798512951002799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>
        <v>0</v>
      </c>
      <c r="I401" s="85">
        <v>0</v>
      </c>
      <c r="J401" s="85">
        <v>0</v>
      </c>
      <c r="K401" s="85">
        <v>0</v>
      </c>
      <c r="L401" s="85">
        <v>0</v>
      </c>
      <c r="M401" s="85">
        <v>0</v>
      </c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>
        <v>0</v>
      </c>
      <c r="I402" s="110">
        <v>0</v>
      </c>
      <c r="J402" s="110">
        <v>0</v>
      </c>
      <c r="K402" s="110">
        <v>0</v>
      </c>
      <c r="L402" s="110">
        <v>0</v>
      </c>
      <c r="M402" s="110">
        <v>0</v>
      </c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>
        <v>13.444320791109041</v>
      </c>
      <c r="G404" s="132">
        <v>15.276148795570656</v>
      </c>
      <c r="H404" s="132">
        <v>9.3238742095838703</v>
      </c>
      <c r="I404" s="132">
        <v>5.2870200106582832</v>
      </c>
      <c r="J404" s="132">
        <v>6.5415926459891605</v>
      </c>
      <c r="K404" s="132">
        <v>2.2546278053640316</v>
      </c>
      <c r="L404" s="132">
        <v>10.890185484370004</v>
      </c>
      <c r="M404" s="132">
        <v>6.5867211358647664</v>
      </c>
      <c r="N404" s="132"/>
      <c r="O404" s="132">
        <v>111.9459658012638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>
        <v>5.0413708391919165</v>
      </c>
      <c r="G406" s="127">
        <v>7.7842667272507846</v>
      </c>
      <c r="H406" s="127">
        <v>4.6642202960103196</v>
      </c>
      <c r="I406" s="127">
        <v>6.6848759571957661</v>
      </c>
      <c r="J406" s="127">
        <v>7.8331072304001959</v>
      </c>
      <c r="K406" s="127">
        <v>5.8385682577083369</v>
      </c>
      <c r="L406" s="127">
        <v>18.315570185569982</v>
      </c>
      <c r="M406" s="127">
        <v>22.513318246898287</v>
      </c>
      <c r="N406" s="127"/>
      <c r="O406" s="127">
        <v>123.84113175672863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>
        <v>5.0413708391919165</v>
      </c>
      <c r="G407" s="110">
        <v>7.7842667272507846</v>
      </c>
      <c r="H407" s="110">
        <v>4.6642202960103196</v>
      </c>
      <c r="I407" s="110">
        <v>6.6848759571957661</v>
      </c>
      <c r="J407" s="110">
        <v>7.8331072304001959</v>
      </c>
      <c r="K407" s="110">
        <v>5.8385682577083369</v>
      </c>
      <c r="L407" s="110">
        <v>18.315570185569982</v>
      </c>
      <c r="M407" s="110">
        <v>22.513318246898287</v>
      </c>
      <c r="N407" s="110"/>
      <c r="O407" s="110">
        <v>123.84113175672863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>
        <v>8.4029499519171242</v>
      </c>
      <c r="G409" s="114">
        <v>7.491882068319871</v>
      </c>
      <c r="H409" s="114">
        <v>4.6596539135735506</v>
      </c>
      <c r="I409" s="114">
        <v>-1.3978559465374829</v>
      </c>
      <c r="J409" s="114">
        <v>-1.2915145844110354</v>
      </c>
      <c r="K409" s="114">
        <v>-3.5839404523443052</v>
      </c>
      <c r="L409" s="114">
        <v>-7.4253847011999774</v>
      </c>
      <c r="M409" s="114">
        <v>-15.926597111033519</v>
      </c>
      <c r="N409" s="114"/>
      <c r="O409" s="114">
        <v>-11.895165955464833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>
        <v>-8.4029499519171278</v>
      </c>
      <c r="G411" s="94">
        <v>-7.4918820683198799</v>
      </c>
      <c r="H411" s="94">
        <v>-4.6596539135735497</v>
      </c>
      <c r="I411" s="94">
        <v>1.3978559465374796</v>
      </c>
      <c r="J411" s="94">
        <v>1.2915145844110354</v>
      </c>
      <c r="K411" s="94">
        <v>3.5839404523443008</v>
      </c>
      <c r="L411" s="94">
        <v>7.4253847011999845</v>
      </c>
      <c r="M411" s="94">
        <v>15.926597111033518</v>
      </c>
      <c r="N411" s="94"/>
      <c r="O411" s="94">
        <v>11.895165955464858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>
        <v>-8.3978065270684787</v>
      </c>
      <c r="G412" s="124">
        <v>-5.896327339650183</v>
      </c>
      <c r="H412" s="124">
        <v>-0.4919176951253359</v>
      </c>
      <c r="I412" s="124">
        <v>1.4029196240727428</v>
      </c>
      <c r="J412" s="124">
        <v>3.3952412316929079</v>
      </c>
      <c r="K412" s="124">
        <v>4.621023144341124</v>
      </c>
      <c r="L412" s="124">
        <v>7.4253847011999845</v>
      </c>
      <c r="M412" s="124">
        <v>15.926597111033518</v>
      </c>
      <c r="N412" s="124"/>
      <c r="O412" s="124">
        <v>25.322518572894637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>
        <v>0</v>
      </c>
      <c r="I413" s="124">
        <v>0</v>
      </c>
      <c r="J413" s="124">
        <v>0</v>
      </c>
      <c r="K413" s="124">
        <v>0</v>
      </c>
      <c r="L413" s="124">
        <v>0</v>
      </c>
      <c r="M413" s="124">
        <v>0</v>
      </c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>
        <v>-8.3978065270684787</v>
      </c>
      <c r="G414" s="124">
        <v>-5.896327339650183</v>
      </c>
      <c r="H414" s="124">
        <v>-0.4919176951253359</v>
      </c>
      <c r="I414" s="124">
        <v>1.4029196240727428</v>
      </c>
      <c r="J414" s="124">
        <v>3.3952412316929079</v>
      </c>
      <c r="K414" s="124">
        <v>4.621023144341124</v>
      </c>
      <c r="L414" s="124">
        <v>7.4253847011999845</v>
      </c>
      <c r="M414" s="124">
        <v>15.926597111033518</v>
      </c>
      <c r="N414" s="124"/>
      <c r="O414" s="124">
        <v>25.322518572894637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>
        <v>-5.1434248486482157E-3</v>
      </c>
      <c r="G415" s="124">
        <v>-1.5955547286696972</v>
      </c>
      <c r="H415" s="124">
        <v>-4.1677362184482138</v>
      </c>
      <c r="I415" s="124">
        <v>-5.0636775352632312E-3</v>
      </c>
      <c r="J415" s="124">
        <v>-2.1037266472818725</v>
      </c>
      <c r="K415" s="124">
        <v>-1.0370826919968232</v>
      </c>
      <c r="L415" s="124">
        <v>0</v>
      </c>
      <c r="M415" s="124">
        <v>0</v>
      </c>
      <c r="N415" s="124"/>
      <c r="O415" s="124">
        <v>-13.427352617429779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>
        <v>0</v>
      </c>
      <c r="I416" s="124">
        <v>0</v>
      </c>
      <c r="J416" s="124">
        <v>0</v>
      </c>
      <c r="K416" s="124">
        <v>0</v>
      </c>
      <c r="L416" s="124">
        <v>0</v>
      </c>
      <c r="M416" s="124">
        <v>0</v>
      </c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>
        <v>0</v>
      </c>
      <c r="I417" s="124">
        <v>0</v>
      </c>
      <c r="J417" s="124">
        <v>0</v>
      </c>
      <c r="K417" s="124">
        <v>0</v>
      </c>
      <c r="L417" s="124">
        <v>0</v>
      </c>
      <c r="M417" s="124">
        <v>0</v>
      </c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>
        <v>-5.1434248486482157E-3</v>
      </c>
      <c r="G418" s="124">
        <v>-1.5955547286696972</v>
      </c>
      <c r="H418" s="124">
        <v>-4.1677362184482138</v>
      </c>
      <c r="I418" s="124">
        <v>-5.0636775352632312E-3</v>
      </c>
      <c r="J418" s="124">
        <v>-2.1037266472818725</v>
      </c>
      <c r="K418" s="124">
        <v>-1.0370826919968232</v>
      </c>
      <c r="L418" s="124">
        <v>0</v>
      </c>
      <c r="M418" s="124">
        <v>0</v>
      </c>
      <c r="N418" s="124"/>
      <c r="O418" s="124">
        <v>-13.427352617429779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>
        <v>0</v>
      </c>
      <c r="I419" s="124">
        <v>0</v>
      </c>
      <c r="J419" s="124">
        <v>0</v>
      </c>
      <c r="K419" s="124">
        <v>0</v>
      </c>
      <c r="L419" s="124">
        <v>0</v>
      </c>
      <c r="M419" s="124">
        <v>0</v>
      </c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>
        <v>0</v>
      </c>
      <c r="I420" s="124">
        <v>0</v>
      </c>
      <c r="J420" s="124">
        <v>0</v>
      </c>
      <c r="K420" s="124">
        <v>0</v>
      </c>
      <c r="L420" s="124">
        <v>0</v>
      </c>
      <c r="M420" s="124">
        <v>0</v>
      </c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0</v>
      </c>
      <c r="G422" s="135">
        <v>-8.8817841970012523E-15</v>
      </c>
      <c r="H422" s="135">
        <v>0</v>
      </c>
      <c r="I422" s="135">
        <v>-3.3306690738754696E-15</v>
      </c>
      <c r="J422" s="135">
        <v>0</v>
      </c>
      <c r="K422" s="135">
        <v>-4.4408920985006262E-15</v>
      </c>
      <c r="L422" s="135">
        <v>7.1054273576010019E-15</v>
      </c>
      <c r="M422" s="135">
        <v>0</v>
      </c>
      <c r="N422" s="135"/>
      <c r="O422" s="135">
        <v>2.4868995751603507E-14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13" t="s">
        <v>410</v>
      </c>
      <c r="C424" s="413"/>
      <c r="D424" s="413"/>
      <c r="E424" s="413"/>
      <c r="F424" s="413"/>
      <c r="G424" s="413"/>
      <c r="H424" s="413"/>
      <c r="I424" s="413"/>
      <c r="J424" s="413"/>
      <c r="K424" s="413"/>
      <c r="L424" s="413"/>
      <c r="M424" s="413"/>
      <c r="N424" s="413"/>
      <c r="O424" s="413"/>
      <c r="P424" s="61"/>
      <c r="Q424" s="61"/>
      <c r="R424" s="61"/>
      <c r="S424" s="61"/>
    </row>
    <row r="425" spans="1:29" s="53" customFormat="1">
      <c r="B425" s="414" t="s">
        <v>402</v>
      </c>
      <c r="C425" s="414"/>
      <c r="D425" s="414"/>
      <c r="E425" s="414"/>
      <c r="F425" s="414"/>
      <c r="G425" s="414"/>
      <c r="H425" s="414"/>
      <c r="I425" s="414"/>
      <c r="J425" s="414"/>
      <c r="K425" s="414"/>
      <c r="L425" s="414"/>
      <c r="M425" s="414"/>
      <c r="N425" s="414"/>
      <c r="O425" s="414"/>
      <c r="P425" s="61"/>
      <c r="Q425" s="61"/>
      <c r="R425" s="61"/>
      <c r="S425" s="61"/>
    </row>
    <row r="426" spans="1:29" s="53" customFormat="1">
      <c r="B426" s="415" t="s">
        <v>95</v>
      </c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3" t="s">
        <v>96</v>
      </c>
      <c r="C428" s="425" t="s">
        <v>403</v>
      </c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7"/>
      <c r="O428" s="428" t="s">
        <v>404</v>
      </c>
      <c r="P428" s="61"/>
      <c r="Q428" s="61"/>
      <c r="R428" s="61"/>
      <c r="S428" s="61"/>
    </row>
    <row r="429" spans="1:29" s="53" customFormat="1">
      <c r="B429" s="424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29"/>
      <c r="P429" s="61"/>
      <c r="Q429" s="61"/>
      <c r="R429" s="61"/>
      <c r="S429" s="61"/>
    </row>
    <row r="430" spans="1:29" s="53" customFormat="1">
      <c r="B430" s="63" t="s">
        <v>146</v>
      </c>
      <c r="C430" s="64">
        <v>9.8953676201409326</v>
      </c>
      <c r="D430" s="64">
        <v>9.9442348762821045</v>
      </c>
      <c r="E430" s="64">
        <v>11.849992135053718</v>
      </c>
      <c r="F430" s="64">
        <v>12.930871548596489</v>
      </c>
      <c r="G430" s="64">
        <v>14.044806520777183</v>
      </c>
      <c r="H430" s="64">
        <v>11.45405003764534</v>
      </c>
      <c r="I430" s="64">
        <v>11.18720533145833</v>
      </c>
      <c r="J430" s="64">
        <v>10.835348783108108</v>
      </c>
      <c r="K430" s="64">
        <v>11.929045126369648</v>
      </c>
      <c r="L430" s="64">
        <v>10.989753452804116</v>
      </c>
      <c r="M430" s="64">
        <v>10.714171435815466</v>
      </c>
      <c r="N430" s="64"/>
      <c r="O430" s="64">
        <v>125.77484686805143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8.8815931167163953</v>
      </c>
      <c r="D432" s="68">
        <v>8.594038243994877</v>
      </c>
      <c r="E432" s="68">
        <v>10.339740552409989</v>
      </c>
      <c r="F432" s="68">
        <v>11.252404950897182</v>
      </c>
      <c r="G432" s="68">
        <v>12.416058852656255</v>
      </c>
      <c r="H432" s="68">
        <v>9.7135773391364584</v>
      </c>
      <c r="I432" s="68">
        <v>10.128703170215267</v>
      </c>
      <c r="J432" s="68">
        <v>9.8961546506774418</v>
      </c>
      <c r="K432" s="68">
        <v>11.022781170008644</v>
      </c>
      <c r="L432" s="68">
        <v>9.9998322806684445</v>
      </c>
      <c r="M432" s="68">
        <v>9.8404793994669504</v>
      </c>
      <c r="N432" s="68"/>
      <c r="O432" s="68">
        <v>112.0853637268479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>
        <v>0</v>
      </c>
      <c r="I433" s="110">
        <v>0</v>
      </c>
      <c r="J433" s="110">
        <v>0</v>
      </c>
      <c r="K433" s="110">
        <v>0</v>
      </c>
      <c r="L433" s="110">
        <v>0</v>
      </c>
      <c r="M433" s="110">
        <v>0</v>
      </c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>
        <v>0</v>
      </c>
      <c r="I434" s="110">
        <v>0</v>
      </c>
      <c r="J434" s="110">
        <v>0</v>
      </c>
      <c r="K434" s="110">
        <v>0</v>
      </c>
      <c r="L434" s="110">
        <v>0</v>
      </c>
      <c r="M434" s="110">
        <v>0</v>
      </c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>
        <v>0</v>
      </c>
      <c r="I435" s="110">
        <v>0</v>
      </c>
      <c r="J435" s="110">
        <v>0</v>
      </c>
      <c r="K435" s="110">
        <v>0</v>
      </c>
      <c r="L435" s="110">
        <v>0</v>
      </c>
      <c r="M435" s="110">
        <v>0</v>
      </c>
      <c r="N435" s="110"/>
      <c r="O435" s="110">
        <v>0</v>
      </c>
    </row>
    <row r="436" spans="1:29">
      <c r="A436" s="53"/>
      <c r="B436" s="98" t="s">
        <v>110</v>
      </c>
      <c r="C436" s="110">
        <v>8.8815931167163953</v>
      </c>
      <c r="D436" s="110">
        <v>8.594038243994877</v>
      </c>
      <c r="E436" s="110">
        <v>10.339740552409989</v>
      </c>
      <c r="F436" s="110">
        <v>11.252404950897182</v>
      </c>
      <c r="G436" s="110">
        <v>12.416058852656255</v>
      </c>
      <c r="H436" s="110">
        <v>9.7135773391364584</v>
      </c>
      <c r="I436" s="110">
        <v>10.128703170215267</v>
      </c>
      <c r="J436" s="110">
        <v>9.8961546506774418</v>
      </c>
      <c r="K436" s="110">
        <v>11.022781170008644</v>
      </c>
      <c r="L436" s="110">
        <v>9.9998322806684445</v>
      </c>
      <c r="M436" s="110">
        <v>9.8404793994669504</v>
      </c>
      <c r="N436" s="110"/>
      <c r="O436" s="110">
        <v>112.0853637268479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>
        <v>0</v>
      </c>
      <c r="I437" s="110">
        <v>0</v>
      </c>
      <c r="J437" s="110">
        <v>0</v>
      </c>
      <c r="K437" s="110">
        <v>0</v>
      </c>
      <c r="L437" s="110">
        <v>0</v>
      </c>
      <c r="M437" s="110">
        <v>0</v>
      </c>
      <c r="N437" s="110"/>
      <c r="O437" s="110">
        <v>0</v>
      </c>
    </row>
    <row r="438" spans="1:29">
      <c r="A438" s="53"/>
      <c r="B438" s="219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>
        <v>0</v>
      </c>
      <c r="I438" s="110">
        <v>0</v>
      </c>
      <c r="J438" s="110">
        <v>0</v>
      </c>
      <c r="K438" s="110">
        <v>0</v>
      </c>
      <c r="L438" s="110">
        <v>0</v>
      </c>
      <c r="M438" s="110">
        <v>0</v>
      </c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>
        <v>1.678466597699307</v>
      </c>
      <c r="G440" s="68">
        <v>1.628747668120929</v>
      </c>
      <c r="H440" s="68">
        <v>1.7404726985088816</v>
      </c>
      <c r="I440" s="68">
        <v>1.0585021612430623</v>
      </c>
      <c r="J440" s="68">
        <v>0.93919413243066652</v>
      </c>
      <c r="K440" s="68">
        <v>0.90626395636100399</v>
      </c>
      <c r="L440" s="68">
        <v>0.98992117213567221</v>
      </c>
      <c r="M440" s="68">
        <v>0.87369203634851489</v>
      </c>
      <c r="N440" s="68"/>
      <c r="O440" s="68">
        <v>13.68948314120353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>
        <v>1.678466597699307</v>
      </c>
      <c r="G441" s="110">
        <v>1.628747668120929</v>
      </c>
      <c r="H441" s="110">
        <v>1.7404726985088816</v>
      </c>
      <c r="I441" s="110">
        <v>1.0585021612430623</v>
      </c>
      <c r="J441" s="110">
        <v>0.93919413243066652</v>
      </c>
      <c r="K441" s="110">
        <v>0.90626395636100399</v>
      </c>
      <c r="L441" s="110">
        <v>0.98992117213567221</v>
      </c>
      <c r="M441" s="110">
        <v>0.87369203634851489</v>
      </c>
      <c r="N441" s="110"/>
      <c r="O441" s="110">
        <v>13.68948314120353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>
        <v>3.1136883808819569</v>
      </c>
      <c r="G443" s="127">
        <v>6.5375852160732002</v>
      </c>
      <c r="H443" s="127">
        <v>96.04623918998108</v>
      </c>
      <c r="I443" s="127">
        <v>10.713615367176054</v>
      </c>
      <c r="J443" s="127">
        <v>5.2598789208857362</v>
      </c>
      <c r="K443" s="127">
        <v>3.7588466228800756</v>
      </c>
      <c r="L443" s="127">
        <v>7.1384029243621248</v>
      </c>
      <c r="M443" s="127">
        <v>8.4854184988603798</v>
      </c>
      <c r="N443" s="127"/>
      <c r="O443" s="127">
        <v>152.7310897000726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>
        <v>3.1136883808819569</v>
      </c>
      <c r="G444" s="129">
        <v>4.393486147142613</v>
      </c>
      <c r="H444" s="129">
        <v>95.897697933769592</v>
      </c>
      <c r="I444" s="129">
        <v>9.602947532732335</v>
      </c>
      <c r="J444" s="129">
        <v>5.2598789208857362</v>
      </c>
      <c r="K444" s="129">
        <v>3.7588466228800756</v>
      </c>
      <c r="L444" s="129">
        <v>5.0224584431177721</v>
      </c>
      <c r="M444" s="129">
        <v>8.4854184988603798</v>
      </c>
      <c r="N444" s="129"/>
      <c r="O444" s="129">
        <v>146.68242142268258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>
        <v>1.9197463056322535</v>
      </c>
      <c r="G445" s="110">
        <v>1.9222999232032301</v>
      </c>
      <c r="H445" s="110">
        <v>1.7938069619391976</v>
      </c>
      <c r="I445" s="110">
        <v>3.3339490238225093</v>
      </c>
      <c r="J445" s="110">
        <v>2.0090644782748823</v>
      </c>
      <c r="K445" s="110">
        <v>2.0471156008180995</v>
      </c>
      <c r="L445" s="110">
        <v>2.1301188300090357</v>
      </c>
      <c r="M445" s="110">
        <v>3.3345823726547437</v>
      </c>
      <c r="N445" s="110"/>
      <c r="O445" s="110">
        <v>24.302407877000572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>
        <v>0.35530793749954465</v>
      </c>
      <c r="G446" s="110">
        <v>0.78956331052591178</v>
      </c>
      <c r="H446" s="110">
        <v>1.1745791452057976</v>
      </c>
      <c r="I446" s="110">
        <v>1.0640067045588222</v>
      </c>
      <c r="J446" s="110">
        <v>1.4598221185666054</v>
      </c>
      <c r="K446" s="110">
        <v>1.016018070930061</v>
      </c>
      <c r="L446" s="110">
        <v>1.001300044476322</v>
      </c>
      <c r="M446" s="110">
        <v>2.0560567963967316</v>
      </c>
      <c r="N446" s="110"/>
      <c r="O446" s="110">
        <v>10.862685386313604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>
        <v>0.24086306415421493</v>
      </c>
      <c r="G447" s="110">
        <v>1.4700539202922669</v>
      </c>
      <c r="H447" s="110">
        <v>1.9812664635330015</v>
      </c>
      <c r="I447" s="110">
        <v>4.233433409260229</v>
      </c>
      <c r="J447" s="110">
        <v>1.5444215095482732</v>
      </c>
      <c r="K447" s="110">
        <v>0.37304960588553643</v>
      </c>
      <c r="L447" s="110">
        <v>1.6507653798418538</v>
      </c>
      <c r="M447" s="110">
        <v>2.8745509121343606</v>
      </c>
      <c r="N447" s="110"/>
      <c r="O447" s="110">
        <v>17.18343199105243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>
        <v>0.59777107359594361</v>
      </c>
      <c r="G448" s="110">
        <v>0.21156899312120359</v>
      </c>
      <c r="H448" s="110">
        <v>90.948045363091595</v>
      </c>
      <c r="I448" s="110">
        <v>0.97155839509077357</v>
      </c>
      <c r="J448" s="110">
        <v>0.24657081449597482</v>
      </c>
      <c r="K448" s="110">
        <v>0.32266334524637869</v>
      </c>
      <c r="L448" s="110">
        <v>0.24027418879056048</v>
      </c>
      <c r="M448" s="110">
        <v>0.22022841767454429</v>
      </c>
      <c r="N448" s="110"/>
      <c r="O448" s="110">
        <v>94.33389616831596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>
        <v>0</v>
      </c>
      <c r="G450" s="85">
        <v>2.1440990689305868</v>
      </c>
      <c r="H450" s="85">
        <v>0.14854125621148156</v>
      </c>
      <c r="I450" s="85">
        <v>1.1106678344437195</v>
      </c>
      <c r="J450" s="85">
        <v>0</v>
      </c>
      <c r="K450" s="85">
        <v>0</v>
      </c>
      <c r="L450" s="85">
        <v>2.1159444812443526</v>
      </c>
      <c r="M450" s="85">
        <v>0</v>
      </c>
      <c r="N450" s="85"/>
      <c r="O450" s="85">
        <v>6.0486682773900116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>
        <v>0</v>
      </c>
      <c r="G451" s="110">
        <v>2.1440990689305868</v>
      </c>
      <c r="H451" s="110">
        <v>0.14854125621148156</v>
      </c>
      <c r="I451" s="110">
        <v>1.1106678344437195</v>
      </c>
      <c r="J451" s="110">
        <v>0</v>
      </c>
      <c r="K451" s="110">
        <v>0</v>
      </c>
      <c r="L451" s="110">
        <v>2.1159444812443526</v>
      </c>
      <c r="M451" s="110">
        <v>0</v>
      </c>
      <c r="N451" s="110"/>
      <c r="O451" s="110">
        <v>6.0486682773900116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7.7057946979636185</v>
      </c>
      <c r="D453" s="132">
        <v>5.5509954721369805</v>
      </c>
      <c r="E453" s="132">
        <v>6.7553898824041818</v>
      </c>
      <c r="F453" s="132">
        <v>9.817183167714532</v>
      </c>
      <c r="G453" s="132">
        <v>7.5072213047039824</v>
      </c>
      <c r="H453" s="132">
        <v>-84.592189152335735</v>
      </c>
      <c r="I453" s="132">
        <v>0.47358996428227584</v>
      </c>
      <c r="J453" s="132">
        <v>5.5754698622223717</v>
      </c>
      <c r="K453" s="132">
        <v>8.1701985034895728</v>
      </c>
      <c r="L453" s="132">
        <v>3.8513505284419915</v>
      </c>
      <c r="M453" s="132">
        <v>2.228752936955086</v>
      </c>
      <c r="N453" s="132"/>
      <c r="O453" s="132">
        <v>-26.956242832021175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>
        <v>1.8920159192571924</v>
      </c>
      <c r="G455" s="127">
        <v>1.4291018314201183</v>
      </c>
      <c r="H455" s="127">
        <v>2.4368837765807867</v>
      </c>
      <c r="I455" s="127">
        <v>5.4663531197755697</v>
      </c>
      <c r="J455" s="127">
        <v>10.983370877546458</v>
      </c>
      <c r="K455" s="127">
        <v>5.5263917814044037</v>
      </c>
      <c r="L455" s="127">
        <v>4.064095247889572</v>
      </c>
      <c r="M455" s="127">
        <v>2.0830340555895757</v>
      </c>
      <c r="N455" s="127"/>
      <c r="O455" s="127">
        <v>36.703511271023899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>
        <v>1.8920159192571924</v>
      </c>
      <c r="G456" s="110">
        <v>1.4291018314201183</v>
      </c>
      <c r="H456" s="110">
        <v>2.4368837765807867</v>
      </c>
      <c r="I456" s="110">
        <v>5.4663531197755697</v>
      </c>
      <c r="J456" s="110">
        <v>10.983370877546458</v>
      </c>
      <c r="K456" s="110">
        <v>5.5263917814044037</v>
      </c>
      <c r="L456" s="110">
        <v>4.064095247889572</v>
      </c>
      <c r="M456" s="110">
        <v>2.0830340555895757</v>
      </c>
      <c r="N456" s="110"/>
      <c r="O456" s="110">
        <v>36.703511271023899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7.6716581032086966</v>
      </c>
      <c r="D458" s="114">
        <v>4.4163667560140265</v>
      </c>
      <c r="E458" s="114">
        <v>5.1018905317218355</v>
      </c>
      <c r="F458" s="114">
        <v>7.9251672484573401</v>
      </c>
      <c r="G458" s="114">
        <v>6.0781194732838646</v>
      </c>
      <c r="H458" s="114">
        <v>-87.02907292891652</v>
      </c>
      <c r="I458" s="114">
        <v>-4.9927631554932939</v>
      </c>
      <c r="J458" s="114">
        <v>-5.4079010153240858</v>
      </c>
      <c r="K458" s="114">
        <v>2.6438067220851691</v>
      </c>
      <c r="L458" s="114">
        <v>-0.21274471944758044</v>
      </c>
      <c r="M458" s="114">
        <v>0.14571888136551037</v>
      </c>
      <c r="N458" s="114"/>
      <c r="O458" s="114">
        <v>-63.659754103045074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-7.6716581032086966</v>
      </c>
      <c r="D460" s="94">
        <v>-4.4163667560140256</v>
      </c>
      <c r="E460" s="94">
        <v>-5.1018905317218355</v>
      </c>
      <c r="F460" s="94">
        <v>-7.9251672484573401</v>
      </c>
      <c r="G460" s="94">
        <v>-6.0781194732838664</v>
      </c>
      <c r="H460" s="94">
        <v>87.02907292891652</v>
      </c>
      <c r="I460" s="94">
        <v>4.9927631554932947</v>
      </c>
      <c r="J460" s="94">
        <v>5.4079010153240858</v>
      </c>
      <c r="K460" s="94">
        <v>-2.6438067220851673</v>
      </c>
      <c r="L460" s="94">
        <v>0.212744719447581</v>
      </c>
      <c r="M460" s="94">
        <v>-0.14571888136551037</v>
      </c>
      <c r="N460" s="94"/>
      <c r="O460" s="94">
        <v>63.659754103045032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-9.0928273248760334</v>
      </c>
      <c r="D461" s="124">
        <v>-4.4215189269767867</v>
      </c>
      <c r="E461" s="124">
        <v>-8.1886143677409997</v>
      </c>
      <c r="F461" s="124">
        <v>-7.9303106733059883</v>
      </c>
      <c r="G461" s="124">
        <v>-7.6736742019535633</v>
      </c>
      <c r="H461" s="124">
        <v>82.861336710468308</v>
      </c>
      <c r="I461" s="124">
        <v>4.9876994779580315</v>
      </c>
      <c r="J461" s="124">
        <v>3.3041743680422133</v>
      </c>
      <c r="K461" s="124">
        <v>-3.6808894140819906</v>
      </c>
      <c r="L461" s="124">
        <v>0.212744719447581</v>
      </c>
      <c r="M461" s="124">
        <v>-0.14571888136551037</v>
      </c>
      <c r="N461" s="124"/>
      <c r="O461" s="124">
        <v>50.232401485615256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>
        <v>0</v>
      </c>
      <c r="I462" s="124">
        <v>0</v>
      </c>
      <c r="J462" s="124">
        <v>0</v>
      </c>
      <c r="K462" s="124">
        <v>0</v>
      </c>
      <c r="L462" s="124">
        <v>0</v>
      </c>
      <c r="M462" s="124">
        <v>0</v>
      </c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-9.0928273248760334</v>
      </c>
      <c r="D463" s="124">
        <v>-4.4215189269767867</v>
      </c>
      <c r="E463" s="124">
        <v>-8.1886143677409997</v>
      </c>
      <c r="F463" s="124">
        <v>-7.9303106733059883</v>
      </c>
      <c r="G463" s="124">
        <v>-7.6736742019535633</v>
      </c>
      <c r="H463" s="124">
        <v>82.861336710468308</v>
      </c>
      <c r="I463" s="124">
        <v>4.9876994779580315</v>
      </c>
      <c r="J463" s="124">
        <v>3.3041743680422133</v>
      </c>
      <c r="K463" s="124">
        <v>-3.6808894140819906</v>
      </c>
      <c r="L463" s="124">
        <v>0.212744719447581</v>
      </c>
      <c r="M463" s="124">
        <v>-0.14571888136551037</v>
      </c>
      <c r="N463" s="124"/>
      <c r="O463" s="124">
        <v>50.232401485615256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>
        <v>5.1434248486482157E-3</v>
      </c>
      <c r="G464" s="124">
        <v>1.5955547286696972</v>
      </c>
      <c r="H464" s="124">
        <v>4.1677362184482138</v>
      </c>
      <c r="I464" s="124">
        <v>5.0636775352632312E-3</v>
      </c>
      <c r="J464" s="124">
        <v>2.1037266472818725</v>
      </c>
      <c r="K464" s="124">
        <v>1.0370826919968232</v>
      </c>
      <c r="L464" s="124">
        <v>0</v>
      </c>
      <c r="M464" s="124">
        <v>0</v>
      </c>
      <c r="N464" s="124"/>
      <c r="O464" s="124">
        <v>13.427352617429779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>
        <v>0</v>
      </c>
      <c r="I465" s="124">
        <v>0</v>
      </c>
      <c r="J465" s="124">
        <v>0</v>
      </c>
      <c r="K465" s="124">
        <v>0</v>
      </c>
      <c r="L465" s="124">
        <v>0</v>
      </c>
      <c r="M465" s="124">
        <v>0</v>
      </c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>
        <v>0</v>
      </c>
      <c r="I466" s="124">
        <v>0</v>
      </c>
      <c r="J466" s="124">
        <v>0</v>
      </c>
      <c r="K466" s="124">
        <v>0</v>
      </c>
      <c r="L466" s="124">
        <v>0</v>
      </c>
      <c r="M466" s="124">
        <v>0</v>
      </c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>
        <v>5.1434248486482157E-3</v>
      </c>
      <c r="G467" s="124">
        <v>1.5955547286696972</v>
      </c>
      <c r="H467" s="124">
        <v>4.1677362184482138</v>
      </c>
      <c r="I467" s="124">
        <v>5.0636775352632312E-3</v>
      </c>
      <c r="J467" s="124">
        <v>2.1037266472818725</v>
      </c>
      <c r="K467" s="124">
        <v>1.0370826919968232</v>
      </c>
      <c r="L467" s="124">
        <v>0</v>
      </c>
      <c r="M467" s="124">
        <v>0</v>
      </c>
      <c r="N467" s="124"/>
      <c r="O467" s="124">
        <v>13.427352617429779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>
        <v>0</v>
      </c>
      <c r="I468" s="124">
        <v>0</v>
      </c>
      <c r="J468" s="124">
        <v>0</v>
      </c>
      <c r="K468" s="124">
        <v>0</v>
      </c>
      <c r="L468" s="124">
        <v>0</v>
      </c>
      <c r="M468" s="124">
        <v>0</v>
      </c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>
        <v>0</v>
      </c>
      <c r="L470" s="135">
        <v>5.5511151231257827E-16</v>
      </c>
      <c r="M470" s="135">
        <v>0</v>
      </c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13" t="s">
        <v>411</v>
      </c>
      <c r="C472" s="413"/>
      <c r="D472" s="413"/>
      <c r="E472" s="413"/>
      <c r="F472" s="413"/>
      <c r="G472" s="413"/>
      <c r="H472" s="413"/>
      <c r="I472" s="413"/>
      <c r="J472" s="413"/>
      <c r="K472" s="413"/>
      <c r="L472" s="413"/>
      <c r="M472" s="413"/>
      <c r="N472" s="413"/>
      <c r="O472" s="413"/>
    </row>
    <row r="473" spans="1:29">
      <c r="B473" s="414" t="s">
        <v>402</v>
      </c>
      <c r="C473" s="414"/>
      <c r="D473" s="414"/>
      <c r="E473" s="414"/>
      <c r="F473" s="414"/>
      <c r="G473" s="414"/>
      <c r="H473" s="414"/>
      <c r="I473" s="414"/>
      <c r="J473" s="414"/>
      <c r="K473" s="414"/>
      <c r="L473" s="414"/>
      <c r="M473" s="414"/>
      <c r="N473" s="414"/>
      <c r="O473" s="414"/>
    </row>
    <row r="474" spans="1:29">
      <c r="B474" s="415" t="s">
        <v>95</v>
      </c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</row>
    <row r="476" spans="1:29" ht="15" thickBot="1"/>
    <row r="477" spans="1:29">
      <c r="B477" s="416" t="s">
        <v>96</v>
      </c>
      <c r="C477" s="418" t="s">
        <v>403</v>
      </c>
      <c r="D477" s="419">
        <v>0</v>
      </c>
      <c r="E477" s="419">
        <v>0</v>
      </c>
      <c r="F477" s="419">
        <v>0</v>
      </c>
      <c r="G477" s="419">
        <v>0</v>
      </c>
      <c r="H477" s="419">
        <v>0</v>
      </c>
      <c r="I477" s="419">
        <v>0</v>
      </c>
      <c r="J477" s="419">
        <v>0</v>
      </c>
      <c r="K477" s="419">
        <v>0</v>
      </c>
      <c r="L477" s="419">
        <v>0</v>
      </c>
      <c r="M477" s="419">
        <v>0</v>
      </c>
      <c r="N477" s="420">
        <v>0</v>
      </c>
      <c r="O477" s="421" t="s">
        <v>404</v>
      </c>
    </row>
    <row r="478" spans="1:29">
      <c r="B478" s="417"/>
      <c r="C478" s="357" t="s">
        <v>5</v>
      </c>
      <c r="D478" s="357" t="s">
        <v>6</v>
      </c>
      <c r="E478" s="357" t="s">
        <v>7</v>
      </c>
      <c r="F478" s="357" t="s">
        <v>8</v>
      </c>
      <c r="G478" s="357" t="s">
        <v>9</v>
      </c>
      <c r="H478" s="357" t="s">
        <v>10</v>
      </c>
      <c r="I478" s="357" t="s">
        <v>11</v>
      </c>
      <c r="J478" s="357" t="s">
        <v>12</v>
      </c>
      <c r="K478" s="357" t="s">
        <v>13</v>
      </c>
      <c r="L478" s="357" t="s">
        <v>14</v>
      </c>
      <c r="M478" s="357" t="s">
        <v>15</v>
      </c>
      <c r="N478" s="358" t="s">
        <v>16</v>
      </c>
      <c r="O478" s="422"/>
    </row>
    <row r="479" spans="1:29">
      <c r="B479" s="359" t="s">
        <v>146</v>
      </c>
      <c r="C479" s="360">
        <v>102.67548955624621</v>
      </c>
      <c r="D479" s="360">
        <v>39.234670174233898</v>
      </c>
      <c r="E479" s="360">
        <v>101.75518333585075</v>
      </c>
      <c r="F479" s="360">
        <v>88.333528493921008</v>
      </c>
      <c r="G479" s="360">
        <v>86.462841276835903</v>
      </c>
      <c r="H479" s="360">
        <v>45.456039482786025</v>
      </c>
      <c r="I479" s="360">
        <v>65.607246575091025</v>
      </c>
      <c r="J479" s="360">
        <v>80.051677233582978</v>
      </c>
      <c r="K479" s="360">
        <v>29.976156253399967</v>
      </c>
      <c r="L479" s="360">
        <v>84.472202266752788</v>
      </c>
      <c r="M479" s="360">
        <v>17.738780114821726</v>
      </c>
      <c r="N479" s="360"/>
      <c r="O479" s="360">
        <v>741.76381476352219</v>
      </c>
    </row>
    <row r="480" spans="1:29">
      <c r="B480" s="361"/>
      <c r="C480" s="362"/>
      <c r="D480" s="362"/>
      <c r="E480" s="362"/>
      <c r="F480" s="362"/>
      <c r="G480" s="362"/>
      <c r="H480" s="362"/>
      <c r="I480" s="362"/>
      <c r="J480" s="362"/>
      <c r="K480" s="362"/>
      <c r="L480" s="362"/>
      <c r="M480" s="362"/>
      <c r="N480" s="362"/>
      <c r="O480" s="362"/>
    </row>
    <row r="481" spans="2:15">
      <c r="B481" s="363" t="s">
        <v>147</v>
      </c>
      <c r="C481" s="364">
        <v>102.60730370175487</v>
      </c>
      <c r="D481" s="364">
        <v>37.434145827285924</v>
      </c>
      <c r="E481" s="364">
        <v>93.551641509616715</v>
      </c>
      <c r="F481" s="364">
        <v>68.839077678697677</v>
      </c>
      <c r="G481" s="364">
        <v>74.075665141066523</v>
      </c>
      <c r="H481" s="364">
        <v>37.635700135487781</v>
      </c>
      <c r="I481" s="364">
        <v>0.25865112607072938</v>
      </c>
      <c r="J481" s="364">
        <v>39.929655163759115</v>
      </c>
      <c r="K481" s="364">
        <v>29.953572710165101</v>
      </c>
      <c r="L481" s="364">
        <v>84.472156700497138</v>
      </c>
      <c r="M481" s="364">
        <v>17.738115538481246</v>
      </c>
      <c r="N481" s="364"/>
      <c r="O481" s="364">
        <v>586.49568523288269</v>
      </c>
    </row>
    <row r="482" spans="2:15">
      <c r="B482" s="365" t="s">
        <v>148</v>
      </c>
      <c r="C482" s="238">
        <v>102.60730370175487</v>
      </c>
      <c r="D482" s="238">
        <v>37.434145827285924</v>
      </c>
      <c r="E482" s="238">
        <v>93.551564219401854</v>
      </c>
      <c r="F482" s="238">
        <v>68.839077678697677</v>
      </c>
      <c r="G482" s="238">
        <v>74.075665141066523</v>
      </c>
      <c r="H482" s="238">
        <v>37.635700135487781</v>
      </c>
      <c r="I482" s="238">
        <v>0.25786446282612002</v>
      </c>
      <c r="J482" s="238">
        <v>39.929655163759115</v>
      </c>
      <c r="K482" s="238">
        <v>29.953572710165101</v>
      </c>
      <c r="L482" s="238">
        <v>84.472156700497138</v>
      </c>
      <c r="M482" s="238">
        <v>17.73811469626812</v>
      </c>
      <c r="N482" s="238"/>
      <c r="O482" s="238">
        <v>586.49482043721014</v>
      </c>
    </row>
    <row r="483" spans="2:15">
      <c r="B483" s="365" t="s">
        <v>113</v>
      </c>
      <c r="C483" s="238">
        <v>0</v>
      </c>
      <c r="D483" s="238">
        <v>0</v>
      </c>
      <c r="E483" s="238">
        <v>0</v>
      </c>
      <c r="F483" s="238">
        <v>0</v>
      </c>
      <c r="G483" s="238">
        <v>0</v>
      </c>
      <c r="H483" s="238">
        <v>0</v>
      </c>
      <c r="I483" s="238">
        <v>0</v>
      </c>
      <c r="J483" s="238">
        <v>0</v>
      </c>
      <c r="K483" s="238">
        <v>0</v>
      </c>
      <c r="L483" s="238">
        <v>0</v>
      </c>
      <c r="M483" s="238">
        <v>0</v>
      </c>
      <c r="N483" s="238"/>
      <c r="O483" s="238">
        <v>0</v>
      </c>
    </row>
    <row r="484" spans="2:15">
      <c r="B484" s="365" t="s">
        <v>112</v>
      </c>
      <c r="C484" s="238">
        <v>0</v>
      </c>
      <c r="D484" s="238">
        <v>0</v>
      </c>
      <c r="E484" s="238">
        <v>0</v>
      </c>
      <c r="F484" s="238">
        <v>0</v>
      </c>
      <c r="G484" s="238">
        <v>0</v>
      </c>
      <c r="H484" s="238">
        <v>0</v>
      </c>
      <c r="I484" s="238">
        <v>0</v>
      </c>
      <c r="J484" s="238">
        <v>0</v>
      </c>
      <c r="K484" s="238">
        <v>0</v>
      </c>
      <c r="L484" s="238">
        <v>0</v>
      </c>
      <c r="M484" s="238">
        <v>0</v>
      </c>
      <c r="N484" s="238"/>
      <c r="O484" s="238">
        <v>0</v>
      </c>
    </row>
    <row r="485" spans="2:15">
      <c r="B485" s="365" t="s">
        <v>110</v>
      </c>
      <c r="C485" s="238">
        <v>0</v>
      </c>
      <c r="D485" s="238">
        <v>0</v>
      </c>
      <c r="E485" s="238">
        <v>7.7290214866434378E-5</v>
      </c>
      <c r="F485" s="238">
        <v>0</v>
      </c>
      <c r="G485" s="238">
        <v>0</v>
      </c>
      <c r="H485" s="238">
        <v>0</v>
      </c>
      <c r="I485" s="238">
        <v>7.8666324460936862E-4</v>
      </c>
      <c r="J485" s="238">
        <v>0</v>
      </c>
      <c r="K485" s="238">
        <v>0</v>
      </c>
      <c r="L485" s="238">
        <v>0</v>
      </c>
      <c r="M485" s="238">
        <v>8.4221312554063945E-7</v>
      </c>
      <c r="N485" s="238"/>
      <c r="O485" s="238">
        <v>8.6479567260134367E-4</v>
      </c>
    </row>
    <row r="486" spans="2:15">
      <c r="B486" s="365" t="s">
        <v>321</v>
      </c>
      <c r="C486" s="238">
        <v>0</v>
      </c>
      <c r="D486" s="238">
        <v>0</v>
      </c>
      <c r="E486" s="238">
        <v>0</v>
      </c>
      <c r="F486" s="238">
        <v>0</v>
      </c>
      <c r="G486" s="238">
        <v>0</v>
      </c>
      <c r="H486" s="238">
        <v>0</v>
      </c>
      <c r="I486" s="238">
        <v>0</v>
      </c>
      <c r="J486" s="238">
        <v>0</v>
      </c>
      <c r="K486" s="238">
        <v>0</v>
      </c>
      <c r="L486" s="238">
        <v>0</v>
      </c>
      <c r="M486" s="238">
        <v>0</v>
      </c>
      <c r="N486" s="238"/>
      <c r="O486" s="238">
        <v>0</v>
      </c>
    </row>
    <row r="487" spans="2:15">
      <c r="B487" s="366"/>
      <c r="C487" s="367"/>
      <c r="D487" s="367"/>
      <c r="E487" s="367"/>
      <c r="F487" s="367"/>
      <c r="G487" s="367"/>
      <c r="H487" s="367"/>
      <c r="I487" s="367"/>
      <c r="J487" s="367"/>
      <c r="K487" s="367"/>
      <c r="L487" s="367"/>
      <c r="M487" s="367"/>
      <c r="N487" s="367"/>
      <c r="O487" s="367"/>
    </row>
    <row r="488" spans="2:15">
      <c r="B488" s="363" t="s">
        <v>150</v>
      </c>
      <c r="C488" s="364">
        <v>6.8185854491327552E-2</v>
      </c>
      <c r="D488" s="364">
        <v>1.8005243469479715</v>
      </c>
      <c r="E488" s="364">
        <v>8.2035418262340301</v>
      </c>
      <c r="F488" s="364">
        <v>19.494450815223328</v>
      </c>
      <c r="G488" s="364">
        <v>12.387176135769375</v>
      </c>
      <c r="H488" s="364">
        <v>7.8203393472982432</v>
      </c>
      <c r="I488" s="364">
        <v>65.348595449020294</v>
      </c>
      <c r="J488" s="364">
        <v>40.122022069823871</v>
      </c>
      <c r="K488" s="364">
        <v>2.2583543234866218E-2</v>
      </c>
      <c r="L488" s="364">
        <v>4.5566255656227915E-5</v>
      </c>
      <c r="M488" s="364">
        <v>6.6457634047869293E-4</v>
      </c>
      <c r="N488" s="364"/>
      <c r="O488" s="364">
        <v>155.26812953063947</v>
      </c>
    </row>
    <row r="489" spans="2:15">
      <c r="B489" s="365" t="s">
        <v>107</v>
      </c>
      <c r="C489" s="238">
        <v>6.8185854491327552E-2</v>
      </c>
      <c r="D489" s="238">
        <v>1.8005243469479715</v>
      </c>
      <c r="E489" s="238">
        <v>8.2035418262340301</v>
      </c>
      <c r="F489" s="238">
        <v>19.494450815223328</v>
      </c>
      <c r="G489" s="238">
        <v>12.387176135769375</v>
      </c>
      <c r="H489" s="238">
        <v>7.8203393472982432</v>
      </c>
      <c r="I489" s="238">
        <v>65.348595449020294</v>
      </c>
      <c r="J489" s="238">
        <v>40.122022069823871</v>
      </c>
      <c r="K489" s="238">
        <v>2.2583543234866218E-2</v>
      </c>
      <c r="L489" s="238">
        <v>4.5566255656227915E-5</v>
      </c>
      <c r="M489" s="238">
        <v>6.6457634047869293E-4</v>
      </c>
      <c r="N489" s="238"/>
      <c r="O489" s="238">
        <v>155.26812953063947</v>
      </c>
    </row>
    <row r="490" spans="2:15">
      <c r="B490" s="36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69" t="s">
        <v>151</v>
      </c>
      <c r="C491" s="370">
        <v>34.280674486706452</v>
      </c>
      <c r="D491" s="370">
        <v>52.84499705577695</v>
      </c>
      <c r="E491" s="370">
        <v>39.838570297176254</v>
      </c>
      <c r="F491" s="370">
        <v>17.367298138091254</v>
      </c>
      <c r="G491" s="370">
        <v>54.385529755312035</v>
      </c>
      <c r="H491" s="370">
        <v>55.974708235829475</v>
      </c>
      <c r="I491" s="370">
        <v>2.1744194812700819</v>
      </c>
      <c r="J491" s="370">
        <v>45.600566782975704</v>
      </c>
      <c r="K491" s="370">
        <v>29.589273077743762</v>
      </c>
      <c r="L491" s="370">
        <v>23.013456955842464</v>
      </c>
      <c r="M491" s="370">
        <v>44.402594730154554</v>
      </c>
      <c r="N491" s="370"/>
      <c r="O491" s="370">
        <v>399.47208899687894</v>
      </c>
    </row>
    <row r="492" spans="2:15">
      <c r="B492" s="37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72" t="s">
        <v>322</v>
      </c>
      <c r="C493" s="85">
        <v>2.4749390213795488</v>
      </c>
      <c r="D493" s="85">
        <v>3.913849314478369</v>
      </c>
      <c r="E493" s="85">
        <v>3.9780626355981417</v>
      </c>
      <c r="F493" s="85">
        <v>2.1774179490030088</v>
      </c>
      <c r="G493" s="85">
        <v>2.5998333510087805</v>
      </c>
      <c r="H493" s="85">
        <v>2.5364207854759733</v>
      </c>
      <c r="I493" s="85">
        <v>0</v>
      </c>
      <c r="J493" s="85">
        <v>2.1691072016681963</v>
      </c>
      <c r="K493" s="85">
        <v>3.3548405107920241</v>
      </c>
      <c r="L493" s="85">
        <v>1.7688804922210384</v>
      </c>
      <c r="M493" s="85">
        <v>2.8344217171181567</v>
      </c>
      <c r="N493" s="85"/>
      <c r="O493" s="85">
        <v>27.807772978743234</v>
      </c>
    </row>
    <row r="494" spans="2:15">
      <c r="B494" s="371" t="s">
        <v>323</v>
      </c>
      <c r="C494" s="110">
        <v>2.4749390213795488</v>
      </c>
      <c r="D494" s="110">
        <v>3.913849314478369</v>
      </c>
      <c r="E494" s="110">
        <v>3.9780626355981417</v>
      </c>
      <c r="F494" s="110">
        <v>2.1774179490030088</v>
      </c>
      <c r="G494" s="110">
        <v>2.5998333510087805</v>
      </c>
      <c r="H494" s="110">
        <v>2.5364207854759733</v>
      </c>
      <c r="I494" s="110">
        <v>0</v>
      </c>
      <c r="J494" s="110">
        <v>2.1691072016681963</v>
      </c>
      <c r="K494" s="110">
        <v>3.3548405107920241</v>
      </c>
      <c r="L494" s="110">
        <v>1.7688804922210384</v>
      </c>
      <c r="M494" s="110">
        <v>2.8344217171181567</v>
      </c>
      <c r="N494" s="110"/>
      <c r="O494" s="110">
        <v>27.807772978743234</v>
      </c>
    </row>
    <row r="495" spans="2:15">
      <c r="B495" s="37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72" t="s">
        <v>324</v>
      </c>
      <c r="C496" s="85">
        <v>31.723607476147102</v>
      </c>
      <c r="D496" s="85">
        <v>48.857222251258669</v>
      </c>
      <c r="E496" s="85">
        <v>35.731688628690478</v>
      </c>
      <c r="F496" s="85">
        <v>15.151704798864078</v>
      </c>
      <c r="G496" s="85">
        <v>51.693910775692906</v>
      </c>
      <c r="H496" s="85">
        <v>53.340274628427345</v>
      </c>
      <c r="I496" s="85">
        <v>2.124776690607308</v>
      </c>
      <c r="J496" s="85">
        <v>43.363270866828707</v>
      </c>
      <c r="K496" s="85">
        <v>26.16901101136083</v>
      </c>
      <c r="L496" s="85">
        <v>21.185152410731344</v>
      </c>
      <c r="M496" s="85">
        <v>41.447399891578883</v>
      </c>
      <c r="N496" s="85"/>
      <c r="O496" s="85">
        <v>370.7880194301876</v>
      </c>
    </row>
    <row r="497" spans="2:15">
      <c r="B497" s="365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>
        <v>1.0945261935117256</v>
      </c>
      <c r="G497" s="110">
        <v>1.1107502848794477</v>
      </c>
      <c r="H497" s="110">
        <v>1.1470949101682339</v>
      </c>
      <c r="I497" s="110">
        <v>0.75943538852826586</v>
      </c>
      <c r="J497" s="110">
        <v>1.4084033663320998</v>
      </c>
      <c r="K497" s="110">
        <v>1.1846337914057394</v>
      </c>
      <c r="L497" s="110">
        <v>1.0552517089103828</v>
      </c>
      <c r="M497" s="110">
        <v>1.0693783410857882</v>
      </c>
      <c r="N497" s="110"/>
      <c r="O497" s="110">
        <v>13.083819401866943</v>
      </c>
    </row>
    <row r="498" spans="2:15">
      <c r="B498" s="365" t="s">
        <v>69</v>
      </c>
      <c r="C498" s="110">
        <v>4.5486129730712905</v>
      </c>
      <c r="D498" s="110">
        <v>1.6363567160118722</v>
      </c>
      <c r="E498" s="110">
        <v>5.0774606071239843</v>
      </c>
      <c r="F498" s="110">
        <v>2.9059318174509521</v>
      </c>
      <c r="G498" s="110">
        <v>3.8037186044976581</v>
      </c>
      <c r="H498" s="110">
        <v>37.511671744337555</v>
      </c>
      <c r="I498" s="110">
        <v>0.48970305713516765</v>
      </c>
      <c r="J498" s="110">
        <v>13.878399613630405</v>
      </c>
      <c r="K498" s="110">
        <v>7.6914617769504714</v>
      </c>
      <c r="L498" s="110">
        <v>2.2045676432130183</v>
      </c>
      <c r="M498" s="110">
        <v>6.1243004085264259</v>
      </c>
      <c r="N498" s="110"/>
      <c r="O498" s="110">
        <v>85.872184961948804</v>
      </c>
    </row>
    <row r="499" spans="2:15">
      <c r="B499" s="365" t="s">
        <v>70</v>
      </c>
      <c r="C499" s="110">
        <v>26.151901874117844</v>
      </c>
      <c r="D499" s="110">
        <v>45.6761254235062</v>
      </c>
      <c r="E499" s="110">
        <v>28.147869905277293</v>
      </c>
      <c r="F499" s="110">
        <v>10.693620141791378</v>
      </c>
      <c r="G499" s="110">
        <v>39.475542541060889</v>
      </c>
      <c r="H499" s="110">
        <v>10.738519406204388</v>
      </c>
      <c r="I499" s="110">
        <v>0.87563824494387466</v>
      </c>
      <c r="J499" s="110">
        <v>27.732567365026608</v>
      </c>
      <c r="K499" s="110">
        <v>17.100704159171922</v>
      </c>
      <c r="L499" s="110">
        <v>17.565594366668883</v>
      </c>
      <c r="M499" s="110">
        <v>33.986991052499064</v>
      </c>
      <c r="N499" s="110"/>
      <c r="O499" s="110">
        <v>258.14507448026831</v>
      </c>
    </row>
    <row r="500" spans="2:15">
      <c r="B500" s="365" t="s">
        <v>88</v>
      </c>
      <c r="C500" s="110">
        <v>0</v>
      </c>
      <c r="D500" s="110">
        <v>0.3926440055638768</v>
      </c>
      <c r="E500" s="110">
        <v>0.42720143437862951</v>
      </c>
      <c r="F500" s="110">
        <v>0.45762664611002229</v>
      </c>
      <c r="G500" s="110">
        <v>7.3038993452549104</v>
      </c>
      <c r="H500" s="110">
        <v>3.9429885677171681</v>
      </c>
      <c r="I500" s="110">
        <v>0</v>
      </c>
      <c r="J500" s="110">
        <v>0.34390052183959469</v>
      </c>
      <c r="K500" s="110">
        <v>0.19221128383269726</v>
      </c>
      <c r="L500" s="110">
        <v>0.35973869193906222</v>
      </c>
      <c r="M500" s="110">
        <v>0.26673008946759846</v>
      </c>
      <c r="N500" s="110"/>
      <c r="O500" s="110">
        <v>13.68694058610356</v>
      </c>
    </row>
    <row r="501" spans="2:15">
      <c r="B501" s="36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72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>
        <v>3.8175390224168208E-2</v>
      </c>
      <c r="G502" s="85">
        <v>9.1785628610344172E-2</v>
      </c>
      <c r="H502" s="85">
        <v>9.8012821926153473E-2</v>
      </c>
      <c r="I502" s="85">
        <v>4.9642790662774071E-2</v>
      </c>
      <c r="J502" s="85">
        <v>6.8188714478803258E-2</v>
      </c>
      <c r="K502" s="85">
        <v>6.542155559090812E-2</v>
      </c>
      <c r="L502" s="85">
        <v>5.9424052890081951E-2</v>
      </c>
      <c r="M502" s="85">
        <v>0.12077312145752001</v>
      </c>
      <c r="N502" s="85"/>
      <c r="O502" s="85">
        <v>0.87629658794810039</v>
      </c>
    </row>
    <row r="503" spans="2:15">
      <c r="B503" s="365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>
        <v>3.8175390224168208E-2</v>
      </c>
      <c r="G503" s="110">
        <v>9.1785628610344172E-2</v>
      </c>
      <c r="H503" s="110">
        <v>9.8012821926153473E-2</v>
      </c>
      <c r="I503" s="110">
        <v>4.9642790662774071E-2</v>
      </c>
      <c r="J503" s="110">
        <v>6.8188714478803258E-2</v>
      </c>
      <c r="K503" s="110">
        <v>6.542155559090812E-2</v>
      </c>
      <c r="L503" s="110">
        <v>5.9424052890081951E-2</v>
      </c>
      <c r="M503" s="110">
        <v>0.12077312145752001</v>
      </c>
      <c r="N503" s="110"/>
      <c r="O503" s="110">
        <v>0.87629658794810039</v>
      </c>
    </row>
    <row r="504" spans="2:15">
      <c r="B504" s="373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>
        <v>0</v>
      </c>
      <c r="H504" s="110">
        <v>0</v>
      </c>
      <c r="I504" s="110">
        <v>0</v>
      </c>
      <c r="J504" s="110">
        <v>0</v>
      </c>
      <c r="K504" s="110">
        <v>0</v>
      </c>
      <c r="L504" s="110">
        <v>0</v>
      </c>
      <c r="M504" s="110">
        <v>0</v>
      </c>
      <c r="N504" s="110"/>
      <c r="O504" s="110">
        <v>0</v>
      </c>
    </row>
    <row r="505" spans="2:15">
      <c r="B505" s="37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>
        <v>0</v>
      </c>
      <c r="I505" s="110">
        <v>0</v>
      </c>
      <c r="J505" s="110">
        <v>0</v>
      </c>
      <c r="K505" s="110">
        <v>0</v>
      </c>
      <c r="L505" s="110">
        <v>0</v>
      </c>
      <c r="M505" s="110">
        <v>0</v>
      </c>
      <c r="N505" s="110"/>
      <c r="O505" s="110">
        <v>0</v>
      </c>
    </row>
    <row r="506" spans="2:15">
      <c r="B506" s="374" t="s">
        <v>325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>
        <v>0</v>
      </c>
      <c r="I506" s="110">
        <v>0</v>
      </c>
      <c r="J506" s="110">
        <v>0</v>
      </c>
      <c r="K506" s="110">
        <v>0</v>
      </c>
      <c r="L506" s="110">
        <v>0</v>
      </c>
      <c r="M506" s="110">
        <v>0</v>
      </c>
      <c r="N506" s="110"/>
      <c r="O506" s="110">
        <v>0</v>
      </c>
    </row>
    <row r="507" spans="2:15">
      <c r="B507" s="374" t="s">
        <v>326</v>
      </c>
      <c r="C507" s="110">
        <v>8.2127989179804017E-2</v>
      </c>
      <c r="D507" s="110">
        <v>7.3925490039912445E-2</v>
      </c>
      <c r="E507" s="110">
        <v>0.12881903288763066</v>
      </c>
      <c r="F507" s="110">
        <v>3.8175390224168208E-2</v>
      </c>
      <c r="G507" s="110">
        <v>9.1785628610344172E-2</v>
      </c>
      <c r="H507" s="110">
        <v>9.8012821926153473E-2</v>
      </c>
      <c r="I507" s="110">
        <v>4.9642790662774071E-2</v>
      </c>
      <c r="J507" s="110">
        <v>6.8188714478803258E-2</v>
      </c>
      <c r="K507" s="110">
        <v>6.542155559090812E-2</v>
      </c>
      <c r="L507" s="110">
        <v>5.9424052890081951E-2</v>
      </c>
      <c r="M507" s="110">
        <v>0.12077312145752001</v>
      </c>
      <c r="N507" s="110"/>
      <c r="O507" s="110">
        <v>0.87629658794810039</v>
      </c>
    </row>
    <row r="508" spans="2:15">
      <c r="B508" s="36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75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>
        <v>70.966230355829751</v>
      </c>
      <c r="G509" s="114">
        <v>32.077311521523868</v>
      </c>
      <c r="H509" s="114">
        <v>-10.51866875304345</v>
      </c>
      <c r="I509" s="114">
        <v>63.432827093820947</v>
      </c>
      <c r="J509" s="114">
        <v>34.451110450607274</v>
      </c>
      <c r="K509" s="114">
        <v>0.38688317565620522</v>
      </c>
      <c r="L509" s="114">
        <v>61.458745310910324</v>
      </c>
      <c r="M509" s="114">
        <v>-26.663814615332829</v>
      </c>
      <c r="N509" s="114"/>
      <c r="O509" s="114">
        <v>342.29172576664325</v>
      </c>
    </row>
    <row r="510" spans="2:15">
      <c r="B510" s="376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</row>
    <row r="511" spans="2:15">
      <c r="B511" s="378" t="s">
        <v>127</v>
      </c>
      <c r="C511" s="370">
        <v>0.14072984020004092</v>
      </c>
      <c r="D511" s="370">
        <v>0.11876598911090175</v>
      </c>
      <c r="E511" s="370">
        <v>0.19915751575203253</v>
      </c>
      <c r="F511" s="370">
        <v>3.4314112870912045E-2</v>
      </c>
      <c r="G511" s="370">
        <v>0.13004480067581156</v>
      </c>
      <c r="H511" s="370">
        <v>0.27229879713688576</v>
      </c>
      <c r="I511" s="370">
        <v>0.57409702566186516</v>
      </c>
      <c r="J511" s="370">
        <v>0.21732849404983101</v>
      </c>
      <c r="K511" s="370">
        <v>0</v>
      </c>
      <c r="L511" s="370">
        <v>1.0243231378836302</v>
      </c>
      <c r="M511" s="370">
        <v>0.44640000000000002</v>
      </c>
      <c r="N511" s="370"/>
      <c r="O511" s="370">
        <v>3.1574597133419111</v>
      </c>
    </row>
    <row r="512" spans="2:15">
      <c r="B512" s="379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>
        <v>3.4314112870912045E-2</v>
      </c>
      <c r="G512" s="110">
        <v>0.13004480067581156</v>
      </c>
      <c r="H512" s="110">
        <v>0.27229879713688576</v>
      </c>
      <c r="I512" s="110">
        <v>0.57409702566186516</v>
      </c>
      <c r="J512" s="110">
        <v>0.21732849404983101</v>
      </c>
      <c r="K512" s="110">
        <v>0</v>
      </c>
      <c r="L512" s="110">
        <v>1.0243231378836302</v>
      </c>
      <c r="M512" s="110">
        <v>0.44640000000000002</v>
      </c>
      <c r="N512" s="110"/>
      <c r="O512" s="110">
        <v>3.1574597133419111</v>
      </c>
    </row>
    <row r="513" spans="2:15">
      <c r="B513" s="380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</row>
    <row r="514" spans="2:15">
      <c r="B514" s="382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>
        <v>70.931916242958835</v>
      </c>
      <c r="G514" s="114">
        <v>31.947266720848056</v>
      </c>
      <c r="H514" s="114">
        <v>-10.790967550180335</v>
      </c>
      <c r="I514" s="114">
        <v>62.858730068159083</v>
      </c>
      <c r="J514" s="114">
        <v>34.233781956557443</v>
      </c>
      <c r="K514" s="114">
        <v>0.38688317565620522</v>
      </c>
      <c r="L514" s="114">
        <v>60.434422173026697</v>
      </c>
      <c r="M514" s="114">
        <v>-27.110214615332829</v>
      </c>
      <c r="N514" s="114"/>
      <c r="O514" s="114">
        <v>339.13426605330136</v>
      </c>
    </row>
    <row r="515" spans="2:15">
      <c r="B515" s="383"/>
      <c r="C515" s="384"/>
      <c r="D515" s="384"/>
      <c r="E515" s="384"/>
      <c r="F515" s="384"/>
      <c r="G515" s="384"/>
      <c r="H515" s="384"/>
      <c r="I515" s="384"/>
      <c r="J515" s="384"/>
      <c r="K515" s="384"/>
      <c r="L515" s="384"/>
      <c r="M515" s="384"/>
      <c r="N515" s="384"/>
      <c r="O515" s="384"/>
    </row>
    <row r="516" spans="2:15">
      <c r="B516" s="385" t="s">
        <v>161</v>
      </c>
      <c r="C516" s="386">
        <v>-68.254085229339694</v>
      </c>
      <c r="D516" s="386">
        <v>13.729092870653972</v>
      </c>
      <c r="E516" s="386">
        <v>-61.717455522922464</v>
      </c>
      <c r="F516" s="386">
        <v>-70.931916242958835</v>
      </c>
      <c r="G516" s="386">
        <v>-31.940848172233899</v>
      </c>
      <c r="H516" s="386">
        <v>10.79096755018033</v>
      </c>
      <c r="I516" s="386">
        <v>-62.858730068159041</v>
      </c>
      <c r="J516" s="386">
        <v>-34.233781956557436</v>
      </c>
      <c r="K516" s="386">
        <v>-0.38177507654250142</v>
      </c>
      <c r="L516" s="386">
        <v>-60.434422173026697</v>
      </c>
      <c r="M516" s="386">
        <v>27.110214615332829</v>
      </c>
      <c r="N516" s="386"/>
      <c r="O516" s="386">
        <v>-339.12273940557344</v>
      </c>
    </row>
    <row r="517" spans="2:15">
      <c r="B517" s="387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>
        <v>-60.931916242958842</v>
      </c>
      <c r="G517" s="110">
        <v>-16.940848172233899</v>
      </c>
      <c r="H517" s="110">
        <v>25.79096755018033</v>
      </c>
      <c r="I517" s="110">
        <v>-32.858730068159041</v>
      </c>
      <c r="J517" s="110">
        <v>-34.233781956557436</v>
      </c>
      <c r="K517" s="110">
        <v>14.545112561300922</v>
      </c>
      <c r="L517" s="110">
        <v>-45.441726485999396</v>
      </c>
      <c r="M517" s="110">
        <v>57.110214615332829</v>
      </c>
      <c r="N517" s="110"/>
      <c r="O517" s="110">
        <v>-139.20315608070271</v>
      </c>
    </row>
    <row r="518" spans="2:15">
      <c r="B518" s="387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>
        <v>0</v>
      </c>
      <c r="H518" s="110">
        <v>0</v>
      </c>
      <c r="I518" s="110">
        <v>0</v>
      </c>
      <c r="J518" s="110">
        <v>0</v>
      </c>
      <c r="K518" s="110">
        <v>0</v>
      </c>
      <c r="L518" s="110">
        <v>0</v>
      </c>
      <c r="M518" s="110">
        <v>0</v>
      </c>
      <c r="N518" s="110"/>
      <c r="O518" s="110">
        <v>0</v>
      </c>
    </row>
    <row r="519" spans="2:15">
      <c r="B519" s="387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>
        <v>-60.931916242958842</v>
      </c>
      <c r="G519" s="110">
        <v>-16.940848172233899</v>
      </c>
      <c r="H519" s="110">
        <v>25.79096755018033</v>
      </c>
      <c r="I519" s="110">
        <v>-32.858730068159041</v>
      </c>
      <c r="J519" s="110">
        <v>-34.233781956557436</v>
      </c>
      <c r="K519" s="110">
        <v>14.545112561300922</v>
      </c>
      <c r="L519" s="110">
        <v>-45.441726485999396</v>
      </c>
      <c r="M519" s="110">
        <v>57.110214615332829</v>
      </c>
      <c r="N519" s="110"/>
      <c r="O519" s="110">
        <v>-139.20315608070271</v>
      </c>
    </row>
    <row r="520" spans="2:15">
      <c r="B520" s="387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>
        <v>0</v>
      </c>
      <c r="H520" s="110">
        <v>0</v>
      </c>
      <c r="I520" s="110">
        <v>0</v>
      </c>
      <c r="J520" s="110">
        <v>0</v>
      </c>
      <c r="K520" s="110">
        <v>0</v>
      </c>
      <c r="L520" s="110">
        <v>0</v>
      </c>
      <c r="M520" s="110">
        <v>0</v>
      </c>
      <c r="N520" s="110"/>
      <c r="O520" s="110">
        <v>0</v>
      </c>
    </row>
    <row r="521" spans="2:15">
      <c r="B521" s="374" t="s">
        <v>327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>
        <v>0</v>
      </c>
      <c r="I521" s="110">
        <v>0</v>
      </c>
      <c r="J521" s="110">
        <v>0</v>
      </c>
      <c r="K521" s="110">
        <v>0</v>
      </c>
      <c r="L521" s="110">
        <v>0</v>
      </c>
      <c r="M521" s="110">
        <v>0</v>
      </c>
      <c r="N521" s="110"/>
      <c r="O521" s="110">
        <v>0</v>
      </c>
    </row>
    <row r="522" spans="2:15">
      <c r="B522" s="374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>
        <v>0</v>
      </c>
      <c r="I522" s="110">
        <v>0</v>
      </c>
      <c r="J522" s="110">
        <v>0</v>
      </c>
      <c r="K522" s="110">
        <v>0</v>
      </c>
      <c r="L522" s="110">
        <v>0</v>
      </c>
      <c r="M522" s="110">
        <v>0</v>
      </c>
      <c r="N522" s="110"/>
      <c r="O522" s="110">
        <v>0</v>
      </c>
    </row>
    <row r="523" spans="2:15">
      <c r="B523" s="374" t="s">
        <v>328</v>
      </c>
      <c r="C523" s="110">
        <v>0</v>
      </c>
      <c r="D523" s="110">
        <v>0</v>
      </c>
      <c r="E523" s="110">
        <v>0</v>
      </c>
      <c r="F523" s="110">
        <v>0</v>
      </c>
      <c r="G523" s="110">
        <v>0</v>
      </c>
      <c r="H523" s="110">
        <v>0</v>
      </c>
      <c r="I523" s="110">
        <v>0</v>
      </c>
      <c r="J523" s="110">
        <v>0</v>
      </c>
      <c r="K523" s="110">
        <v>0</v>
      </c>
      <c r="L523" s="110">
        <v>0</v>
      </c>
      <c r="M523" s="110">
        <v>0</v>
      </c>
      <c r="N523" s="110"/>
      <c r="O523" s="110">
        <v>0</v>
      </c>
    </row>
    <row r="524" spans="2:15">
      <c r="B524" s="387" t="s">
        <v>329</v>
      </c>
      <c r="C524" s="110">
        <v>-20</v>
      </c>
      <c r="D524" s="110">
        <v>0</v>
      </c>
      <c r="E524" s="110">
        <v>-50</v>
      </c>
      <c r="F524" s="110">
        <v>-10</v>
      </c>
      <c r="G524" s="110">
        <v>-15</v>
      </c>
      <c r="H524" s="110">
        <v>-15</v>
      </c>
      <c r="I524" s="110">
        <v>-30</v>
      </c>
      <c r="J524" s="110">
        <v>0</v>
      </c>
      <c r="K524" s="110">
        <v>-14.926887637843423</v>
      </c>
      <c r="L524" s="110">
        <v>-14.9926956870273</v>
      </c>
      <c r="M524" s="110">
        <v>-30</v>
      </c>
      <c r="N524" s="110"/>
      <c r="O524" s="110">
        <v>-199.91958332487073</v>
      </c>
    </row>
    <row r="525" spans="2:15" ht="15" thickBot="1">
      <c r="B525" s="388" t="s">
        <v>168</v>
      </c>
      <c r="C525" s="389">
        <v>0</v>
      </c>
      <c r="D525" s="389">
        <v>1.7763568394002505E-14</v>
      </c>
      <c r="E525" s="389">
        <v>0</v>
      </c>
      <c r="F525" s="389">
        <v>0</v>
      </c>
      <c r="G525" s="389">
        <v>6.4185486141568049E-3</v>
      </c>
      <c r="H525" s="389">
        <v>0</v>
      </c>
      <c r="I525" s="389">
        <v>0</v>
      </c>
      <c r="J525" s="389">
        <v>0</v>
      </c>
      <c r="K525" s="389">
        <v>5.1080991137038012E-3</v>
      </c>
      <c r="L525" s="389">
        <v>0</v>
      </c>
      <c r="M525" s="389">
        <v>0</v>
      </c>
      <c r="N525" s="389"/>
      <c r="O525" s="389">
        <v>1.1526647727919226E-2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zoomScale="88" zoomScaleNormal="88" zoomScaleSheetLayoutView="85" workbookViewId="0">
      <selection activeCell="F9" sqref="F9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1" t="s">
        <v>349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33" t="s">
        <v>347</v>
      </c>
      <c r="C11" s="433"/>
      <c r="D11" s="433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</row>
    <row r="12" spans="1:40" ht="34.25" customHeight="1">
      <c r="B12" s="433" t="s">
        <v>183</v>
      </c>
      <c r="C12" s="433"/>
      <c r="D12" s="433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</row>
    <row r="13" spans="1:40">
      <c r="B13" s="433" t="s">
        <v>184</v>
      </c>
      <c r="C13" s="433"/>
      <c r="D13" s="433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</row>
    <row r="14" spans="1:40">
      <c r="B14" s="434" t="s">
        <v>95</v>
      </c>
      <c r="C14" s="434"/>
      <c r="D14" s="434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</row>
    <row r="15" spans="1:40">
      <c r="B15" s="198"/>
      <c r="AN15" s="230"/>
    </row>
    <row r="16" spans="1:40" ht="41.25" customHeight="1">
      <c r="B16" s="146" t="s">
        <v>185</v>
      </c>
      <c r="C16" s="252">
        <v>45233</v>
      </c>
      <c r="D16" s="480" t="s">
        <v>412</v>
      </c>
      <c r="E16" s="230"/>
      <c r="F16" s="230"/>
      <c r="G16" s="230"/>
      <c r="H16" s="230"/>
      <c r="I16" s="230"/>
      <c r="J16" s="230"/>
      <c r="K16" s="148"/>
    </row>
    <row r="17" spans="2:11">
      <c r="B17" s="147" t="s">
        <v>187</v>
      </c>
      <c r="C17" s="19">
        <f t="shared" ref="C17:C43" si="0">+SUM(C54,C91,C128)</f>
        <v>72.864572267636674</v>
      </c>
      <c r="D17" s="481">
        <f t="shared" ref="D17:D43" si="1">+SUM(C17:C17)</f>
        <v>72.864572267636674</v>
      </c>
      <c r="E17" s="148"/>
      <c r="F17" s="148"/>
      <c r="G17" s="148"/>
      <c r="H17" s="148"/>
      <c r="I17" s="148"/>
      <c r="J17" s="148"/>
      <c r="K17" s="215"/>
    </row>
    <row r="18" spans="2:11">
      <c r="B18" s="149" t="s">
        <v>188</v>
      </c>
      <c r="C18" s="19">
        <f t="shared" si="0"/>
        <v>39.280927475679839</v>
      </c>
      <c r="D18" s="481">
        <f t="shared" si="1"/>
        <v>39.280927475679839</v>
      </c>
      <c r="E18" s="215"/>
      <c r="F18" s="215"/>
      <c r="G18" s="215"/>
      <c r="H18" s="215"/>
      <c r="I18" s="215"/>
      <c r="J18" s="215"/>
      <c r="K18" s="215"/>
    </row>
    <row r="19" spans="2:11">
      <c r="B19" s="149" t="s">
        <v>189</v>
      </c>
      <c r="C19" s="19">
        <f t="shared" si="0"/>
        <v>33.583594746096892</v>
      </c>
      <c r="D19" s="481">
        <f t="shared" si="1"/>
        <v>33.583594746096892</v>
      </c>
      <c r="E19" s="215"/>
      <c r="F19" s="215"/>
      <c r="G19" s="215"/>
      <c r="H19" s="215"/>
      <c r="I19" s="215"/>
      <c r="J19" s="215"/>
      <c r="K19" s="215"/>
    </row>
    <row r="20" spans="2:11">
      <c r="B20" s="149" t="s">
        <v>190</v>
      </c>
      <c r="C20" s="19">
        <f t="shared" si="0"/>
        <v>5.0045859953191223E-5</v>
      </c>
      <c r="D20" s="481">
        <f t="shared" si="1"/>
        <v>5.0045859953191223E-5</v>
      </c>
      <c r="E20" s="215"/>
      <c r="F20" s="215"/>
      <c r="G20" s="215"/>
      <c r="H20" s="215"/>
      <c r="I20" s="215"/>
      <c r="J20" s="215"/>
      <c r="K20" s="215"/>
    </row>
    <row r="21" spans="2:11">
      <c r="B21" s="147" t="s">
        <v>191</v>
      </c>
      <c r="C21" s="19">
        <f t="shared" si="0"/>
        <v>17.71591982</v>
      </c>
      <c r="D21" s="481">
        <f t="shared" si="1"/>
        <v>17.71591982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12.74318418</v>
      </c>
      <c r="D22" s="481">
        <f t="shared" si="1"/>
        <v>12.74318418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481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481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481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481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481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481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481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481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481">
        <f t="shared" si="1"/>
        <v>0</v>
      </c>
      <c r="E31" s="148"/>
      <c r="F31" s="148"/>
      <c r="G31" s="148"/>
      <c r="H31" s="148"/>
      <c r="I31" s="148"/>
      <c r="J31" s="148"/>
      <c r="K31" s="231"/>
    </row>
    <row r="32" spans="2:11">
      <c r="B32" s="147" t="s">
        <v>268</v>
      </c>
      <c r="C32" s="19">
        <f t="shared" si="0"/>
        <v>0.59725142000000009</v>
      </c>
      <c r="D32" s="481">
        <f t="shared" si="1"/>
        <v>0.59725142000000009</v>
      </c>
      <c r="E32" s="148"/>
      <c r="F32" s="148"/>
      <c r="G32" s="148"/>
      <c r="H32" s="148"/>
      <c r="I32" s="148"/>
      <c r="J32" s="148"/>
      <c r="K32" s="231"/>
    </row>
    <row r="33" spans="2:30">
      <c r="B33" s="147" t="s">
        <v>270</v>
      </c>
      <c r="C33" s="19">
        <f t="shared" si="0"/>
        <v>0</v>
      </c>
      <c r="D33" s="481">
        <f t="shared" si="1"/>
        <v>0</v>
      </c>
      <c r="E33" s="148"/>
      <c r="F33" s="148"/>
      <c r="G33" s="148"/>
      <c r="H33" s="148"/>
      <c r="I33" s="148"/>
      <c r="J33" s="148"/>
      <c r="K33" s="231"/>
    </row>
    <row r="34" spans="2:30">
      <c r="B34" s="147" t="s">
        <v>273</v>
      </c>
      <c r="C34" s="19">
        <f t="shared" si="0"/>
        <v>7.3006600000000005E-2</v>
      </c>
      <c r="D34" s="481">
        <f t="shared" si="1"/>
        <v>7.3006600000000005E-2</v>
      </c>
      <c r="E34" s="148"/>
      <c r="F34" s="148"/>
      <c r="G34" s="148"/>
      <c r="H34" s="148"/>
      <c r="I34" s="148"/>
      <c r="J34" s="148"/>
      <c r="K34" s="231"/>
    </row>
    <row r="35" spans="2:30">
      <c r="B35" s="147" t="s">
        <v>274</v>
      </c>
      <c r="C35" s="19">
        <f t="shared" si="0"/>
        <v>1.0510874800000001</v>
      </c>
      <c r="D35" s="481">
        <f t="shared" si="1"/>
        <v>1.0510874800000001</v>
      </c>
      <c r="E35" s="148"/>
      <c r="F35" s="148"/>
      <c r="G35" s="148"/>
      <c r="H35" s="148"/>
      <c r="I35" s="148"/>
      <c r="J35" s="148"/>
      <c r="K35" s="231"/>
    </row>
    <row r="36" spans="2:30">
      <c r="B36" s="147" t="s">
        <v>276</v>
      </c>
      <c r="C36" s="19">
        <f t="shared" si="0"/>
        <v>0.29815844000000002</v>
      </c>
      <c r="D36" s="481">
        <f t="shared" si="1"/>
        <v>0.29815844000000002</v>
      </c>
      <c r="E36" s="148"/>
      <c r="F36" s="148"/>
      <c r="G36" s="148"/>
      <c r="H36" s="148"/>
      <c r="I36" s="148"/>
      <c r="J36" s="148"/>
      <c r="K36" s="231"/>
    </row>
    <row r="37" spans="2:30">
      <c r="B37" s="147" t="s">
        <v>277</v>
      </c>
      <c r="C37" s="19">
        <f t="shared" si="0"/>
        <v>1.04211765</v>
      </c>
      <c r="D37" s="481">
        <f t="shared" si="1"/>
        <v>1.04211765</v>
      </c>
      <c r="E37" s="148"/>
      <c r="F37" s="148"/>
      <c r="G37" s="148"/>
      <c r="H37" s="148"/>
      <c r="I37" s="148"/>
      <c r="J37" s="148"/>
      <c r="K37" s="231"/>
    </row>
    <row r="38" spans="2:30">
      <c r="B38" s="147" t="s">
        <v>282</v>
      </c>
      <c r="C38" s="19">
        <f t="shared" si="0"/>
        <v>0</v>
      </c>
      <c r="D38" s="481">
        <f t="shared" si="1"/>
        <v>0</v>
      </c>
      <c r="E38" s="148"/>
      <c r="F38" s="148"/>
      <c r="G38" s="148"/>
      <c r="H38" s="148"/>
      <c r="I38" s="148"/>
      <c r="J38" s="148"/>
      <c r="K38" s="231"/>
    </row>
    <row r="39" spans="2:30">
      <c r="B39" s="147" t="s">
        <v>285</v>
      </c>
      <c r="C39" s="19">
        <f t="shared" si="0"/>
        <v>0.60063774000000003</v>
      </c>
      <c r="D39" s="481">
        <f t="shared" si="1"/>
        <v>0.60063774000000003</v>
      </c>
      <c r="E39" s="148"/>
      <c r="F39" s="148"/>
      <c r="G39" s="148"/>
      <c r="H39" s="148"/>
      <c r="I39" s="148"/>
      <c r="J39" s="148"/>
      <c r="K39" s="231"/>
    </row>
    <row r="40" spans="2:30">
      <c r="B40" s="147" t="s">
        <v>287</v>
      </c>
      <c r="C40" s="19">
        <f t="shared" si="0"/>
        <v>1.0481727700000001</v>
      </c>
      <c r="D40" s="481">
        <f t="shared" si="1"/>
        <v>1.0481727700000001</v>
      </c>
      <c r="E40" s="148"/>
      <c r="F40" s="148"/>
      <c r="G40" s="148"/>
      <c r="H40" s="148"/>
      <c r="I40" s="148"/>
      <c r="J40" s="148"/>
      <c r="K40" s="231"/>
    </row>
    <row r="41" spans="2:30">
      <c r="B41" s="147" t="s">
        <v>286</v>
      </c>
      <c r="C41" s="19">
        <f t="shared" si="0"/>
        <v>0.90538946999999992</v>
      </c>
      <c r="D41" s="481">
        <f t="shared" si="1"/>
        <v>0.90538946999999992</v>
      </c>
      <c r="E41" s="148"/>
      <c r="F41" s="148"/>
      <c r="G41" s="148"/>
      <c r="H41" s="148"/>
      <c r="I41" s="148"/>
      <c r="J41" s="148"/>
      <c r="K41" s="231"/>
    </row>
    <row r="42" spans="2:30">
      <c r="B42" s="147" t="s">
        <v>335</v>
      </c>
      <c r="C42" s="19">
        <f t="shared" si="0"/>
        <v>1.5082467099999999</v>
      </c>
      <c r="D42" s="481">
        <f t="shared" si="1"/>
        <v>1.5082467099999999</v>
      </c>
      <c r="E42" s="148"/>
      <c r="F42" s="148"/>
      <c r="G42" s="148"/>
      <c r="H42" s="148"/>
      <c r="I42" s="148"/>
      <c r="J42" s="148"/>
      <c r="K42" s="231"/>
    </row>
    <row r="43" spans="2:30">
      <c r="B43" s="147" t="s">
        <v>336</v>
      </c>
      <c r="C43" s="19">
        <f t="shared" si="0"/>
        <v>17.644274577145982</v>
      </c>
      <c r="D43" s="481">
        <f t="shared" si="1"/>
        <v>17.644274577145982</v>
      </c>
      <c r="E43" s="148"/>
      <c r="F43" s="148"/>
      <c r="G43" s="148"/>
      <c r="H43" s="148"/>
      <c r="I43" s="148"/>
      <c r="J43" s="148"/>
      <c r="K43" s="231"/>
    </row>
    <row r="44" spans="2:30">
      <c r="B44" s="482" t="s">
        <v>201</v>
      </c>
      <c r="C44" s="483">
        <f>SUM(C21:C43,C17)</f>
        <v>128.09770507065065</v>
      </c>
      <c r="D44" s="481">
        <f>SUM(D21:D43,D17)</f>
        <v>128.09770507065065</v>
      </c>
      <c r="E44" s="231"/>
      <c r="F44" s="231"/>
      <c r="G44" s="231"/>
      <c r="H44" s="231"/>
    </row>
    <row r="45" spans="2:30" ht="7.5" customHeight="1">
      <c r="C45" s="215"/>
      <c r="D45" s="215"/>
      <c r="E45" s="215"/>
      <c r="H45" s="235"/>
      <c r="L45" s="231"/>
    </row>
    <row r="46" spans="2:30">
      <c r="B46" s="482" t="s">
        <v>202</v>
      </c>
      <c r="C46" s="483">
        <f>+C44</f>
        <v>128.09770507065065</v>
      </c>
      <c r="D46" s="231"/>
      <c r="E46" s="231"/>
      <c r="F46" s="231"/>
      <c r="G46" s="231"/>
      <c r="H46" s="231"/>
      <c r="I46" s="231"/>
      <c r="J46" s="231"/>
      <c r="K46" s="231"/>
    </row>
    <row r="47" spans="2:30">
      <c r="B47" s="200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</row>
    <row r="48" spans="2:30">
      <c r="B48" s="433" t="s">
        <v>347</v>
      </c>
      <c r="C48" s="433"/>
      <c r="D48" s="433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59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</row>
    <row r="49" spans="2:40" ht="29" customHeight="1">
      <c r="B49" s="433" t="s">
        <v>183</v>
      </c>
      <c r="C49" s="433"/>
      <c r="D49" s="433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</row>
    <row r="50" spans="2:40" ht="15" customHeight="1">
      <c r="B50" s="433" t="s">
        <v>18</v>
      </c>
      <c r="C50" s="433"/>
      <c r="D50" s="433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</row>
    <row r="51" spans="2:40" ht="15" customHeight="1">
      <c r="B51" s="434" t="s">
        <v>95</v>
      </c>
      <c r="C51" s="434"/>
      <c r="D51" s="434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</row>
    <row r="52" spans="2:40">
      <c r="AN52" s="230"/>
    </row>
    <row r="53" spans="2:40" ht="50" customHeight="1">
      <c r="B53" s="146" t="s">
        <v>185</v>
      </c>
      <c r="C53" s="252">
        <f>C16</f>
        <v>45233</v>
      </c>
      <c r="D53" s="480" t="s">
        <v>413</v>
      </c>
      <c r="E53" s="230"/>
      <c r="F53" s="230"/>
      <c r="G53" s="230"/>
      <c r="H53" s="230"/>
      <c r="I53" s="230"/>
      <c r="J53" s="230"/>
      <c r="K53" s="230"/>
      <c r="L53" s="148"/>
    </row>
    <row r="54" spans="2:40">
      <c r="B54" s="147" t="s">
        <v>187</v>
      </c>
      <c r="C54" s="19">
        <f>+C55+C56+C57</f>
        <v>22.911496877327586</v>
      </c>
      <c r="D54" s="484">
        <f>SUM(D55:D57)</f>
        <v>22.911496877327586</v>
      </c>
      <c r="E54" s="148"/>
      <c r="F54" s="148"/>
      <c r="G54" s="148"/>
      <c r="H54" s="148"/>
      <c r="I54" s="148"/>
      <c r="J54" s="148"/>
      <c r="K54" s="148"/>
      <c r="L54" s="215"/>
    </row>
    <row r="55" spans="2:40">
      <c r="B55" s="149" t="s">
        <v>188</v>
      </c>
      <c r="C55" s="19">
        <v>11.73385749390394</v>
      </c>
      <c r="D55" s="484">
        <f t="shared" ref="D55:D80" si="2">SUM(C55:C55)</f>
        <v>11.73385749390394</v>
      </c>
      <c r="E55" s="215"/>
      <c r="F55" s="215"/>
      <c r="G55" s="215"/>
      <c r="H55" s="215"/>
      <c r="I55" s="215"/>
      <c r="J55" s="215"/>
      <c r="K55" s="215"/>
      <c r="L55" s="215"/>
    </row>
    <row r="56" spans="2:40">
      <c r="B56" s="149" t="s">
        <v>189</v>
      </c>
      <c r="C56" s="19">
        <v>11.177639383423646</v>
      </c>
      <c r="D56" s="484">
        <f t="shared" si="2"/>
        <v>11.177639383423646</v>
      </c>
      <c r="E56" s="215"/>
      <c r="F56" s="215"/>
      <c r="G56" s="215"/>
      <c r="H56" s="215"/>
      <c r="I56" s="215"/>
      <c r="J56" s="215"/>
      <c r="K56" s="215"/>
      <c r="L56" s="215"/>
    </row>
    <row r="57" spans="2:40">
      <c r="B57" s="149" t="s">
        <v>190</v>
      </c>
      <c r="C57" s="19">
        <v>0</v>
      </c>
      <c r="D57" s="484">
        <f t="shared" si="2"/>
        <v>0</v>
      </c>
      <c r="E57" s="215"/>
      <c r="F57" s="215"/>
      <c r="G57" s="215"/>
      <c r="H57" s="215"/>
      <c r="I57" s="215"/>
      <c r="J57" s="215"/>
      <c r="K57" s="215"/>
      <c r="L57" s="232"/>
    </row>
    <row r="58" spans="2:40">
      <c r="B58" s="147" t="s">
        <v>191</v>
      </c>
      <c r="C58" s="19">
        <v>14.822470769999999</v>
      </c>
      <c r="D58" s="484">
        <f t="shared" si="2"/>
        <v>14.822470769999999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484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484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0">
        <v>0</v>
      </c>
      <c r="D61" s="484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0">
        <v>0</v>
      </c>
      <c r="D62" s="484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0">
        <v>0</v>
      </c>
      <c r="D63" s="484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0">
        <v>0</v>
      </c>
      <c r="D64" s="484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0">
        <v>0</v>
      </c>
      <c r="D65" s="484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0">
        <v>0</v>
      </c>
      <c r="D66" s="484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0">
        <v>0</v>
      </c>
      <c r="D67" s="484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0">
        <v>0</v>
      </c>
      <c r="D68" s="484">
        <f t="shared" si="2"/>
        <v>0</v>
      </c>
      <c r="E68" s="148"/>
      <c r="F68" s="148"/>
      <c r="G68" s="148"/>
      <c r="H68" s="148"/>
      <c r="I68" s="148"/>
      <c r="J68" s="148"/>
      <c r="K68" s="148"/>
      <c r="L68" s="231"/>
    </row>
    <row r="69" spans="1:12">
      <c r="B69" s="147" t="s">
        <v>268</v>
      </c>
      <c r="C69" s="270">
        <v>0</v>
      </c>
      <c r="D69" s="484">
        <f t="shared" si="2"/>
        <v>0</v>
      </c>
      <c r="E69" s="148"/>
      <c r="F69" s="148"/>
      <c r="G69" s="148"/>
      <c r="H69" s="148"/>
      <c r="I69" s="148"/>
      <c r="J69" s="148"/>
      <c r="K69" s="148"/>
      <c r="L69" s="231"/>
    </row>
    <row r="70" spans="1:12">
      <c r="A70" t="s">
        <v>272</v>
      </c>
      <c r="B70" s="147" t="s">
        <v>270</v>
      </c>
      <c r="C70" s="270">
        <v>0</v>
      </c>
      <c r="D70" s="484">
        <f t="shared" si="2"/>
        <v>0</v>
      </c>
      <c r="E70" s="148"/>
      <c r="F70" s="148"/>
      <c r="G70" s="148"/>
      <c r="H70" s="148"/>
      <c r="I70" s="148"/>
      <c r="J70" s="148"/>
      <c r="K70" s="148"/>
      <c r="L70" s="231"/>
    </row>
    <row r="71" spans="1:12">
      <c r="B71" s="147" t="s">
        <v>273</v>
      </c>
      <c r="C71" s="270">
        <v>0</v>
      </c>
      <c r="D71" s="484">
        <f t="shared" si="2"/>
        <v>0</v>
      </c>
      <c r="E71" s="148"/>
      <c r="F71" s="148"/>
      <c r="G71" s="148"/>
      <c r="H71" s="148"/>
      <c r="I71" s="148"/>
      <c r="J71" s="148"/>
      <c r="K71" s="148"/>
      <c r="L71" s="231"/>
    </row>
    <row r="72" spans="1:12">
      <c r="B72" s="147" t="s">
        <v>274</v>
      </c>
      <c r="C72" s="19">
        <v>0</v>
      </c>
      <c r="D72" s="484">
        <f t="shared" si="2"/>
        <v>0</v>
      </c>
      <c r="E72" s="148"/>
      <c r="F72" s="148"/>
      <c r="G72" s="148"/>
      <c r="H72" s="148"/>
      <c r="I72" s="148"/>
      <c r="J72" s="148"/>
      <c r="K72" s="148"/>
      <c r="L72" s="231"/>
    </row>
    <row r="73" spans="1:12">
      <c r="B73" s="147" t="s">
        <v>276</v>
      </c>
      <c r="C73" s="269">
        <v>0</v>
      </c>
      <c r="D73" s="484">
        <f t="shared" si="2"/>
        <v>0</v>
      </c>
      <c r="E73" s="148"/>
      <c r="F73" s="148"/>
      <c r="G73" s="148"/>
      <c r="H73" s="148"/>
      <c r="I73" s="148"/>
      <c r="J73" s="148"/>
      <c r="K73" s="148"/>
      <c r="L73" s="231"/>
    </row>
    <row r="74" spans="1:12">
      <c r="B74" s="147" t="s">
        <v>277</v>
      </c>
      <c r="C74" s="269">
        <v>1.04211765</v>
      </c>
      <c r="D74" s="484">
        <f t="shared" si="2"/>
        <v>1.04211765</v>
      </c>
      <c r="E74" s="148"/>
      <c r="F74" s="148"/>
      <c r="G74" s="148"/>
      <c r="H74" s="148"/>
      <c r="I74" s="148"/>
      <c r="J74" s="148"/>
      <c r="K74" s="148"/>
      <c r="L74" s="231"/>
    </row>
    <row r="75" spans="1:12">
      <c r="B75" s="147" t="s">
        <v>288</v>
      </c>
      <c r="C75" s="270">
        <v>0</v>
      </c>
      <c r="D75" s="484">
        <f t="shared" si="2"/>
        <v>0</v>
      </c>
      <c r="E75" s="148"/>
      <c r="F75" s="148"/>
      <c r="G75" s="148"/>
      <c r="H75" s="148"/>
      <c r="I75" s="148"/>
      <c r="J75" s="148"/>
      <c r="K75" s="148"/>
      <c r="L75" s="231"/>
    </row>
    <row r="76" spans="1:12">
      <c r="B76" s="147" t="s">
        <v>285</v>
      </c>
      <c r="C76" s="270">
        <v>0</v>
      </c>
      <c r="D76" s="484">
        <f t="shared" si="2"/>
        <v>0</v>
      </c>
      <c r="E76" s="148"/>
      <c r="F76" s="148"/>
      <c r="G76" s="148"/>
      <c r="H76" s="148"/>
      <c r="I76" s="148"/>
      <c r="J76" s="148"/>
      <c r="K76" s="148"/>
      <c r="L76" s="231"/>
    </row>
    <row r="77" spans="1:12">
      <c r="B77" s="147" t="s">
        <v>287</v>
      </c>
      <c r="C77" s="270">
        <v>0</v>
      </c>
      <c r="D77" s="484">
        <f t="shared" si="2"/>
        <v>0</v>
      </c>
      <c r="E77" s="148"/>
      <c r="F77" s="148"/>
      <c r="G77" s="148"/>
      <c r="H77" s="148"/>
      <c r="I77" s="148"/>
      <c r="J77" s="148"/>
      <c r="K77" s="148"/>
      <c r="L77" s="231"/>
    </row>
    <row r="78" spans="1:12">
      <c r="B78" s="147" t="s">
        <v>286</v>
      </c>
      <c r="C78" s="270">
        <v>0</v>
      </c>
      <c r="D78" s="484">
        <f t="shared" si="2"/>
        <v>0</v>
      </c>
      <c r="E78" s="148"/>
      <c r="F78" s="148"/>
      <c r="G78" s="148"/>
      <c r="H78" s="148"/>
      <c r="I78" s="148"/>
      <c r="J78" s="148"/>
      <c r="K78" s="148"/>
      <c r="L78" s="231"/>
    </row>
    <row r="79" spans="1:12">
      <c r="B79" s="147" t="s">
        <v>335</v>
      </c>
      <c r="C79" s="270">
        <v>0</v>
      </c>
      <c r="D79" s="484">
        <f t="shared" si="2"/>
        <v>0</v>
      </c>
      <c r="E79" s="148"/>
      <c r="F79" s="148"/>
      <c r="G79" s="148"/>
      <c r="H79" s="148"/>
      <c r="I79" s="148"/>
      <c r="J79" s="148"/>
      <c r="K79" s="148"/>
      <c r="L79" s="231"/>
    </row>
    <row r="80" spans="1:12">
      <c r="B80" s="147" t="s">
        <v>336</v>
      </c>
      <c r="C80" s="270">
        <v>6.0978635065517235</v>
      </c>
      <c r="D80" s="484">
        <f t="shared" si="2"/>
        <v>6.0978635065517235</v>
      </c>
      <c r="E80" s="148"/>
      <c r="F80" s="148"/>
      <c r="G80" s="148"/>
      <c r="H80" s="148"/>
      <c r="I80" s="148"/>
      <c r="J80" s="148"/>
      <c r="K80" s="148"/>
      <c r="L80" s="231"/>
    </row>
    <row r="81" spans="2:40">
      <c r="B81" s="486" t="s">
        <v>201</v>
      </c>
      <c r="C81" s="485">
        <f>SUM(C58:C80,C54)</f>
        <v>44.873948803879308</v>
      </c>
      <c r="D81" s="485">
        <f>SUM(D58:D80,D54)</f>
        <v>44.873948803879308</v>
      </c>
      <c r="E81" s="231"/>
      <c r="F81" s="231"/>
      <c r="G81" s="231"/>
      <c r="H81" s="231"/>
      <c r="I81" s="231"/>
      <c r="J81" s="231"/>
      <c r="K81" s="231"/>
    </row>
    <row r="82" spans="2:40" ht="7.5" customHeight="1">
      <c r="C82" s="19"/>
      <c r="D82" s="215"/>
      <c r="L82" s="231"/>
    </row>
    <row r="83" spans="2:40">
      <c r="B83" s="486" t="s">
        <v>202</v>
      </c>
      <c r="C83" s="485">
        <f>+C81</f>
        <v>44.873948803879308</v>
      </c>
      <c r="D83" s="231"/>
      <c r="E83" s="231"/>
      <c r="F83" s="231"/>
      <c r="G83" s="231"/>
      <c r="H83" s="231"/>
      <c r="I83" s="231"/>
      <c r="J83" s="231"/>
      <c r="K83" s="231"/>
    </row>
    <row r="85" spans="2:40" ht="15" customHeight="1">
      <c r="B85" s="433" t="str">
        <f>$B$11</f>
        <v>Deuda Corriente noviembre 2023</v>
      </c>
      <c r="C85" s="433"/>
      <c r="D85" s="433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248"/>
      <c r="AE85" s="235"/>
    </row>
    <row r="86" spans="2:40" ht="29.4" customHeight="1">
      <c r="B86" s="433" t="s">
        <v>183</v>
      </c>
      <c r="C86" s="433"/>
      <c r="D86" s="433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  <c r="AA86" s="247"/>
      <c r="AB86" s="247"/>
      <c r="AC86" s="247"/>
      <c r="AD86" s="247"/>
    </row>
    <row r="87" spans="2:40">
      <c r="B87" s="433" t="s">
        <v>19</v>
      </c>
      <c r="C87" s="433"/>
      <c r="D87" s="433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  <c r="AB87" s="248"/>
      <c r="AC87" s="248"/>
      <c r="AD87" s="248"/>
      <c r="AE87" s="199"/>
    </row>
    <row r="88" spans="2:40" ht="15" customHeight="1">
      <c r="B88" s="434" t="s">
        <v>95</v>
      </c>
      <c r="C88" s="434"/>
      <c r="D88" s="434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236"/>
    </row>
    <row r="89" spans="2:40">
      <c r="AN89" s="230"/>
    </row>
    <row r="90" spans="2:40">
      <c r="B90" s="146" t="s">
        <v>185</v>
      </c>
      <c r="C90" s="252">
        <f>C16</f>
        <v>45233</v>
      </c>
      <c r="D90" s="480" t="s">
        <v>413</v>
      </c>
      <c r="E90" s="230"/>
      <c r="F90" s="230"/>
      <c r="G90" s="230"/>
      <c r="H90" s="230"/>
      <c r="I90" s="230"/>
      <c r="J90" s="230"/>
      <c r="K90" s="230"/>
      <c r="L90" s="148"/>
    </row>
    <row r="91" spans="2:40">
      <c r="B91" s="147" t="s">
        <v>187</v>
      </c>
      <c r="C91" s="19">
        <f>+C92+C93+C94</f>
        <v>27.007154651936489</v>
      </c>
      <c r="D91" s="481">
        <f>SUM(D92:D94)</f>
        <v>27.007154651936489</v>
      </c>
      <c r="E91" s="148"/>
      <c r="F91" s="148"/>
      <c r="G91" s="148"/>
      <c r="H91" s="148"/>
      <c r="I91" s="148"/>
      <c r="J91" s="148"/>
      <c r="K91" s="148"/>
      <c r="L91" s="215"/>
    </row>
    <row r="92" spans="2:40">
      <c r="B92" s="149" t="s">
        <v>188</v>
      </c>
      <c r="C92" s="19">
        <v>15.781896383826439</v>
      </c>
      <c r="D92" s="481">
        <f t="shared" ref="D92:D117" si="3">SUM(C92:C92)</f>
        <v>15.781896383826439</v>
      </c>
      <c r="E92" s="215"/>
      <c r="F92" s="215"/>
      <c r="G92" s="215"/>
      <c r="H92" s="215"/>
      <c r="I92" s="215"/>
      <c r="J92" s="215"/>
      <c r="K92" s="215"/>
      <c r="L92" s="215"/>
    </row>
    <row r="93" spans="2:40">
      <c r="B93" s="149" t="s">
        <v>189</v>
      </c>
      <c r="C93" s="19">
        <v>11.225208222250096</v>
      </c>
      <c r="D93" s="481">
        <f t="shared" si="3"/>
        <v>11.225208222250096</v>
      </c>
      <c r="E93" s="215"/>
      <c r="F93" s="215"/>
      <c r="G93" s="215"/>
      <c r="H93" s="215"/>
      <c r="I93" s="215"/>
      <c r="J93" s="215"/>
      <c r="K93" s="215"/>
      <c r="L93" s="215"/>
    </row>
    <row r="94" spans="2:40">
      <c r="B94" s="149" t="s">
        <v>190</v>
      </c>
      <c r="C94" s="19">
        <v>5.0045859953191223E-5</v>
      </c>
      <c r="D94" s="481">
        <f t="shared" si="3"/>
        <v>5.0045859953191223E-5</v>
      </c>
      <c r="E94" s="215"/>
      <c r="F94" s="215"/>
      <c r="G94" s="215"/>
      <c r="H94" s="215"/>
      <c r="I94" s="215"/>
      <c r="J94" s="215"/>
      <c r="K94" s="215"/>
      <c r="L94" s="232"/>
    </row>
    <row r="95" spans="2:40">
      <c r="B95" s="147" t="s">
        <v>191</v>
      </c>
      <c r="C95" s="19">
        <v>2.8934490500000001</v>
      </c>
      <c r="D95" s="481">
        <f t="shared" si="3"/>
        <v>2.8934490500000001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481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481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481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481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481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481">
        <f t="shared" si="3"/>
        <v>5.6859458679665671E-3</v>
      </c>
      <c r="E101" s="275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481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481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481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481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1"/>
    </row>
    <row r="106" spans="2:12">
      <c r="B106" s="147" t="s">
        <v>268</v>
      </c>
      <c r="C106" s="19">
        <v>0</v>
      </c>
      <c r="D106" s="481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1"/>
    </row>
    <row r="107" spans="2:12">
      <c r="B107" s="147" t="s">
        <v>270</v>
      </c>
      <c r="C107" s="19">
        <v>0</v>
      </c>
      <c r="D107" s="481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1"/>
    </row>
    <row r="108" spans="2:12">
      <c r="B108" s="147" t="s">
        <v>273</v>
      </c>
      <c r="C108" s="19">
        <v>0</v>
      </c>
      <c r="D108" s="481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1"/>
    </row>
    <row r="109" spans="2:12">
      <c r="B109" s="147" t="s">
        <v>274</v>
      </c>
      <c r="C109" s="19">
        <v>1.0510874800000001</v>
      </c>
      <c r="D109" s="481">
        <f t="shared" si="3"/>
        <v>1.0510874800000001</v>
      </c>
      <c r="E109" s="148"/>
      <c r="F109" s="148"/>
      <c r="G109" s="148"/>
      <c r="H109" s="148"/>
      <c r="I109" s="148"/>
      <c r="J109" s="148"/>
      <c r="K109" s="148"/>
      <c r="L109" s="231"/>
    </row>
    <row r="110" spans="2:12">
      <c r="B110" s="147" t="s">
        <v>276</v>
      </c>
      <c r="C110" s="19">
        <v>0</v>
      </c>
      <c r="D110" s="481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1"/>
    </row>
    <row r="111" spans="2:12">
      <c r="B111" s="147" t="s">
        <v>277</v>
      </c>
      <c r="C111" s="19">
        <v>0</v>
      </c>
      <c r="D111" s="481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1"/>
    </row>
    <row r="112" spans="2:12">
      <c r="B112" s="147" t="s">
        <v>283</v>
      </c>
      <c r="C112" s="19">
        <v>0</v>
      </c>
      <c r="D112" s="481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1"/>
    </row>
    <row r="113" spans="2:40">
      <c r="B113" s="147" t="s">
        <v>285</v>
      </c>
      <c r="C113" s="19">
        <v>0.60063774000000003</v>
      </c>
      <c r="D113" s="481">
        <f t="shared" si="3"/>
        <v>0.60063774000000003</v>
      </c>
      <c r="E113" s="148"/>
      <c r="F113" s="148"/>
      <c r="G113" s="148"/>
      <c r="H113" s="148"/>
      <c r="I113" s="148"/>
      <c r="J113" s="148"/>
      <c r="K113" s="148"/>
      <c r="L113" s="231"/>
    </row>
    <row r="114" spans="2:40">
      <c r="B114" s="147" t="s">
        <v>287</v>
      </c>
      <c r="C114" s="19">
        <v>0</v>
      </c>
      <c r="D114" s="481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1"/>
    </row>
    <row r="115" spans="2:40">
      <c r="B115" s="147" t="s">
        <v>286</v>
      </c>
      <c r="C115" s="19">
        <v>0.90538946999999992</v>
      </c>
      <c r="D115" s="481">
        <f t="shared" si="3"/>
        <v>0.90538946999999992</v>
      </c>
      <c r="E115" s="148"/>
      <c r="F115" s="148"/>
      <c r="G115" s="148"/>
      <c r="H115" s="148"/>
      <c r="I115" s="148"/>
      <c r="J115" s="148"/>
      <c r="K115" s="148"/>
      <c r="L115" s="231"/>
    </row>
    <row r="116" spans="2:40">
      <c r="B116" s="147" t="s">
        <v>335</v>
      </c>
      <c r="C116" s="19">
        <v>1.5082467099999999</v>
      </c>
      <c r="D116" s="481">
        <f t="shared" si="3"/>
        <v>1.5082467099999999</v>
      </c>
      <c r="E116" s="148"/>
      <c r="F116" s="148"/>
      <c r="G116" s="148"/>
      <c r="H116" s="148"/>
      <c r="I116" s="148"/>
      <c r="J116" s="148"/>
      <c r="K116" s="148"/>
      <c r="L116" s="231"/>
    </row>
    <row r="117" spans="2:40">
      <c r="B117" s="147" t="s">
        <v>336</v>
      </c>
      <c r="C117" s="19">
        <v>4.9386540899749267</v>
      </c>
      <c r="D117" s="481">
        <f t="shared" si="3"/>
        <v>4.9386540899749267</v>
      </c>
      <c r="E117" s="148"/>
      <c r="F117" s="148"/>
      <c r="G117" s="148"/>
      <c r="H117" s="148"/>
      <c r="I117" s="148"/>
      <c r="J117" s="148"/>
      <c r="K117" s="148"/>
      <c r="L117" s="231"/>
    </row>
    <row r="118" spans="2:40">
      <c r="B118" s="486" t="s">
        <v>201</v>
      </c>
      <c r="C118" s="481">
        <f>SUM(C95:C117,C91)</f>
        <v>38.910305137779382</v>
      </c>
      <c r="D118" s="481">
        <f>SUM(D95:D117,D91)</f>
        <v>38.910305137779382</v>
      </c>
      <c r="E118" s="231"/>
      <c r="F118" s="231"/>
      <c r="G118" s="231"/>
      <c r="H118" s="231"/>
      <c r="I118" s="231"/>
      <c r="J118" s="231"/>
      <c r="K118" s="231"/>
    </row>
    <row r="119" spans="2:40" ht="7.5" customHeight="1">
      <c r="C119" s="215"/>
      <c r="D119" s="215"/>
      <c r="E119" s="215"/>
      <c r="F119" s="215"/>
      <c r="G119" s="215"/>
      <c r="H119" s="215"/>
      <c r="K119" s="231"/>
      <c r="L119" s="231"/>
    </row>
    <row r="120" spans="2:40">
      <c r="B120" s="486" t="s">
        <v>202</v>
      </c>
      <c r="C120" s="481">
        <f>+C118</f>
        <v>38.910305137779382</v>
      </c>
      <c r="D120" s="231"/>
      <c r="E120" s="231"/>
      <c r="F120" s="231"/>
      <c r="G120" s="231"/>
      <c r="H120" s="231"/>
      <c r="I120" s="231"/>
      <c r="J120" s="231"/>
      <c r="K120" s="231"/>
    </row>
    <row r="122" spans="2:40" ht="15" customHeight="1">
      <c r="B122" s="433" t="str">
        <f>$B$11</f>
        <v>Deuda Corriente noviembre 2023</v>
      </c>
      <c r="C122" s="433"/>
      <c r="D122" s="433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  <c r="AD122" s="248"/>
    </row>
    <row r="123" spans="2:40" ht="27.65" customHeight="1">
      <c r="B123" s="433" t="str">
        <f>+B86</f>
        <v xml:space="preserve">Compra de Energía, Potencia y Derecho de Conexión con las Empresas Generadoras Privadas </v>
      </c>
      <c r="C123" s="433"/>
      <c r="D123" s="433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  <c r="AA123" s="247"/>
      <c r="AB123" s="247"/>
      <c r="AC123" s="247"/>
      <c r="AD123" s="247"/>
    </row>
    <row r="124" spans="2:40" ht="15" customHeight="1">
      <c r="B124" s="433" t="s">
        <v>20</v>
      </c>
      <c r="C124" s="433"/>
      <c r="D124" s="433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</row>
    <row r="125" spans="2:40" ht="15" customHeight="1">
      <c r="B125" s="434" t="s">
        <v>95</v>
      </c>
      <c r="C125" s="434"/>
      <c r="D125" s="434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</row>
    <row r="126" spans="2:40">
      <c r="AN126" s="230"/>
    </row>
    <row r="127" spans="2:40">
      <c r="B127" s="146" t="s">
        <v>185</v>
      </c>
      <c r="C127" s="252">
        <f>C16</f>
        <v>45233</v>
      </c>
      <c r="D127" s="480" t="s">
        <v>413</v>
      </c>
      <c r="E127" s="230"/>
      <c r="F127" s="230"/>
      <c r="G127" s="230"/>
      <c r="H127" s="148"/>
    </row>
    <row r="128" spans="2:40">
      <c r="B128" s="147" t="s">
        <v>187</v>
      </c>
      <c r="C128" s="19">
        <f>+C129+C130+C131</f>
        <v>22.945920738372607</v>
      </c>
      <c r="D128" s="481">
        <f>SUM(D129:D131)</f>
        <v>22.945920738372607</v>
      </c>
      <c r="E128" s="148"/>
      <c r="F128" s="148"/>
      <c r="G128" s="148"/>
      <c r="H128" s="215"/>
    </row>
    <row r="129" spans="2:8">
      <c r="B129" s="149" t="s">
        <v>188</v>
      </c>
      <c r="C129" s="19">
        <v>11.765173597949458</v>
      </c>
      <c r="D129" s="481">
        <f t="shared" ref="D129:D154" si="4">SUM(C129:C129)</f>
        <v>11.765173597949458</v>
      </c>
      <c r="E129" s="215"/>
      <c r="F129" s="215"/>
      <c r="G129" s="215"/>
      <c r="H129" s="215"/>
    </row>
    <row r="130" spans="2:8">
      <c r="B130" s="149" t="s">
        <v>189</v>
      </c>
      <c r="C130" s="19">
        <v>11.180747140423151</v>
      </c>
      <c r="D130" s="481">
        <f t="shared" si="4"/>
        <v>11.180747140423151</v>
      </c>
      <c r="E130" s="215"/>
      <c r="F130" s="215"/>
      <c r="G130" s="215"/>
      <c r="H130" s="215"/>
    </row>
    <row r="131" spans="2:8">
      <c r="B131" s="149" t="s">
        <v>190</v>
      </c>
      <c r="C131" s="19">
        <v>0</v>
      </c>
      <c r="D131" s="481">
        <f t="shared" si="4"/>
        <v>0</v>
      </c>
      <c r="E131" s="215"/>
      <c r="F131" s="215"/>
      <c r="G131" s="215"/>
      <c r="H131" s="232"/>
    </row>
    <row r="132" spans="2:8">
      <c r="B132" s="147" t="s">
        <v>191</v>
      </c>
      <c r="C132" s="19">
        <v>0</v>
      </c>
      <c r="D132" s="481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12.74318418</v>
      </c>
      <c r="D133" s="481">
        <f t="shared" si="4"/>
        <v>12.74318418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481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0">
        <v>0</v>
      </c>
      <c r="D135" s="481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0">
        <v>0</v>
      </c>
      <c r="D136" s="481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0">
        <v>0</v>
      </c>
      <c r="D137" s="481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0">
        <v>0</v>
      </c>
      <c r="D138" s="481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0">
        <v>0</v>
      </c>
      <c r="D139" s="481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0">
        <v>0</v>
      </c>
      <c r="D140" s="481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0">
        <v>0</v>
      </c>
      <c r="D141" s="481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0">
        <v>0</v>
      </c>
      <c r="D142" s="481">
        <f t="shared" si="4"/>
        <v>0</v>
      </c>
      <c r="E142" s="148"/>
      <c r="F142" s="148"/>
      <c r="G142" s="148"/>
      <c r="H142" s="231"/>
    </row>
    <row r="143" spans="2:8">
      <c r="B143" s="147" t="s">
        <v>268</v>
      </c>
      <c r="C143" s="270">
        <v>0.59725142000000009</v>
      </c>
      <c r="D143" s="481">
        <f t="shared" si="4"/>
        <v>0.59725142000000009</v>
      </c>
      <c r="E143" s="148"/>
      <c r="F143" s="148"/>
      <c r="G143" s="148"/>
      <c r="H143" s="231"/>
    </row>
    <row r="144" spans="2:8">
      <c r="B144" s="147" t="s">
        <v>270</v>
      </c>
      <c r="C144" s="270">
        <v>0</v>
      </c>
      <c r="D144" s="481">
        <f t="shared" si="4"/>
        <v>0</v>
      </c>
      <c r="E144" s="148"/>
      <c r="F144" s="148"/>
      <c r="G144" s="148"/>
      <c r="H144" s="231"/>
    </row>
    <row r="145" spans="2:40">
      <c r="B145" s="147" t="s">
        <v>273</v>
      </c>
      <c r="C145" s="19">
        <v>7.3006600000000005E-2</v>
      </c>
      <c r="D145" s="481">
        <f t="shared" si="4"/>
        <v>7.3006600000000005E-2</v>
      </c>
      <c r="E145" s="148"/>
      <c r="F145" s="148"/>
      <c r="G145" s="148"/>
      <c r="H145" s="231"/>
    </row>
    <row r="146" spans="2:40">
      <c r="B146" s="147" t="s">
        <v>274</v>
      </c>
      <c r="C146" s="269">
        <v>0</v>
      </c>
      <c r="D146" s="481">
        <f t="shared" si="4"/>
        <v>0</v>
      </c>
      <c r="E146" s="148"/>
      <c r="F146" s="148"/>
      <c r="G146" s="148"/>
      <c r="H146" s="231"/>
    </row>
    <row r="147" spans="2:40">
      <c r="B147" s="147" t="s">
        <v>276</v>
      </c>
      <c r="C147" s="269">
        <v>0.29815844000000002</v>
      </c>
      <c r="D147" s="481">
        <f t="shared" si="4"/>
        <v>0.29815844000000002</v>
      </c>
      <c r="E147" s="148"/>
      <c r="F147" s="148"/>
      <c r="G147" s="148"/>
      <c r="H147" s="231"/>
    </row>
    <row r="148" spans="2:40">
      <c r="B148" s="147" t="s">
        <v>277</v>
      </c>
      <c r="C148" s="270">
        <v>0</v>
      </c>
      <c r="D148" s="481">
        <f t="shared" si="4"/>
        <v>0</v>
      </c>
      <c r="E148" s="148"/>
      <c r="F148" s="148"/>
      <c r="G148" s="148"/>
      <c r="H148" s="231"/>
    </row>
    <row r="149" spans="2:40">
      <c r="B149" s="147" t="s">
        <v>284</v>
      </c>
      <c r="C149" s="270">
        <v>0</v>
      </c>
      <c r="D149" s="481">
        <f t="shared" si="4"/>
        <v>0</v>
      </c>
      <c r="E149" s="148"/>
      <c r="F149" s="148"/>
      <c r="G149" s="148"/>
      <c r="H149" s="231"/>
    </row>
    <row r="150" spans="2:40">
      <c r="B150" s="147" t="s">
        <v>285</v>
      </c>
      <c r="C150" s="270">
        <v>0</v>
      </c>
      <c r="D150" s="481">
        <f t="shared" si="4"/>
        <v>0</v>
      </c>
      <c r="E150" s="148"/>
      <c r="F150" s="148"/>
      <c r="G150" s="148"/>
      <c r="H150" s="231"/>
    </row>
    <row r="151" spans="2:40">
      <c r="B151" s="147" t="s">
        <v>287</v>
      </c>
      <c r="C151" s="270">
        <v>1.0481727700000001</v>
      </c>
      <c r="D151" s="481">
        <f t="shared" si="4"/>
        <v>1.0481727700000001</v>
      </c>
      <c r="E151" s="148"/>
      <c r="F151" s="148"/>
      <c r="G151" s="148"/>
      <c r="H151" s="231"/>
    </row>
    <row r="152" spans="2:40">
      <c r="B152" s="147" t="s">
        <v>286</v>
      </c>
      <c r="C152" s="270">
        <v>0</v>
      </c>
      <c r="D152" s="481">
        <f t="shared" si="4"/>
        <v>0</v>
      </c>
      <c r="E152" s="148"/>
      <c r="F152" s="148"/>
      <c r="G152" s="148"/>
      <c r="H152" s="231"/>
    </row>
    <row r="153" spans="2:40">
      <c r="B153" s="147" t="s">
        <v>335</v>
      </c>
      <c r="C153" s="270">
        <v>0</v>
      </c>
      <c r="D153" s="481">
        <f t="shared" si="4"/>
        <v>0</v>
      </c>
      <c r="E153" s="148"/>
      <c r="F153" s="148"/>
      <c r="G153" s="148"/>
      <c r="H153" s="231"/>
    </row>
    <row r="154" spans="2:40">
      <c r="B154" s="147" t="s">
        <v>336</v>
      </c>
      <c r="C154" s="270">
        <v>6.6077569806193326</v>
      </c>
      <c r="D154" s="481">
        <f t="shared" si="4"/>
        <v>6.6077569806193326</v>
      </c>
      <c r="E154" s="148"/>
      <c r="F154" s="148"/>
      <c r="G154" s="148"/>
      <c r="H154" s="231"/>
    </row>
    <row r="155" spans="2:40">
      <c r="B155" s="486" t="s">
        <v>201</v>
      </c>
      <c r="C155" s="481">
        <f>SUM(C132:C154,C128)</f>
        <v>44.313451128991943</v>
      </c>
      <c r="D155" s="481">
        <f>SUM(D132:D154,D128)</f>
        <v>44.313451128991943</v>
      </c>
      <c r="E155" s="231"/>
      <c r="F155" s="231"/>
      <c r="G155" s="231"/>
    </row>
    <row r="156" spans="2:40" ht="7.5" customHeight="1">
      <c r="C156" s="215"/>
      <c r="D156" s="215"/>
      <c r="H156" s="230"/>
    </row>
    <row r="157" spans="2:40">
      <c r="B157" s="486" t="s">
        <v>202</v>
      </c>
      <c r="C157" s="481">
        <f>+C155</f>
        <v>44.313451128991943</v>
      </c>
      <c r="D157" s="231"/>
      <c r="E157" s="231"/>
      <c r="F157" s="231"/>
      <c r="G157" s="231"/>
      <c r="H157" s="148"/>
    </row>
    <row r="158" spans="2:40">
      <c r="B158" s="310"/>
      <c r="AN158" s="215"/>
    </row>
    <row r="159" spans="2:40" ht="15" hidden="1" customHeight="1">
      <c r="B159" s="433" t="str">
        <f>$B$11</f>
        <v>Deuda Corriente noviembre 2023</v>
      </c>
      <c r="C159" s="433"/>
      <c r="D159" s="433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  <c r="AD159" s="248"/>
      <c r="AN159" s="215"/>
    </row>
    <row r="160" spans="2:40" ht="28.25" hidden="1" customHeight="1">
      <c r="B160" s="433" t="s">
        <v>183</v>
      </c>
      <c r="C160" s="433"/>
      <c r="D160" s="433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  <c r="AA160" s="247"/>
      <c r="AB160" s="247"/>
      <c r="AC160" s="247"/>
      <c r="AD160" s="247"/>
      <c r="AN160" s="215"/>
    </row>
    <row r="161" spans="2:40" hidden="1">
      <c r="B161" s="433" t="s">
        <v>111</v>
      </c>
      <c r="C161" s="433"/>
      <c r="D161" s="433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N161" s="215"/>
    </row>
    <row r="162" spans="2:40" hidden="1">
      <c r="B162" s="435" t="s">
        <v>95</v>
      </c>
      <c r="C162" s="435"/>
      <c r="D162" s="435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N162" s="148"/>
    </row>
    <row r="163" spans="2:40" hidden="1"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AN163" s="148"/>
    </row>
    <row r="164" spans="2:40" hidden="1">
      <c r="B164" s="146" t="s">
        <v>185</v>
      </c>
      <c r="C164" s="252">
        <f>C16</f>
        <v>45233</v>
      </c>
      <c r="D164" s="274" t="s">
        <v>312</v>
      </c>
      <c r="E164" s="230"/>
      <c r="F164" s="230"/>
      <c r="G164" s="230"/>
      <c r="H164" s="230"/>
      <c r="I164" s="230"/>
      <c r="J164" s="230"/>
      <c r="K164" s="230"/>
      <c r="L164" s="148"/>
    </row>
    <row r="165" spans="2:40" hidden="1">
      <c r="B165" s="147" t="s">
        <v>187</v>
      </c>
      <c r="C165" s="19">
        <f>+C166+C167+C168</f>
        <v>0</v>
      </c>
      <c r="D165" s="273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 hidden="1">
      <c r="B166" s="149" t="s">
        <v>188</v>
      </c>
      <c r="C166" s="19">
        <v>0</v>
      </c>
      <c r="D166" s="273">
        <f t="shared" ref="D166:D192" si="5">SUM(C166:C166)</f>
        <v>0</v>
      </c>
      <c r="E166" s="215"/>
      <c r="F166" s="215"/>
      <c r="G166" s="215"/>
      <c r="H166" s="215"/>
      <c r="I166" s="215"/>
      <c r="J166" s="215"/>
      <c r="K166" s="215"/>
      <c r="L166" s="148"/>
    </row>
    <row r="167" spans="2:40" hidden="1">
      <c r="B167" s="149" t="s">
        <v>189</v>
      </c>
      <c r="C167" s="19">
        <v>0</v>
      </c>
      <c r="D167" s="273">
        <f t="shared" si="5"/>
        <v>0</v>
      </c>
      <c r="E167" s="215"/>
      <c r="F167" s="215"/>
      <c r="G167" s="215"/>
      <c r="H167" s="215"/>
      <c r="I167" s="215"/>
      <c r="J167" s="215"/>
      <c r="K167" s="215"/>
      <c r="L167" s="148"/>
    </row>
    <row r="168" spans="2:40" hidden="1">
      <c r="B168" s="149" t="s">
        <v>190</v>
      </c>
      <c r="C168" s="19">
        <v>0</v>
      </c>
      <c r="D168" s="273">
        <f t="shared" si="5"/>
        <v>0</v>
      </c>
      <c r="E168" s="215"/>
      <c r="F168" s="215"/>
      <c r="G168" s="215"/>
      <c r="H168" s="215"/>
      <c r="I168" s="215"/>
      <c r="J168" s="215"/>
      <c r="K168" s="215"/>
      <c r="L168" s="148"/>
    </row>
    <row r="169" spans="2:40" hidden="1">
      <c r="B169" s="147" t="s">
        <v>191</v>
      </c>
      <c r="C169" s="19">
        <v>0</v>
      </c>
      <c r="D169" s="273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hidden="1">
      <c r="B170" s="147" t="s">
        <v>192</v>
      </c>
      <c r="C170" s="19">
        <v>0</v>
      </c>
      <c r="D170" s="273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 hidden="1">
      <c r="B171" s="147" t="s">
        <v>193</v>
      </c>
      <c r="C171" s="19">
        <v>0</v>
      </c>
      <c r="D171" s="273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 hidden="1">
      <c r="B172" s="147" t="s">
        <v>194</v>
      </c>
      <c r="C172" s="19">
        <v>0</v>
      </c>
      <c r="D172" s="273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 hidden="1">
      <c r="B173" s="147" t="s">
        <v>195</v>
      </c>
      <c r="C173" s="19">
        <v>0</v>
      </c>
      <c r="D173" s="273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1"/>
    </row>
    <row r="174" spans="2:40" hidden="1">
      <c r="B174" s="147" t="s">
        <v>196</v>
      </c>
      <c r="C174" s="19">
        <v>0</v>
      </c>
      <c r="D174" s="273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 hidden="1">
      <c r="B175" s="147" t="s">
        <v>197</v>
      </c>
      <c r="C175" s="19">
        <v>0</v>
      </c>
      <c r="D175" s="273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1"/>
    </row>
    <row r="176" spans="2:40" hidden="1">
      <c r="B176" s="147" t="s">
        <v>198</v>
      </c>
      <c r="C176" s="19">
        <v>0</v>
      </c>
      <c r="D176" s="273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 hidden="1">
      <c r="B177" s="147" t="s">
        <v>199</v>
      </c>
      <c r="C177" s="19">
        <v>0</v>
      </c>
      <c r="D177" s="273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 hidden="1">
      <c r="B178" s="147" t="s">
        <v>263</v>
      </c>
      <c r="C178" s="19">
        <v>0</v>
      </c>
      <c r="D178" s="273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 hidden="1">
      <c r="A179" t="s">
        <v>272</v>
      </c>
      <c r="B179" s="147" t="s">
        <v>200</v>
      </c>
      <c r="C179" s="19">
        <v>0</v>
      </c>
      <c r="D179" s="273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 hidden="1">
      <c r="B180" s="147" t="s">
        <v>268</v>
      </c>
      <c r="C180" s="19">
        <v>0</v>
      </c>
      <c r="D180" s="273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 hidden="1">
      <c r="B181" s="147" t="s">
        <v>270</v>
      </c>
      <c r="C181" s="19">
        <v>0</v>
      </c>
      <c r="D181" s="273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 hidden="1">
      <c r="B182" s="147" t="s">
        <v>273</v>
      </c>
      <c r="C182" s="19">
        <v>0</v>
      </c>
      <c r="D182" s="273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hidden="1" customHeight="1">
      <c r="B183" s="147" t="s">
        <v>274</v>
      </c>
      <c r="C183" s="19">
        <v>0</v>
      </c>
      <c r="D183" s="273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hidden="1" customHeight="1">
      <c r="B184" s="147" t="s">
        <v>305</v>
      </c>
      <c r="C184" s="19">
        <v>0</v>
      </c>
      <c r="D184" s="273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hidden="1" customHeight="1">
      <c r="B185" s="147" t="s">
        <v>276</v>
      </c>
      <c r="C185" s="19">
        <v>0</v>
      </c>
      <c r="D185" s="273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hidden="1" customHeight="1">
      <c r="B186" s="147" t="s">
        <v>277</v>
      </c>
      <c r="C186" s="19">
        <v>0</v>
      </c>
      <c r="D186" s="273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hidden="1" customHeight="1">
      <c r="B187" s="147" t="s">
        <v>284</v>
      </c>
      <c r="C187" s="19">
        <v>0</v>
      </c>
      <c r="D187" s="273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hidden="1" customHeight="1">
      <c r="B188" s="147" t="s">
        <v>285</v>
      </c>
      <c r="C188" s="19">
        <v>0</v>
      </c>
      <c r="D188" s="273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hidden="1" customHeight="1">
      <c r="B189" s="147" t="s">
        <v>286</v>
      </c>
      <c r="C189" s="19">
        <v>0</v>
      </c>
      <c r="D189" s="273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hidden="1" customHeight="1">
      <c r="B190" s="147" t="s">
        <v>287</v>
      </c>
      <c r="C190" s="19">
        <v>0</v>
      </c>
      <c r="D190" s="273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hidden="1" customHeight="1">
      <c r="B191" s="147" t="s">
        <v>306</v>
      </c>
      <c r="C191" s="19">
        <v>0</v>
      </c>
      <c r="D191" s="273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hidden="1" customHeight="1">
      <c r="B192" s="147" t="s">
        <v>336</v>
      </c>
      <c r="C192" s="19">
        <v>0</v>
      </c>
      <c r="D192" s="273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hidden="1" customHeight="1">
      <c r="B193" s="271" t="s">
        <v>201</v>
      </c>
      <c r="C193" s="272">
        <f>SUM(C169:C192,C165)</f>
        <v>0</v>
      </c>
      <c r="D193" s="272">
        <f>SUM(D169:D192,D165)</f>
        <v>0</v>
      </c>
    </row>
    <row r="194" spans="2:43" ht="7.5" hidden="1" customHeight="1">
      <c r="C194" s="215"/>
      <c r="D194" s="215"/>
      <c r="E194" s="215"/>
      <c r="F194" s="215"/>
      <c r="J194" s="199"/>
    </row>
    <row r="195" spans="2:43" hidden="1">
      <c r="B195" s="271" t="s">
        <v>202</v>
      </c>
      <c r="C195" s="272">
        <f>+C193</f>
        <v>0</v>
      </c>
      <c r="D195" s="231"/>
      <c r="E195" s="231"/>
      <c r="F195" s="231"/>
      <c r="G195" s="231"/>
      <c r="H195" s="231"/>
      <c r="I195" s="231"/>
      <c r="J195" s="150"/>
    </row>
    <row r="196" spans="2:43" ht="14.25" customHeight="1"/>
    <row r="197" spans="2:43" hidden="1" outlineLevel="3">
      <c r="B197" s="267" t="s">
        <v>331</v>
      </c>
      <c r="AQ197" s="150"/>
    </row>
    <row r="198" spans="2:43" hidden="1" outlineLevel="3">
      <c r="B198" s="267"/>
      <c r="AQ198" s="150"/>
    </row>
    <row r="199" spans="2:43" hidden="1" outlineLevel="3">
      <c r="B199" s="268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33" t="s">
        <v>348</v>
      </c>
      <c r="C208" s="433"/>
      <c r="D208" s="433"/>
      <c r="E208" s="433"/>
      <c r="F208" s="433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AQ208" s="150"/>
    </row>
    <row r="209" spans="2:43" ht="15" customHeight="1">
      <c r="B209" s="433"/>
      <c r="C209" s="433"/>
      <c r="D209" s="433"/>
      <c r="E209" s="433"/>
      <c r="F209" s="433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AQ209" s="150"/>
    </row>
    <row r="210" spans="2:43">
      <c r="B210" s="437" t="s">
        <v>203</v>
      </c>
      <c r="C210" s="437"/>
      <c r="D210" s="437"/>
      <c r="E210" s="437"/>
      <c r="F210" s="437"/>
      <c r="G210" s="407"/>
      <c r="H210" s="407"/>
      <c r="I210" s="407"/>
      <c r="J210" s="407"/>
      <c r="K210" s="407"/>
      <c r="L210" s="407"/>
      <c r="M210" s="407"/>
      <c r="N210" s="407"/>
      <c r="O210" s="407"/>
      <c r="P210" s="407"/>
      <c r="Q210" s="407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487" t="s">
        <v>201</v>
      </c>
      <c r="AF212" s="150"/>
    </row>
    <row r="213" spans="2:43">
      <c r="B213" s="161" t="s">
        <v>5</v>
      </c>
      <c r="C213" s="225">
        <f>SUM(C214:C216)</f>
        <v>84.410813381424461</v>
      </c>
      <c r="D213" s="225">
        <f t="shared" ref="D213:E213" si="6">SUM(D214:D216)</f>
        <v>108.29376917562787</v>
      </c>
      <c r="E213" s="225">
        <f t="shared" si="6"/>
        <v>63.982865032477221</v>
      </c>
      <c r="F213" s="488">
        <f>SUM(C213:E213)</f>
        <v>256.68744758952954</v>
      </c>
      <c r="AF213" s="150"/>
    </row>
    <row r="214" spans="2:43">
      <c r="B214" s="162" t="s">
        <v>208</v>
      </c>
      <c r="C214" s="226">
        <v>40.706209244881599</v>
      </c>
      <c r="D214" s="226">
        <v>65.070382478984669</v>
      </c>
      <c r="E214" s="226">
        <v>30.913176019487157</v>
      </c>
      <c r="F214" s="489">
        <f t="shared" ref="F214:F226" si="7">SUM(C214:E214)</f>
        <v>136.68976774335343</v>
      </c>
      <c r="O214" s="224"/>
      <c r="P214" s="224"/>
      <c r="Q214" s="224"/>
      <c r="R214" s="224"/>
      <c r="AF214" s="150"/>
    </row>
    <row r="215" spans="2:43">
      <c r="B215" s="162" t="s">
        <v>337</v>
      </c>
      <c r="C215" s="270">
        <v>20.799101119222453</v>
      </c>
      <c r="D215" s="270">
        <v>29.056343500573501</v>
      </c>
      <c r="E215" s="270">
        <v>11.078882641908063</v>
      </c>
      <c r="F215" s="489">
        <f t="shared" si="7"/>
        <v>60.934327261704013</v>
      </c>
      <c r="O215" s="224"/>
      <c r="P215" s="224"/>
      <c r="Q215" s="224"/>
      <c r="R215" s="224"/>
      <c r="AF215" s="150"/>
    </row>
    <row r="216" spans="2:43">
      <c r="B216" s="162" t="s">
        <v>338</v>
      </c>
      <c r="C216" s="270">
        <v>22.905503017320413</v>
      </c>
      <c r="D216" s="270">
        <v>14.167043196069701</v>
      </c>
      <c r="E216" s="270">
        <v>21.990806371082002</v>
      </c>
      <c r="F216" s="489">
        <f t="shared" si="7"/>
        <v>59.063352584472113</v>
      </c>
      <c r="O216" s="224"/>
      <c r="P216" s="224"/>
      <c r="Q216" s="224"/>
      <c r="R216" s="224"/>
      <c r="AF216" s="150"/>
    </row>
    <row r="217" spans="2:43" ht="15.75" customHeight="1">
      <c r="B217" s="161" t="s">
        <v>6</v>
      </c>
      <c r="C217" s="225">
        <f>SUM(C218:C220)</f>
        <v>24.944834610525653</v>
      </c>
      <c r="D217" s="225">
        <f t="shared" ref="D217:E217" si="8">SUM(D218:D220)</f>
        <v>78.875229217332048</v>
      </c>
      <c r="E217" s="225">
        <f t="shared" si="8"/>
        <v>60.073847748834091</v>
      </c>
      <c r="F217" s="488">
        <f>SUM(C217:E217)</f>
        <v>163.89391157669178</v>
      </c>
      <c r="AF217" s="150"/>
    </row>
    <row r="218" spans="2:43">
      <c r="B218" s="162" t="s">
        <v>208</v>
      </c>
      <c r="C218" s="226">
        <v>22.472607776493369</v>
      </c>
      <c r="D218" s="226">
        <v>30.051650790679616</v>
      </c>
      <c r="E218" s="226">
        <v>31.08086064065462</v>
      </c>
      <c r="F218" s="489">
        <f t="shared" si="7"/>
        <v>83.605119207827613</v>
      </c>
      <c r="O218" s="224"/>
      <c r="P218" s="224"/>
      <c r="Q218" s="224"/>
      <c r="R218" s="224"/>
      <c r="AF218" s="150"/>
    </row>
    <row r="219" spans="2:43">
      <c r="B219" s="162" t="s">
        <v>337</v>
      </c>
      <c r="C219" s="270">
        <v>2.4722268340322859</v>
      </c>
      <c r="D219" s="270">
        <v>26.902249920205584</v>
      </c>
      <c r="E219" s="270">
        <v>28.573478132982707</v>
      </c>
      <c r="F219" s="489">
        <f t="shared" si="7"/>
        <v>57.947954887220575</v>
      </c>
      <c r="O219" s="224"/>
      <c r="P219" s="224"/>
      <c r="Q219" s="224"/>
      <c r="R219" s="224"/>
      <c r="AF219" s="150"/>
    </row>
    <row r="220" spans="2:43">
      <c r="B220" s="162" t="s">
        <v>338</v>
      </c>
      <c r="C220" s="270">
        <v>0</v>
      </c>
      <c r="D220" s="270">
        <v>21.921328506446844</v>
      </c>
      <c r="E220" s="270">
        <v>0.41950897519675989</v>
      </c>
      <c r="F220" s="489">
        <f t="shared" si="7"/>
        <v>22.340837481643604</v>
      </c>
      <c r="O220" s="224"/>
      <c r="P220" s="224"/>
      <c r="Q220" s="224"/>
      <c r="R220" s="224"/>
      <c r="AF220" s="150"/>
    </row>
    <row r="221" spans="2:43">
      <c r="B221" s="161" t="s">
        <v>7</v>
      </c>
      <c r="C221" s="225">
        <f>SUM(C222:C224)</f>
        <v>116.28880927947148</v>
      </c>
      <c r="D221" s="225">
        <f t="shared" ref="D221" si="9">SUM(D222:D224)</f>
        <v>149.97454255328103</v>
      </c>
      <c r="E221" s="225">
        <f t="shared" ref="E221" si="10">SUM(E222:E224)</f>
        <v>107.64578535145412</v>
      </c>
      <c r="F221" s="488">
        <f>SUM(C221:E221)</f>
        <v>373.90913718420666</v>
      </c>
      <c r="AF221" s="150"/>
    </row>
    <row r="222" spans="2:43">
      <c r="B222" s="162" t="s">
        <v>208</v>
      </c>
      <c r="C222" s="226">
        <v>52.859253227884096</v>
      </c>
      <c r="D222" s="226">
        <v>54.508274195752037</v>
      </c>
      <c r="E222" s="226">
        <v>42.093943547877146</v>
      </c>
      <c r="F222" s="489">
        <f t="shared" si="7"/>
        <v>149.46147097151328</v>
      </c>
      <c r="O222" s="224"/>
      <c r="P222" s="224"/>
      <c r="Q222" s="224"/>
      <c r="R222" s="224"/>
      <c r="AF222" s="150"/>
    </row>
    <row r="223" spans="2:43">
      <c r="B223" s="162" t="s">
        <v>337</v>
      </c>
      <c r="C223" s="270">
        <v>14.344723470235591</v>
      </c>
      <c r="D223" s="270">
        <v>72.982051960667803</v>
      </c>
      <c r="E223" s="270">
        <v>46.222463982225193</v>
      </c>
      <c r="F223" s="489">
        <f t="shared" si="7"/>
        <v>133.54923941312859</v>
      </c>
      <c r="G223" s="226"/>
      <c r="O223" s="224"/>
      <c r="P223" s="224"/>
      <c r="Q223" s="224"/>
      <c r="R223" s="224"/>
      <c r="AF223" s="150"/>
    </row>
    <row r="224" spans="2:43">
      <c r="B224" s="162" t="s">
        <v>338</v>
      </c>
      <c r="C224" s="270">
        <v>49.084832581351783</v>
      </c>
      <c r="D224" s="270">
        <v>22.4842163968612</v>
      </c>
      <c r="E224" s="270">
        <v>19.329377821351788</v>
      </c>
      <c r="F224" s="489">
        <f t="shared" si="7"/>
        <v>90.89842679956476</v>
      </c>
      <c r="G224" s="226"/>
      <c r="O224" s="224"/>
      <c r="P224" s="224"/>
      <c r="Q224" s="224"/>
      <c r="R224" s="224"/>
      <c r="AF224" s="150"/>
    </row>
    <row r="225" spans="2:32">
      <c r="B225" s="161" t="s">
        <v>8</v>
      </c>
      <c r="C225" s="225">
        <f>SUM(C226:C228)</f>
        <v>64.816668442714217</v>
      </c>
      <c r="D225" s="225">
        <f>SUM(D226:D228)</f>
        <v>59.3421841418862</v>
      </c>
      <c r="E225" s="225">
        <f>SUM(E226:E228)</f>
        <v>70.215853874039041</v>
      </c>
      <c r="F225" s="488">
        <f>SUM(C225:E225)</f>
        <v>194.37470645863948</v>
      </c>
      <c r="AF225" s="150"/>
    </row>
    <row r="226" spans="2:32">
      <c r="B226" s="162" t="s">
        <v>208</v>
      </c>
      <c r="C226" s="226">
        <v>39.151759477207079</v>
      </c>
      <c r="D226" s="226">
        <v>35.261711595653601</v>
      </c>
      <c r="E226" s="226">
        <v>42.560117397019901</v>
      </c>
      <c r="F226" s="489">
        <f t="shared" si="7"/>
        <v>116.97358846988058</v>
      </c>
      <c r="O226" s="224"/>
      <c r="P226" s="224"/>
      <c r="Q226" s="224"/>
      <c r="R226" s="224"/>
      <c r="AF226" s="150"/>
    </row>
    <row r="227" spans="2:32">
      <c r="B227" s="162" t="s">
        <v>337</v>
      </c>
      <c r="C227" s="270">
        <v>5.7649089655071482</v>
      </c>
      <c r="D227" s="270">
        <v>0</v>
      </c>
      <c r="E227" s="270">
        <v>8.3220224988382849</v>
      </c>
      <c r="F227" s="489">
        <f t="shared" ref="F227:F236" si="11">SUM(C227:E227)</f>
        <v>14.086931464345433</v>
      </c>
      <c r="O227" s="224"/>
      <c r="P227" s="224"/>
      <c r="Q227" s="224"/>
      <c r="R227" s="224"/>
      <c r="AF227" s="150"/>
    </row>
    <row r="228" spans="2:32">
      <c r="B228" s="162" t="s">
        <v>338</v>
      </c>
      <c r="C228" s="270">
        <v>19.899999999999999</v>
      </c>
      <c r="D228" s="270">
        <v>24.080472546232599</v>
      </c>
      <c r="E228" s="270">
        <v>19.33371397818085</v>
      </c>
      <c r="F228" s="489">
        <f t="shared" si="11"/>
        <v>63.314186524413444</v>
      </c>
      <c r="O228" s="224"/>
      <c r="P228" s="224"/>
      <c r="Q228" s="224"/>
      <c r="R228" s="224"/>
      <c r="AF228" s="150"/>
    </row>
    <row r="229" spans="2:32">
      <c r="B229" s="161" t="s">
        <v>9</v>
      </c>
      <c r="C229" s="225">
        <f>SUM(C230:C232)</f>
        <v>73.516863664449659</v>
      </c>
      <c r="D229" s="225">
        <f>SUM(D230:D232)</f>
        <v>130.18276237077015</v>
      </c>
      <c r="E229" s="225">
        <f>SUM(E230:E232)</f>
        <v>82.079573162099365</v>
      </c>
      <c r="F229" s="488">
        <f t="shared" si="11"/>
        <v>285.77919919731914</v>
      </c>
      <c r="AF229" s="150"/>
    </row>
    <row r="230" spans="2:32">
      <c r="B230" s="162" t="s">
        <v>208</v>
      </c>
      <c r="C230" s="226">
        <v>48.564013797697925</v>
      </c>
      <c r="D230" s="226">
        <v>74.758592853382936</v>
      </c>
      <c r="E230" s="226">
        <v>45.875070358165154</v>
      </c>
      <c r="F230" s="489">
        <f t="shared" si="11"/>
        <v>169.19767700924601</v>
      </c>
      <c r="O230" s="224"/>
      <c r="P230" s="224"/>
      <c r="Q230" s="224"/>
      <c r="R230" s="224"/>
      <c r="AF230" s="150"/>
    </row>
    <row r="231" spans="2:32" ht="15.75" customHeight="1">
      <c r="B231" s="162" t="s">
        <v>337</v>
      </c>
      <c r="C231" s="270">
        <v>5.3433314367517388</v>
      </c>
      <c r="D231" s="270">
        <v>13.287510169043003</v>
      </c>
      <c r="E231" s="270">
        <v>18.817507700485997</v>
      </c>
      <c r="F231" s="489">
        <f t="shared" si="11"/>
        <v>37.44834930628074</v>
      </c>
      <c r="O231" s="224"/>
      <c r="P231" s="224"/>
      <c r="Q231" s="224"/>
      <c r="R231" s="224"/>
      <c r="AF231" s="150"/>
    </row>
    <row r="232" spans="2:32" ht="15.75" customHeight="1">
      <c r="B232" s="162" t="s">
        <v>338</v>
      </c>
      <c r="C232" s="270">
        <v>19.609518430000001</v>
      </c>
      <c r="D232" s="270">
        <v>42.136659348344196</v>
      </c>
      <c r="E232" s="270">
        <v>17.386995103448221</v>
      </c>
      <c r="F232" s="489">
        <f t="shared" si="11"/>
        <v>79.133172881792419</v>
      </c>
      <c r="O232" s="224"/>
      <c r="P232" s="224"/>
      <c r="Q232" s="224"/>
      <c r="R232" s="224"/>
      <c r="AF232" s="150"/>
    </row>
    <row r="233" spans="2:32">
      <c r="B233" s="161" t="s">
        <v>10</v>
      </c>
      <c r="C233" s="225">
        <f>SUM(C234:C236)</f>
        <v>55.096520826122337</v>
      </c>
      <c r="D233" s="225">
        <f t="shared" ref="D233" si="12">SUM(D234:D236)</f>
        <v>76.666127026753458</v>
      </c>
      <c r="E233" s="225">
        <f t="shared" ref="E233" si="13">SUM(E234:E236)</f>
        <v>72.042424231289885</v>
      </c>
      <c r="F233" s="488">
        <f>SUM(C233:E233)</f>
        <v>203.80507208416569</v>
      </c>
      <c r="AF233" s="150"/>
    </row>
    <row r="234" spans="2:32">
      <c r="B234" s="162" t="s">
        <v>208</v>
      </c>
      <c r="C234" s="226">
        <v>47.565852003755857</v>
      </c>
      <c r="D234" s="226">
        <v>72.717291255864012</v>
      </c>
      <c r="E234" s="226">
        <v>47.30454878217958</v>
      </c>
      <c r="F234" s="489">
        <f t="shared" si="11"/>
        <v>167.58769204179944</v>
      </c>
      <c r="O234" s="224"/>
      <c r="P234" s="224"/>
      <c r="Q234" s="224"/>
      <c r="R234" s="224"/>
      <c r="AF234" s="150"/>
    </row>
    <row r="235" spans="2:32">
      <c r="B235" s="162" t="s">
        <v>337</v>
      </c>
      <c r="C235" s="270">
        <v>4.4993556579450509</v>
      </c>
      <c r="D235" s="270">
        <v>3.9488357708894499</v>
      </c>
      <c r="E235" s="270">
        <v>5.9944979510578467</v>
      </c>
      <c r="F235" s="489">
        <f t="shared" si="11"/>
        <v>14.442689379892348</v>
      </c>
      <c r="O235" s="224"/>
      <c r="P235" s="224"/>
      <c r="Q235" s="224"/>
      <c r="R235" s="224"/>
      <c r="AF235" s="150"/>
    </row>
    <row r="236" spans="2:32">
      <c r="B236" s="162" t="s">
        <v>338</v>
      </c>
      <c r="C236" s="270">
        <v>3.0313131644214275</v>
      </c>
      <c r="D236" s="270">
        <v>0</v>
      </c>
      <c r="E236" s="270">
        <v>18.743377498052464</v>
      </c>
      <c r="F236" s="489">
        <f t="shared" si="11"/>
        <v>21.774690662473891</v>
      </c>
      <c r="O236" s="224"/>
      <c r="P236" s="224"/>
      <c r="Q236" s="224"/>
      <c r="R236" s="224"/>
      <c r="AF236" s="150"/>
    </row>
    <row r="237" spans="2:32">
      <c r="B237" s="161" t="s">
        <v>11</v>
      </c>
      <c r="C237" s="225">
        <f>SUM(C238:C240)</f>
        <v>55.856862592071842</v>
      </c>
      <c r="D237" s="225">
        <f t="shared" ref="D237" si="14">SUM(D238:D240)</f>
        <v>74.681068478988053</v>
      </c>
      <c r="E237" s="225">
        <f t="shared" ref="E237" si="15">SUM(E238:E240)</f>
        <v>57.57264121787199</v>
      </c>
      <c r="F237" s="488">
        <f t="shared" ref="F237:F242" si="16">SUM(C237:E237)</f>
        <v>188.11057228893188</v>
      </c>
      <c r="AF237" s="150"/>
    </row>
    <row r="238" spans="2:32">
      <c r="B238" s="162" t="s">
        <v>208</v>
      </c>
      <c r="C238" s="226">
        <v>38.14644754039827</v>
      </c>
      <c r="D238" s="226">
        <v>55.345856174754744</v>
      </c>
      <c r="E238" s="226">
        <v>53.713077397161179</v>
      </c>
      <c r="F238" s="489">
        <f t="shared" si="16"/>
        <v>147.2053811123142</v>
      </c>
      <c r="O238" s="224"/>
      <c r="P238" s="224"/>
      <c r="Q238" s="224"/>
      <c r="R238" s="224"/>
      <c r="AF238" s="150"/>
    </row>
    <row r="239" spans="2:32">
      <c r="B239" s="162" t="s">
        <v>337</v>
      </c>
      <c r="C239" s="226">
        <v>2.7264876278129839</v>
      </c>
      <c r="D239" s="226">
        <v>5.3423374020113101</v>
      </c>
      <c r="E239" s="226">
        <v>3.6030430758592566</v>
      </c>
      <c r="F239" s="489">
        <f t="shared" si="16"/>
        <v>11.671868105683551</v>
      </c>
      <c r="O239" s="224"/>
      <c r="P239" s="224"/>
      <c r="Q239" s="224"/>
      <c r="R239" s="224"/>
      <c r="AF239" s="150"/>
    </row>
    <row r="240" spans="2:32">
      <c r="B240" s="162" t="s">
        <v>338</v>
      </c>
      <c r="C240" s="226">
        <v>14.983927423860584</v>
      </c>
      <c r="D240" s="226">
        <v>13.992874902222001</v>
      </c>
      <c r="E240" s="226">
        <v>0.25652074485155302</v>
      </c>
      <c r="F240" s="489">
        <f t="shared" si="16"/>
        <v>29.233323070934137</v>
      </c>
      <c r="O240" s="224"/>
      <c r="P240" s="224"/>
      <c r="Q240" s="224"/>
      <c r="R240" s="224"/>
      <c r="AF240" s="150"/>
    </row>
    <row r="241" spans="2:32">
      <c r="B241" s="161" t="s">
        <v>12</v>
      </c>
      <c r="C241" s="225">
        <f>SUM(C242:C244)</f>
        <v>83.671265106209461</v>
      </c>
      <c r="D241" s="225">
        <f>SUM(D242:D244)</f>
        <v>111.04961764376259</v>
      </c>
      <c r="E241" s="225">
        <f>SUM(E242:E244)</f>
        <v>114.27862747800033</v>
      </c>
      <c r="F241" s="488">
        <f t="shared" si="16"/>
        <v>308.99951022797239</v>
      </c>
      <c r="AF241" s="150"/>
    </row>
    <row r="242" spans="2:32">
      <c r="B242" s="162" t="s">
        <v>208</v>
      </c>
      <c r="C242" s="226">
        <v>66.897738148060284</v>
      </c>
      <c r="D242" s="226">
        <v>92.288796628587903</v>
      </c>
      <c r="E242" s="226">
        <v>98.18035682968025</v>
      </c>
      <c r="F242" s="489">
        <f t="shared" si="16"/>
        <v>257.36689160632841</v>
      </c>
      <c r="O242" s="224"/>
      <c r="P242" s="224"/>
      <c r="Q242" s="224"/>
      <c r="R242" s="224"/>
      <c r="AF242" s="150"/>
    </row>
    <row r="243" spans="2:32">
      <c r="B243" s="162" t="s">
        <v>337</v>
      </c>
      <c r="C243" s="226">
        <v>2.47935824056094</v>
      </c>
      <c r="D243" s="226">
        <v>4.0534667875080652</v>
      </c>
      <c r="E243" s="226">
        <v>3.5146259083200801</v>
      </c>
      <c r="F243" s="489">
        <f t="shared" ref="F243" si="17">SUM(C243:E243)</f>
        <v>10.047450936389087</v>
      </c>
      <c r="O243" s="224"/>
      <c r="P243" s="224"/>
      <c r="Q243" s="224"/>
      <c r="R243" s="224"/>
      <c r="AF243" s="150"/>
    </row>
    <row r="244" spans="2:32">
      <c r="B244" s="162" t="s">
        <v>338</v>
      </c>
      <c r="C244" s="226">
        <v>14.29416871758824</v>
      </c>
      <c r="D244" s="226">
        <v>14.70735422766662</v>
      </c>
      <c r="E244" s="226">
        <v>12.58364474</v>
      </c>
      <c r="F244" s="489">
        <f>SUM(C244:E244)</f>
        <v>41.585167685254859</v>
      </c>
      <c r="O244" s="224"/>
      <c r="P244" s="224"/>
      <c r="Q244" s="224"/>
      <c r="R244" s="224"/>
      <c r="AF244" s="150"/>
    </row>
    <row r="245" spans="2:32" ht="14.25" customHeight="1">
      <c r="B245" s="161" t="s">
        <v>13</v>
      </c>
      <c r="C245" s="225">
        <f>SUM(C246:C248)</f>
        <v>82.405037158291435</v>
      </c>
      <c r="D245" s="225">
        <f t="shared" ref="D245" si="18">SUM(D246:D248)</f>
        <v>85.001021771846368</v>
      </c>
      <c r="E245" s="225">
        <f t="shared" ref="E245" si="19">SUM(E246:E248)</f>
        <v>77.15494486668112</v>
      </c>
      <c r="F245" s="488">
        <f>SUM(F246:F248)</f>
        <v>244.56100379681891</v>
      </c>
      <c r="AF245" s="150"/>
    </row>
    <row r="246" spans="2:32" ht="14.25" customHeight="1">
      <c r="B246" s="162" t="s">
        <v>208</v>
      </c>
      <c r="C246" s="226">
        <v>66.850956328113242</v>
      </c>
      <c r="D246" s="226">
        <v>75.43936062840487</v>
      </c>
      <c r="E246" s="226">
        <v>62.412103532747523</v>
      </c>
      <c r="F246" s="489">
        <f>SUM(C246:E246)</f>
        <v>204.70242048926562</v>
      </c>
      <c r="O246" s="224"/>
      <c r="P246" s="224"/>
      <c r="Q246" s="224"/>
      <c r="R246" s="224"/>
      <c r="AF246" s="150"/>
    </row>
    <row r="247" spans="2:32" ht="14.25" customHeight="1">
      <c r="B247" s="162" t="s">
        <v>337</v>
      </c>
      <c r="C247" s="226">
        <v>2.5401249452650054</v>
      </c>
      <c r="D247" s="226">
        <v>4.2465586847505996</v>
      </c>
      <c r="E247" s="226">
        <v>3.4133052375015165</v>
      </c>
      <c r="F247" s="489">
        <f>SUM(C247:E247)</f>
        <v>10.199988867517121</v>
      </c>
      <c r="O247" s="224"/>
      <c r="P247" s="224"/>
      <c r="Q247" s="224"/>
      <c r="R247" s="224"/>
      <c r="AF247" s="150"/>
    </row>
    <row r="248" spans="2:32" ht="14.25" customHeight="1">
      <c r="B248" s="162" t="s">
        <v>338</v>
      </c>
      <c r="C248" s="226">
        <v>13.013955884913189</v>
      </c>
      <c r="D248" s="226">
        <v>5.3151024586909017</v>
      </c>
      <c r="E248" s="226">
        <v>11.329536096432072</v>
      </c>
      <c r="F248" s="489">
        <f>SUM(C248:E248)</f>
        <v>29.658594440036161</v>
      </c>
      <c r="O248" s="224"/>
      <c r="P248" s="224"/>
      <c r="Q248" s="224"/>
      <c r="R248" s="224"/>
      <c r="AF248" s="150"/>
    </row>
    <row r="249" spans="2:32" ht="14.25" customHeight="1">
      <c r="B249" s="161" t="s">
        <v>14</v>
      </c>
      <c r="C249" s="225">
        <f>SUM(C250:C252)</f>
        <v>125.76812476002303</v>
      </c>
      <c r="D249" s="225">
        <f t="shared" ref="D249" si="20">SUM(D250:D252)</f>
        <v>142.96409619448946</v>
      </c>
      <c r="E249" s="225">
        <f t="shared" ref="E249" si="21">SUM(E250:E252)</f>
        <v>100.49686492788996</v>
      </c>
      <c r="F249" s="488">
        <f>SUM(F250:F251)</f>
        <v>284.55928608967088</v>
      </c>
      <c r="AF249" s="150"/>
    </row>
    <row r="250" spans="2:32" ht="14.25" customHeight="1">
      <c r="B250" s="162" t="s">
        <v>208</v>
      </c>
      <c r="C250" s="226">
        <v>94.784035862831033</v>
      </c>
      <c r="D250" s="226">
        <v>101.56851865372262</v>
      </c>
      <c r="E250" s="226">
        <v>71.98005068053989</v>
      </c>
      <c r="F250" s="489">
        <f>SUM(C250:E250)</f>
        <v>268.33260519709353</v>
      </c>
      <c r="O250" s="224"/>
      <c r="P250" s="224"/>
      <c r="Q250" s="224"/>
      <c r="R250" s="224"/>
      <c r="AF250" s="150"/>
    </row>
    <row r="251" spans="2:32" ht="14.25" customHeight="1">
      <c r="B251" s="162" t="s">
        <v>337</v>
      </c>
      <c r="C251" s="226">
        <v>2.8002994792352753</v>
      </c>
      <c r="D251" s="226">
        <v>10.192440532872045</v>
      </c>
      <c r="E251" s="226">
        <v>3.2339408804700058</v>
      </c>
      <c r="F251" s="489">
        <f>SUM(C251:E251)</f>
        <v>16.226680892577324</v>
      </c>
      <c r="O251" s="224"/>
      <c r="P251" s="224"/>
      <c r="Q251" s="224"/>
      <c r="R251" s="224"/>
      <c r="AF251" s="150"/>
    </row>
    <row r="252" spans="2:32" ht="14.25" customHeight="1">
      <c r="B252" s="162" t="s">
        <v>338</v>
      </c>
      <c r="C252" s="226">
        <v>28.183789417956724</v>
      </c>
      <c r="D252" s="226">
        <v>31.203137007894806</v>
      </c>
      <c r="E252" s="226">
        <v>25.282873366880064</v>
      </c>
      <c r="F252" s="489">
        <f>SUM(C252:E252)</f>
        <v>84.669799792731595</v>
      </c>
      <c r="O252" s="224"/>
      <c r="P252" s="224"/>
      <c r="Q252" s="224"/>
      <c r="R252" s="224"/>
      <c r="AF252" s="150"/>
    </row>
    <row r="253" spans="2:32" ht="14.25" customHeight="1">
      <c r="B253" s="161" t="s">
        <v>15</v>
      </c>
      <c r="C253" s="225">
        <f>SUM(C254:C256)</f>
        <v>53.822215555189736</v>
      </c>
      <c r="D253" s="225">
        <f t="shared" ref="D253" si="22">SUM(D254:D256)</f>
        <v>91.953652401676678</v>
      </c>
      <c r="E253" s="225">
        <f t="shared" ref="E253" si="23">SUM(E254:E256)</f>
        <v>88.592478801661542</v>
      </c>
      <c r="F253" s="488">
        <f>SUM(F254:F255)</f>
        <v>211.92338872763568</v>
      </c>
      <c r="O253" s="224"/>
      <c r="P253" s="224"/>
      <c r="Q253" s="224"/>
      <c r="R253" s="224"/>
      <c r="AF253" s="150"/>
    </row>
    <row r="254" spans="2:32" ht="14.25" customHeight="1">
      <c r="B254" s="162" t="s">
        <v>208</v>
      </c>
      <c r="C254" s="226">
        <v>48.161189671528035</v>
      </c>
      <c r="D254" s="226">
        <v>83.165148565711334</v>
      </c>
      <c r="E254" s="226">
        <v>67.141154176122527</v>
      </c>
      <c r="F254" s="489">
        <f>SUM(C254:E254)</f>
        <v>198.46749241336192</v>
      </c>
      <c r="O254" s="224"/>
      <c r="P254" s="224"/>
      <c r="Q254" s="224"/>
      <c r="R254" s="224"/>
      <c r="AF254" s="150"/>
    </row>
    <row r="255" spans="2:32" ht="14.25" customHeight="1">
      <c r="B255" s="162" t="s">
        <v>337</v>
      </c>
      <c r="C255" s="226">
        <v>2.6610258836617038</v>
      </c>
      <c r="D255" s="226">
        <v>6.9219604514617101</v>
      </c>
      <c r="E255" s="226">
        <v>3.8729099791503412</v>
      </c>
      <c r="F255" s="489">
        <f>SUM(C255:E255)</f>
        <v>13.455896314273755</v>
      </c>
      <c r="O255" s="224"/>
      <c r="P255" s="224"/>
      <c r="Q255" s="224"/>
      <c r="R255" s="224"/>
      <c r="AF255" s="150"/>
    </row>
    <row r="256" spans="2:32" ht="14.25" customHeight="1">
      <c r="B256" s="162" t="s">
        <v>338</v>
      </c>
      <c r="C256" s="226">
        <v>3</v>
      </c>
      <c r="D256" s="226">
        <v>1.8665433845036299</v>
      </c>
      <c r="E256" s="226">
        <v>17.578414646388673</v>
      </c>
      <c r="F256" s="489">
        <f>SUM(C256:E256)</f>
        <v>22.444958030892302</v>
      </c>
      <c r="O256" s="224"/>
      <c r="P256" s="224"/>
      <c r="Q256" s="224"/>
      <c r="R256" s="224"/>
      <c r="AF256" s="150"/>
    </row>
    <row r="257" spans="2:43" ht="14.25" hidden="1" customHeight="1" outlineLevel="2">
      <c r="B257" s="161" t="s">
        <v>16</v>
      </c>
      <c r="C257" s="225">
        <f>SUM(C258:C260)</f>
        <v>0</v>
      </c>
      <c r="D257" s="225">
        <f t="shared" ref="D257" si="24">SUM(D258:D260)</f>
        <v>0</v>
      </c>
      <c r="E257" s="225">
        <f t="shared" ref="E257" si="25">SUM(E258:E260)</f>
        <v>0</v>
      </c>
      <c r="F257" s="488">
        <f>SUM(F258:F259)</f>
        <v>0</v>
      </c>
      <c r="O257" s="224"/>
      <c r="P257" s="224"/>
      <c r="Q257" s="224"/>
      <c r="R257" s="224"/>
      <c r="AF257" s="150"/>
    </row>
    <row r="258" spans="2:43" ht="14.25" hidden="1" customHeight="1" outlineLevel="2">
      <c r="B258" s="162" t="s">
        <v>208</v>
      </c>
      <c r="C258" s="226"/>
      <c r="D258" s="226"/>
      <c r="E258" s="226"/>
      <c r="F258" s="489">
        <f>SUM(C258:E258)</f>
        <v>0</v>
      </c>
      <c r="O258" s="224"/>
      <c r="P258" s="224"/>
      <c r="Q258" s="224"/>
      <c r="R258" s="224"/>
      <c r="AF258" s="150"/>
    </row>
    <row r="259" spans="2:43" ht="14.25" hidden="1" customHeight="1" outlineLevel="2">
      <c r="B259" s="162" t="s">
        <v>337</v>
      </c>
      <c r="C259" s="226"/>
      <c r="D259" s="226"/>
      <c r="E259" s="226"/>
      <c r="F259" s="489">
        <f>SUM(C259:E259)</f>
        <v>0</v>
      </c>
      <c r="O259" s="224"/>
      <c r="P259" s="224"/>
      <c r="Q259" s="224"/>
      <c r="R259" s="224"/>
      <c r="AF259" s="150"/>
    </row>
    <row r="260" spans="2:43" ht="14.25" hidden="1" customHeight="1" outlineLevel="2">
      <c r="B260" s="162" t="s">
        <v>338</v>
      </c>
      <c r="C260" s="226"/>
      <c r="D260" s="226"/>
      <c r="E260" s="226"/>
      <c r="F260" s="489">
        <f>SUM(C260:E260)</f>
        <v>0</v>
      </c>
      <c r="O260" s="224"/>
      <c r="P260" s="224"/>
      <c r="Q260" s="224"/>
      <c r="R260" s="224"/>
      <c r="AF260" s="150"/>
    </row>
    <row r="261" spans="2:43" ht="15.75" customHeight="1" collapsed="1">
      <c r="B261" s="490" t="s">
        <v>186</v>
      </c>
      <c r="C261" s="491">
        <f>+C213+C217+C221+C225+C229+C233+C237+C241+C245+C249+C253+C257</f>
        <v>820.59801537649332</v>
      </c>
      <c r="D261" s="491">
        <f>+D213+D217+D221+D225+D229+D233+D237+D241+D245+D249+D253+D257</f>
        <v>1108.9840709764139</v>
      </c>
      <c r="E261" s="491">
        <f>+E213+E217+E221+E225+E229+E233+E237+E241+E245+E249+E253+E257</f>
        <v>894.1359066922987</v>
      </c>
      <c r="F261" s="488">
        <f>+F213+F217+F221+F225+F229+F233+F237+F241+F245+F249+F253+F257</f>
        <v>2716.6032352215821</v>
      </c>
      <c r="AF261" s="150"/>
    </row>
    <row r="262" spans="2:43">
      <c r="Z262" s="224"/>
      <c r="AA262" s="224"/>
      <c r="AB262" s="224"/>
      <c r="AC262" s="224"/>
      <c r="AQ262" s="150"/>
    </row>
    <row r="263" spans="2:43" ht="41.25" hidden="1" customHeight="1" outlineLevel="1">
      <c r="B263" s="436" t="s">
        <v>332</v>
      </c>
      <c r="C263" s="436"/>
      <c r="D263" s="436"/>
      <c r="E263" s="436"/>
      <c r="F263" s="436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Z263" s="224"/>
      <c r="AA263" s="224"/>
      <c r="AB263" s="224"/>
      <c r="AC263" s="224"/>
      <c r="AQ263" s="150"/>
    </row>
    <row r="264" spans="2:43" hidden="1" outlineLevel="1">
      <c r="B264" s="312" t="s">
        <v>209</v>
      </c>
      <c r="AQ264" s="150"/>
    </row>
    <row r="265" spans="2:43" hidden="1" outlineLevel="1">
      <c r="B265" s="266" t="s">
        <v>203</v>
      </c>
      <c r="AQ265" s="150"/>
    </row>
    <row r="266" spans="2:43" hidden="1" outlineLevel="1">
      <c r="B266" s="163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4" t="s">
        <v>188</v>
      </c>
      <c r="C268" s="260">
        <v>1.1700059999999998E-2</v>
      </c>
      <c r="D268" s="260">
        <v>5.5224053103932302E-2</v>
      </c>
      <c r="E268" s="260">
        <v>1.6178110556722979E-2</v>
      </c>
      <c r="F268" s="237">
        <f t="shared" ref="F268:F291" si="26">SUM(C268:E268)</f>
        <v>8.3102223660655283E-2</v>
      </c>
      <c r="AF268" s="150"/>
    </row>
    <row r="269" spans="2:43" hidden="1" outlineLevel="1">
      <c r="B269" s="164" t="s">
        <v>189</v>
      </c>
      <c r="C269" s="260">
        <v>0</v>
      </c>
      <c r="D269" s="260">
        <v>0</v>
      </c>
      <c r="E269" s="260">
        <v>0</v>
      </c>
      <c r="F269" s="237">
        <f t="shared" si="26"/>
        <v>0</v>
      </c>
      <c r="AF269" s="150"/>
    </row>
    <row r="270" spans="2:43" hidden="1" outlineLevel="1">
      <c r="B270" s="164" t="s">
        <v>190</v>
      </c>
      <c r="C270" s="260">
        <v>0</v>
      </c>
      <c r="D270" s="260">
        <v>0</v>
      </c>
      <c r="E270" s="260">
        <v>0</v>
      </c>
      <c r="F270" s="237">
        <f t="shared" si="26"/>
        <v>0</v>
      </c>
      <c r="AF270" s="150"/>
    </row>
    <row r="271" spans="2:43" hidden="1" outlineLevel="1">
      <c r="B271" s="164" t="s">
        <v>191</v>
      </c>
      <c r="C271" s="260">
        <v>0</v>
      </c>
      <c r="D271" s="260">
        <v>0</v>
      </c>
      <c r="E271" s="260">
        <v>0</v>
      </c>
      <c r="F271" s="237">
        <f t="shared" si="26"/>
        <v>0</v>
      </c>
      <c r="AF271" s="150"/>
    </row>
    <row r="272" spans="2:43" hidden="1" outlineLevel="1">
      <c r="B272" s="164" t="s">
        <v>193</v>
      </c>
      <c r="C272" s="260">
        <v>0</v>
      </c>
      <c r="D272" s="260">
        <v>0</v>
      </c>
      <c r="E272" s="260">
        <v>0</v>
      </c>
      <c r="F272" s="237">
        <f t="shared" si="26"/>
        <v>0</v>
      </c>
      <c r="AF272" s="150"/>
    </row>
    <row r="273" spans="2:32" hidden="1" outlineLevel="1">
      <c r="B273" s="164" t="s">
        <v>194</v>
      </c>
      <c r="C273" s="260">
        <v>0</v>
      </c>
      <c r="D273" s="260">
        <v>0</v>
      </c>
      <c r="E273" s="260">
        <v>0</v>
      </c>
      <c r="F273" s="237">
        <f t="shared" si="26"/>
        <v>0</v>
      </c>
      <c r="AF273" s="150"/>
    </row>
    <row r="274" spans="2:32" hidden="1" outlineLevel="1">
      <c r="B274" s="164" t="s">
        <v>195</v>
      </c>
      <c r="C274" s="260">
        <v>0</v>
      </c>
      <c r="D274" s="260">
        <v>0</v>
      </c>
      <c r="E274" s="260">
        <v>0</v>
      </c>
      <c r="F274" s="237">
        <f t="shared" si="26"/>
        <v>0</v>
      </c>
      <c r="AF274" s="150"/>
    </row>
    <row r="275" spans="2:32" hidden="1" outlineLevel="1">
      <c r="B275" s="164" t="s">
        <v>196</v>
      </c>
      <c r="C275" s="260">
        <v>0</v>
      </c>
      <c r="D275" s="260">
        <v>0</v>
      </c>
      <c r="E275" s="260">
        <v>0</v>
      </c>
      <c r="F275" s="237">
        <f t="shared" si="26"/>
        <v>0</v>
      </c>
      <c r="AF275" s="150"/>
    </row>
    <row r="276" spans="2:32" hidden="1" outlineLevel="1">
      <c r="B276" s="164" t="s">
        <v>197</v>
      </c>
      <c r="C276" s="260">
        <v>0</v>
      </c>
      <c r="D276" s="260">
        <v>0</v>
      </c>
      <c r="E276" s="260">
        <v>0</v>
      </c>
      <c r="F276" s="237">
        <f t="shared" si="26"/>
        <v>0</v>
      </c>
      <c r="AF276" s="150"/>
    </row>
    <row r="277" spans="2:32" hidden="1" outlineLevel="1">
      <c r="B277" s="164" t="s">
        <v>198</v>
      </c>
      <c r="C277" s="260">
        <v>0</v>
      </c>
      <c r="D277" s="260">
        <v>0</v>
      </c>
      <c r="E277" s="260">
        <v>0</v>
      </c>
      <c r="F277" s="237">
        <f t="shared" si="26"/>
        <v>0</v>
      </c>
      <c r="AF277" s="150"/>
    </row>
    <row r="278" spans="2:32" hidden="1" outlineLevel="1">
      <c r="B278" s="164" t="s">
        <v>199</v>
      </c>
      <c r="C278" s="260">
        <v>0</v>
      </c>
      <c r="D278" s="260">
        <v>0</v>
      </c>
      <c r="E278" s="260">
        <v>0</v>
      </c>
      <c r="F278" s="237">
        <f t="shared" si="26"/>
        <v>0</v>
      </c>
      <c r="AF278" s="150"/>
    </row>
    <row r="279" spans="2:32" hidden="1" outlineLevel="1">
      <c r="B279" s="164" t="s">
        <v>263</v>
      </c>
      <c r="C279" s="260">
        <v>0</v>
      </c>
      <c r="D279" s="260">
        <v>0</v>
      </c>
      <c r="E279" s="260">
        <v>0</v>
      </c>
      <c r="F279" s="237">
        <f t="shared" si="26"/>
        <v>0</v>
      </c>
      <c r="AF279" s="150"/>
    </row>
    <row r="280" spans="2:32" hidden="1" outlineLevel="1">
      <c r="B280" s="164" t="s">
        <v>200</v>
      </c>
      <c r="C280" s="260">
        <v>0</v>
      </c>
      <c r="D280" s="260">
        <v>0</v>
      </c>
      <c r="E280" s="260">
        <v>0</v>
      </c>
      <c r="F280" s="237">
        <f t="shared" si="26"/>
        <v>0</v>
      </c>
      <c r="AF280" s="150"/>
    </row>
    <row r="281" spans="2:32" hidden="1" outlineLevel="1">
      <c r="B281" s="164" t="s">
        <v>268</v>
      </c>
      <c r="C281" s="260">
        <v>0</v>
      </c>
      <c r="D281" s="260">
        <v>0</v>
      </c>
      <c r="E281" s="260">
        <v>0</v>
      </c>
      <c r="F281" s="237">
        <f t="shared" si="26"/>
        <v>0</v>
      </c>
      <c r="AF281" s="150"/>
    </row>
    <row r="282" spans="2:32" hidden="1" outlineLevel="1">
      <c r="B282" s="164" t="s">
        <v>270</v>
      </c>
      <c r="C282" s="260">
        <v>0</v>
      </c>
      <c r="D282" s="260">
        <v>0</v>
      </c>
      <c r="E282" s="260">
        <v>0</v>
      </c>
      <c r="F282" s="237">
        <f t="shared" si="26"/>
        <v>0</v>
      </c>
      <c r="AF282" s="150"/>
    </row>
    <row r="283" spans="2:32" hidden="1" outlineLevel="1">
      <c r="B283" s="164" t="s">
        <v>273</v>
      </c>
      <c r="C283" s="260">
        <v>0</v>
      </c>
      <c r="D283" s="260">
        <v>0</v>
      </c>
      <c r="E283" s="260">
        <v>0</v>
      </c>
      <c r="F283" s="237">
        <f t="shared" si="26"/>
        <v>0</v>
      </c>
      <c r="AF283" s="150"/>
    </row>
    <row r="284" spans="2:32" hidden="1" outlineLevel="1">
      <c r="B284" s="164" t="s">
        <v>274</v>
      </c>
      <c r="C284" s="260">
        <v>0</v>
      </c>
      <c r="D284" s="260">
        <v>0</v>
      </c>
      <c r="E284" s="260">
        <v>0</v>
      </c>
      <c r="F284" s="237">
        <f t="shared" si="26"/>
        <v>0</v>
      </c>
      <c r="AF284" s="150"/>
    </row>
    <row r="285" spans="2:32" hidden="1" outlineLevel="1">
      <c r="B285" s="164" t="s">
        <v>275</v>
      </c>
      <c r="C285" s="260">
        <v>0</v>
      </c>
      <c r="D285" s="260">
        <v>0</v>
      </c>
      <c r="E285" s="260">
        <v>0</v>
      </c>
      <c r="F285" s="237">
        <f t="shared" si="26"/>
        <v>0</v>
      </c>
      <c r="AF285" s="150"/>
    </row>
    <row r="286" spans="2:32" hidden="1" outlineLevel="1">
      <c r="B286" s="164" t="s">
        <v>276</v>
      </c>
      <c r="C286" s="260">
        <v>0</v>
      </c>
      <c r="D286" s="260">
        <v>0</v>
      </c>
      <c r="E286" s="260">
        <v>0</v>
      </c>
      <c r="F286" s="237">
        <f t="shared" si="26"/>
        <v>0</v>
      </c>
      <c r="AF286" s="150"/>
    </row>
    <row r="287" spans="2:32" hidden="1" outlineLevel="1">
      <c r="B287" t="s">
        <v>277</v>
      </c>
      <c r="C287" s="260">
        <v>0</v>
      </c>
      <c r="D287" s="260">
        <v>0</v>
      </c>
      <c r="E287" s="260">
        <v>0</v>
      </c>
      <c r="F287" s="237">
        <f t="shared" si="26"/>
        <v>0</v>
      </c>
      <c r="AF287" s="150"/>
    </row>
    <row r="288" spans="2:32" hidden="1" outlineLevel="1">
      <c r="B288" s="164" t="s">
        <v>288</v>
      </c>
      <c r="C288" s="260">
        <v>0</v>
      </c>
      <c r="D288" s="260">
        <v>0</v>
      </c>
      <c r="E288" s="260">
        <v>0</v>
      </c>
      <c r="F288" s="237">
        <f t="shared" si="26"/>
        <v>0</v>
      </c>
      <c r="AF288" s="150"/>
    </row>
    <row r="289" spans="2:43" hidden="1" outlineLevel="1">
      <c r="B289" s="164" t="s">
        <v>285</v>
      </c>
      <c r="C289" s="260">
        <v>0</v>
      </c>
      <c r="D289" s="260">
        <v>0</v>
      </c>
      <c r="E289" s="260">
        <v>0</v>
      </c>
      <c r="F289" s="237">
        <f t="shared" si="26"/>
        <v>0</v>
      </c>
      <c r="AF289" s="150"/>
    </row>
    <row r="290" spans="2:43" hidden="1" outlineLevel="1">
      <c r="B290" s="164" t="s">
        <v>286</v>
      </c>
      <c r="C290" s="260">
        <v>0</v>
      </c>
      <c r="D290" s="260">
        <v>0</v>
      </c>
      <c r="E290" s="260">
        <v>0</v>
      </c>
      <c r="F290" s="237">
        <f t="shared" si="26"/>
        <v>0</v>
      </c>
      <c r="AF290" s="150"/>
    </row>
    <row r="291" spans="2:43" hidden="1" outlineLevel="1">
      <c r="B291" s="164" t="s">
        <v>287</v>
      </c>
      <c r="C291" s="260">
        <v>0</v>
      </c>
      <c r="D291" s="260">
        <v>0</v>
      </c>
      <c r="E291" s="260">
        <v>0</v>
      </c>
      <c r="F291" s="237">
        <f t="shared" si="26"/>
        <v>0</v>
      </c>
      <c r="AF291" s="150"/>
    </row>
    <row r="292" spans="2:43" hidden="1" outlineLevel="1">
      <c r="B292" s="151" t="s">
        <v>201</v>
      </c>
      <c r="C292" s="257">
        <f>SUM(C268:C291)</f>
        <v>1.1700059999999998E-2</v>
      </c>
      <c r="D292" s="257">
        <f>SUM(D268:D291)</f>
        <v>5.5224053103932302E-2</v>
      </c>
      <c r="E292" s="257">
        <f>SUM(E268:E291)</f>
        <v>1.6178110556722979E-2</v>
      </c>
      <c r="F292" s="256">
        <f>SUM(F268:F290)</f>
        <v>8.3102223660655283E-2</v>
      </c>
      <c r="AF292" s="150"/>
    </row>
    <row r="293" spans="2:43" collapsed="1">
      <c r="AQ293" s="150"/>
    </row>
    <row r="294" spans="2:43">
      <c r="B294" s="164"/>
      <c r="AQ294" s="150"/>
    </row>
  </sheetData>
  <mergeCells count="23">
    <mergeCell ref="B161:D161"/>
    <mergeCell ref="B162:D162"/>
    <mergeCell ref="B263:Q263"/>
    <mergeCell ref="B208:F209"/>
    <mergeCell ref="B210:F210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L48"/>
  <sheetViews>
    <sheetView showGridLines="0" zoomScale="120" zoomScaleNormal="120" workbookViewId="0">
      <pane xSplit="3" topLeftCell="CG1" activePane="topRight" state="frozen"/>
      <selection activeCell="BN4" sqref="BN4"/>
      <selection pane="topRight" activeCell="CI5" sqref="CI5"/>
    </sheetView>
  </sheetViews>
  <sheetFormatPr baseColWidth="10" defaultColWidth="11.453125" defaultRowHeight="13"/>
  <cols>
    <col min="1" max="1" width="4.453125" style="279" customWidth="1"/>
    <col min="2" max="2" width="8.6328125" style="279" bestFit="1" customWidth="1"/>
    <col min="3" max="3" width="52.6328125" style="279" bestFit="1" customWidth="1"/>
    <col min="4" max="47" width="11.453125" style="282"/>
    <col min="48" max="48" width="1.90625" style="404" customWidth="1"/>
    <col min="49" max="16384" width="11.453125" style="282"/>
  </cols>
  <sheetData>
    <row r="1" spans="2:90" s="277" customFormat="1">
      <c r="B1" s="276"/>
      <c r="AV1" s="398"/>
    </row>
    <row r="2" spans="2:90" s="277" customFormat="1" ht="14">
      <c r="B2" s="276"/>
      <c r="C2" s="311" t="s">
        <v>350</v>
      </c>
      <c r="AV2" s="398"/>
    </row>
    <row r="3" spans="2:90" s="277" customFormat="1">
      <c r="B3" s="276"/>
      <c r="AV3" s="398"/>
    </row>
    <row r="4" spans="2:90" s="277" customFormat="1">
      <c r="B4" s="301" t="s">
        <v>304</v>
      </c>
      <c r="AV4" s="398"/>
    </row>
    <row r="5" spans="2:90" s="277" customFormat="1">
      <c r="B5" s="301" t="s">
        <v>308</v>
      </c>
      <c r="AV5" s="398"/>
    </row>
    <row r="6" spans="2:90" s="279" customFormat="1">
      <c r="B6" s="278" t="s">
        <v>212</v>
      </c>
      <c r="C6" s="278"/>
      <c r="AV6" s="399"/>
    </row>
    <row r="7" spans="2:90" s="279" customFormat="1">
      <c r="B7" s="280" t="s">
        <v>213</v>
      </c>
      <c r="C7" s="280"/>
      <c r="AV7" s="399"/>
    </row>
    <row r="8" spans="2:90" s="279" customFormat="1">
      <c r="B8" s="281"/>
      <c r="C8" s="281"/>
      <c r="AV8" s="399"/>
    </row>
    <row r="9" spans="2:90" ht="12.75" customHeight="1">
      <c r="B9" s="454" t="s">
        <v>214</v>
      </c>
      <c r="C9" s="455" t="s">
        <v>215</v>
      </c>
      <c r="D9" s="456" t="s">
        <v>296</v>
      </c>
      <c r="E9" s="457"/>
      <c r="F9" s="457"/>
      <c r="G9" s="458"/>
      <c r="H9" s="456" t="s">
        <v>297</v>
      </c>
      <c r="I9" s="457"/>
      <c r="J9" s="457"/>
      <c r="K9" s="458"/>
      <c r="L9" s="456" t="s">
        <v>298</v>
      </c>
      <c r="M9" s="457"/>
      <c r="N9" s="457"/>
      <c r="O9" s="458"/>
      <c r="P9" s="456" t="s">
        <v>299</v>
      </c>
      <c r="Q9" s="457"/>
      <c r="R9" s="457"/>
      <c r="S9" s="458"/>
      <c r="T9" s="456" t="s">
        <v>300</v>
      </c>
      <c r="U9" s="457"/>
      <c r="V9" s="457"/>
      <c r="W9" s="458"/>
      <c r="X9" s="456" t="s">
        <v>301</v>
      </c>
      <c r="Y9" s="457"/>
      <c r="Z9" s="457"/>
      <c r="AA9" s="458"/>
      <c r="AB9" s="456" t="s">
        <v>309</v>
      </c>
      <c r="AC9" s="457"/>
      <c r="AD9" s="457"/>
      <c r="AE9" s="458"/>
      <c r="AF9" s="456">
        <v>44470</v>
      </c>
      <c r="AG9" s="457"/>
      <c r="AH9" s="457"/>
      <c r="AI9" s="458"/>
      <c r="AJ9" s="459" t="s">
        <v>310</v>
      </c>
      <c r="AK9" s="460"/>
      <c r="AL9" s="460"/>
      <c r="AM9" s="460"/>
      <c r="AN9" s="460"/>
      <c r="AO9" s="460"/>
      <c r="AP9" s="459" t="s">
        <v>313</v>
      </c>
      <c r="AQ9" s="460"/>
      <c r="AR9" s="460"/>
      <c r="AS9" s="460"/>
      <c r="AT9" s="460"/>
      <c r="AU9" s="461"/>
      <c r="AV9" s="390"/>
      <c r="AW9" s="459" t="s">
        <v>333</v>
      </c>
      <c r="AX9" s="460"/>
      <c r="AY9" s="460"/>
      <c r="AZ9" s="460"/>
      <c r="BA9" s="460"/>
      <c r="BB9" s="461"/>
      <c r="BC9" s="459" t="s">
        <v>339</v>
      </c>
      <c r="BD9" s="460"/>
      <c r="BE9" s="460"/>
      <c r="BF9" s="460"/>
      <c r="BG9" s="460"/>
      <c r="BH9" s="461"/>
      <c r="BI9" s="459" t="s">
        <v>340</v>
      </c>
      <c r="BJ9" s="460"/>
      <c r="BK9" s="460"/>
      <c r="BL9" s="460"/>
      <c r="BM9" s="460"/>
      <c r="BN9" s="461"/>
      <c r="BO9" s="459" t="s">
        <v>341</v>
      </c>
      <c r="BP9" s="460"/>
      <c r="BQ9" s="460"/>
      <c r="BR9" s="460"/>
      <c r="BS9" s="460"/>
      <c r="BT9" s="461"/>
      <c r="BU9" s="459" t="s">
        <v>342</v>
      </c>
      <c r="BV9" s="460"/>
      <c r="BW9" s="460"/>
      <c r="BX9" s="460"/>
      <c r="BY9" s="460"/>
      <c r="BZ9" s="461"/>
      <c r="CA9" s="459" t="s">
        <v>345</v>
      </c>
      <c r="CB9" s="460"/>
      <c r="CC9" s="460"/>
      <c r="CD9" s="460"/>
      <c r="CE9" s="460"/>
      <c r="CF9" s="461"/>
      <c r="CG9" s="459" t="s">
        <v>346</v>
      </c>
      <c r="CH9" s="460"/>
      <c r="CI9" s="460"/>
      <c r="CJ9" s="460"/>
      <c r="CK9" s="460"/>
      <c r="CL9" s="461"/>
    </row>
    <row r="10" spans="2:90" ht="12.75" customHeight="1">
      <c r="B10" s="462"/>
      <c r="C10" s="463"/>
      <c r="D10" s="464" t="s">
        <v>302</v>
      </c>
      <c r="E10" s="465"/>
      <c r="F10" s="466"/>
      <c r="G10" s="467" t="s">
        <v>217</v>
      </c>
      <c r="H10" s="464" t="s">
        <v>302</v>
      </c>
      <c r="I10" s="465"/>
      <c r="J10" s="466"/>
      <c r="K10" s="467" t="s">
        <v>217</v>
      </c>
      <c r="L10" s="464" t="s">
        <v>302</v>
      </c>
      <c r="M10" s="465"/>
      <c r="N10" s="466"/>
      <c r="O10" s="467" t="s">
        <v>217</v>
      </c>
      <c r="P10" s="464" t="s">
        <v>302</v>
      </c>
      <c r="Q10" s="465"/>
      <c r="R10" s="466"/>
      <c r="S10" s="467" t="s">
        <v>217</v>
      </c>
      <c r="T10" s="464" t="s">
        <v>302</v>
      </c>
      <c r="U10" s="465"/>
      <c r="V10" s="466"/>
      <c r="W10" s="467" t="s">
        <v>217</v>
      </c>
      <c r="X10" s="464" t="s">
        <v>302</v>
      </c>
      <c r="Y10" s="465"/>
      <c r="Z10" s="466"/>
      <c r="AA10" s="467" t="s">
        <v>217</v>
      </c>
      <c r="AB10" s="464" t="s">
        <v>302</v>
      </c>
      <c r="AC10" s="465"/>
      <c r="AD10" s="466"/>
      <c r="AE10" s="467" t="s">
        <v>217</v>
      </c>
      <c r="AF10" s="464" t="s">
        <v>302</v>
      </c>
      <c r="AG10" s="465"/>
      <c r="AH10" s="466"/>
      <c r="AI10" s="467" t="s">
        <v>217</v>
      </c>
      <c r="AJ10" s="464" t="s">
        <v>302</v>
      </c>
      <c r="AK10" s="465"/>
      <c r="AL10" s="466"/>
      <c r="AM10" s="468" t="s">
        <v>217</v>
      </c>
      <c r="AN10" s="469"/>
      <c r="AO10" s="469"/>
      <c r="AP10" s="465" t="s">
        <v>314</v>
      </c>
      <c r="AQ10" s="465"/>
      <c r="AR10" s="470"/>
      <c r="AS10" s="469" t="s">
        <v>217</v>
      </c>
      <c r="AT10" s="469"/>
      <c r="AU10" s="471"/>
      <c r="AV10" s="400"/>
      <c r="AW10" s="465" t="s">
        <v>314</v>
      </c>
      <c r="AX10" s="465"/>
      <c r="AY10" s="470"/>
      <c r="AZ10" s="469" t="s">
        <v>217</v>
      </c>
      <c r="BA10" s="469"/>
      <c r="BB10" s="471"/>
      <c r="BC10" s="465" t="s">
        <v>314</v>
      </c>
      <c r="BD10" s="465"/>
      <c r="BE10" s="470"/>
      <c r="BF10" s="469" t="s">
        <v>217</v>
      </c>
      <c r="BG10" s="469"/>
      <c r="BH10" s="471"/>
      <c r="BI10" s="465" t="s">
        <v>314</v>
      </c>
      <c r="BJ10" s="465"/>
      <c r="BK10" s="470"/>
      <c r="BL10" s="469" t="s">
        <v>217</v>
      </c>
      <c r="BM10" s="469"/>
      <c r="BN10" s="471"/>
      <c r="BO10" s="465" t="s">
        <v>314</v>
      </c>
      <c r="BP10" s="465"/>
      <c r="BQ10" s="470"/>
      <c r="BR10" s="469" t="s">
        <v>217</v>
      </c>
      <c r="BS10" s="469"/>
      <c r="BT10" s="471"/>
      <c r="BU10" s="465" t="s">
        <v>314</v>
      </c>
      <c r="BV10" s="465"/>
      <c r="BW10" s="470"/>
      <c r="BX10" s="469" t="s">
        <v>217</v>
      </c>
      <c r="BY10" s="469"/>
      <c r="BZ10" s="471"/>
      <c r="CA10" s="465" t="s">
        <v>314</v>
      </c>
      <c r="CB10" s="465"/>
      <c r="CC10" s="470"/>
      <c r="CD10" s="469" t="s">
        <v>217</v>
      </c>
      <c r="CE10" s="469"/>
      <c r="CF10" s="471"/>
      <c r="CG10" s="465" t="s">
        <v>314</v>
      </c>
      <c r="CH10" s="465"/>
      <c r="CI10" s="470"/>
      <c r="CJ10" s="469" t="s">
        <v>217</v>
      </c>
      <c r="CK10" s="469"/>
      <c r="CL10" s="471"/>
    </row>
    <row r="11" spans="2:90" ht="12.75" customHeight="1">
      <c r="B11" s="472"/>
      <c r="C11" s="473"/>
      <c r="D11" s="474" t="s">
        <v>18</v>
      </c>
      <c r="E11" s="475" t="s">
        <v>19</v>
      </c>
      <c r="F11" s="475" t="s">
        <v>20</v>
      </c>
      <c r="G11" s="476"/>
      <c r="H11" s="474" t="s">
        <v>18</v>
      </c>
      <c r="I11" s="475" t="s">
        <v>19</v>
      </c>
      <c r="J11" s="475" t="s">
        <v>20</v>
      </c>
      <c r="K11" s="476"/>
      <c r="L11" s="474" t="s">
        <v>18</v>
      </c>
      <c r="M11" s="475" t="s">
        <v>19</v>
      </c>
      <c r="N11" s="475" t="s">
        <v>20</v>
      </c>
      <c r="O11" s="476"/>
      <c r="P11" s="474" t="s">
        <v>18</v>
      </c>
      <c r="Q11" s="475" t="s">
        <v>19</v>
      </c>
      <c r="R11" s="475" t="s">
        <v>20</v>
      </c>
      <c r="S11" s="476"/>
      <c r="T11" s="474" t="s">
        <v>18</v>
      </c>
      <c r="U11" s="475" t="s">
        <v>19</v>
      </c>
      <c r="V11" s="475" t="s">
        <v>20</v>
      </c>
      <c r="W11" s="476"/>
      <c r="X11" s="474" t="s">
        <v>18</v>
      </c>
      <c r="Y11" s="475" t="s">
        <v>19</v>
      </c>
      <c r="Z11" s="475" t="s">
        <v>20</v>
      </c>
      <c r="AA11" s="476"/>
      <c r="AB11" s="474" t="s">
        <v>18</v>
      </c>
      <c r="AC11" s="475" t="s">
        <v>19</v>
      </c>
      <c r="AD11" s="475" t="s">
        <v>20</v>
      </c>
      <c r="AE11" s="476"/>
      <c r="AF11" s="474" t="s">
        <v>18</v>
      </c>
      <c r="AG11" s="475" t="s">
        <v>19</v>
      </c>
      <c r="AH11" s="475" t="s">
        <v>20</v>
      </c>
      <c r="AI11" s="476"/>
      <c r="AJ11" s="474" t="s">
        <v>18</v>
      </c>
      <c r="AK11" s="475" t="s">
        <v>19</v>
      </c>
      <c r="AL11" s="475" t="s">
        <v>20</v>
      </c>
      <c r="AM11" s="474" t="s">
        <v>18</v>
      </c>
      <c r="AN11" s="475" t="s">
        <v>19</v>
      </c>
      <c r="AO11" s="475" t="s">
        <v>20</v>
      </c>
      <c r="AP11" s="477" t="s">
        <v>18</v>
      </c>
      <c r="AQ11" s="475" t="s">
        <v>19</v>
      </c>
      <c r="AR11" s="478" t="s">
        <v>20</v>
      </c>
      <c r="AS11" s="477" t="s">
        <v>18</v>
      </c>
      <c r="AT11" s="475" t="s">
        <v>19</v>
      </c>
      <c r="AU11" s="479" t="s">
        <v>20</v>
      </c>
      <c r="AV11" s="400"/>
      <c r="AW11" s="477" t="s">
        <v>18</v>
      </c>
      <c r="AX11" s="475" t="s">
        <v>19</v>
      </c>
      <c r="AY11" s="478" t="s">
        <v>20</v>
      </c>
      <c r="AZ11" s="477" t="s">
        <v>18</v>
      </c>
      <c r="BA11" s="475" t="s">
        <v>19</v>
      </c>
      <c r="BB11" s="478" t="s">
        <v>20</v>
      </c>
      <c r="BC11" s="477" t="s">
        <v>18</v>
      </c>
      <c r="BD11" s="475" t="s">
        <v>19</v>
      </c>
      <c r="BE11" s="478" t="s">
        <v>20</v>
      </c>
      <c r="BF11" s="477" t="s">
        <v>18</v>
      </c>
      <c r="BG11" s="475" t="s">
        <v>19</v>
      </c>
      <c r="BH11" s="478" t="s">
        <v>20</v>
      </c>
      <c r="BI11" s="477" t="s">
        <v>18</v>
      </c>
      <c r="BJ11" s="475" t="s">
        <v>19</v>
      </c>
      <c r="BK11" s="478" t="s">
        <v>20</v>
      </c>
      <c r="BL11" s="477" t="s">
        <v>18</v>
      </c>
      <c r="BM11" s="475" t="s">
        <v>19</v>
      </c>
      <c r="BN11" s="478" t="s">
        <v>20</v>
      </c>
      <c r="BO11" s="477" t="s">
        <v>18</v>
      </c>
      <c r="BP11" s="475" t="s">
        <v>19</v>
      </c>
      <c r="BQ11" s="478" t="s">
        <v>20</v>
      </c>
      <c r="BR11" s="477" t="s">
        <v>18</v>
      </c>
      <c r="BS11" s="475" t="s">
        <v>19</v>
      </c>
      <c r="BT11" s="478" t="s">
        <v>20</v>
      </c>
      <c r="BU11" s="477" t="s">
        <v>18</v>
      </c>
      <c r="BV11" s="475" t="s">
        <v>19</v>
      </c>
      <c r="BW11" s="478" t="s">
        <v>20</v>
      </c>
      <c r="BX11" s="477" t="s">
        <v>18</v>
      </c>
      <c r="BY11" s="475" t="s">
        <v>19</v>
      </c>
      <c r="BZ11" s="478" t="s">
        <v>20</v>
      </c>
      <c r="CA11" s="477" t="s">
        <v>18</v>
      </c>
      <c r="CB11" s="475" t="s">
        <v>19</v>
      </c>
      <c r="CC11" s="478" t="s">
        <v>20</v>
      </c>
      <c r="CD11" s="477" t="s">
        <v>18</v>
      </c>
      <c r="CE11" s="475" t="s">
        <v>19</v>
      </c>
      <c r="CF11" s="478" t="s">
        <v>20</v>
      </c>
      <c r="CG11" s="477" t="s">
        <v>18</v>
      </c>
      <c r="CH11" s="475" t="s">
        <v>19</v>
      </c>
      <c r="CI11" s="478" t="s">
        <v>20</v>
      </c>
      <c r="CJ11" s="477" t="s">
        <v>18</v>
      </c>
      <c r="CK11" s="475" t="s">
        <v>19</v>
      </c>
      <c r="CL11" s="478" t="s">
        <v>20</v>
      </c>
    </row>
    <row r="12" spans="2:90">
      <c r="B12" s="448" t="s">
        <v>218</v>
      </c>
      <c r="C12" s="302" t="s">
        <v>219</v>
      </c>
      <c r="D12" s="283"/>
      <c r="E12" s="283"/>
      <c r="F12" s="295"/>
      <c r="G12" s="295"/>
      <c r="H12" s="283"/>
      <c r="I12" s="283"/>
      <c r="J12" s="295"/>
      <c r="K12" s="295"/>
      <c r="L12" s="283"/>
      <c r="M12" s="283"/>
      <c r="N12" s="295"/>
      <c r="O12" s="295"/>
      <c r="P12" s="283"/>
      <c r="Q12" s="283"/>
      <c r="R12" s="295"/>
      <c r="S12" s="295"/>
      <c r="T12" s="283"/>
      <c r="U12" s="283"/>
      <c r="V12" s="295"/>
      <c r="W12" s="295"/>
      <c r="X12" s="283"/>
      <c r="Y12" s="283"/>
      <c r="Z12" s="295"/>
      <c r="AA12" s="295"/>
      <c r="AB12" s="283"/>
      <c r="AC12" s="283"/>
      <c r="AD12" s="295"/>
      <c r="AE12" s="295"/>
      <c r="AF12" s="283"/>
      <c r="AG12" s="283"/>
      <c r="AH12" s="295"/>
      <c r="AI12" s="295"/>
      <c r="AJ12" s="283"/>
      <c r="AK12" s="283"/>
      <c r="AL12" s="295"/>
      <c r="AM12" s="283"/>
      <c r="AN12" s="283"/>
      <c r="AO12" s="295"/>
      <c r="AP12" s="313"/>
      <c r="AQ12" s="314"/>
      <c r="AR12" s="315"/>
      <c r="AS12" s="313"/>
      <c r="AT12" s="314"/>
      <c r="AU12" s="391"/>
      <c r="AV12" s="401"/>
      <c r="AW12" s="313"/>
      <c r="AX12" s="314"/>
      <c r="AY12" s="315"/>
      <c r="AZ12" s="313"/>
      <c r="BA12" s="314"/>
      <c r="BB12" s="316"/>
      <c r="BC12" s="313"/>
      <c r="BD12" s="314"/>
      <c r="BE12" s="315"/>
      <c r="BF12" s="313"/>
      <c r="BG12" s="314"/>
      <c r="BH12" s="316"/>
      <c r="BI12" s="313"/>
      <c r="BJ12" s="314"/>
      <c r="BK12" s="315"/>
      <c r="BL12" s="313"/>
      <c r="BM12" s="314"/>
      <c r="BN12" s="316"/>
      <c r="BO12" s="313"/>
      <c r="BP12" s="314"/>
      <c r="BQ12" s="315"/>
      <c r="BR12" s="313"/>
      <c r="BS12" s="314"/>
      <c r="BT12" s="316"/>
      <c r="BU12" s="313"/>
      <c r="BV12" s="314"/>
      <c r="BW12" s="315"/>
      <c r="BX12" s="313"/>
      <c r="BY12" s="314"/>
      <c r="BZ12" s="316"/>
      <c r="CA12" s="313"/>
      <c r="CB12" s="314"/>
      <c r="CC12" s="315"/>
      <c r="CD12" s="313"/>
      <c r="CE12" s="314"/>
      <c r="CF12" s="316"/>
      <c r="CG12" s="313"/>
      <c r="CH12" s="314"/>
      <c r="CI12" s="315"/>
      <c r="CJ12" s="313"/>
      <c r="CK12" s="314"/>
      <c r="CL12" s="316"/>
    </row>
    <row r="13" spans="2:90">
      <c r="B13" s="449"/>
      <c r="C13" s="303" t="s">
        <v>220</v>
      </c>
      <c r="D13" s="283">
        <v>45.68</v>
      </c>
      <c r="E13" s="283">
        <v>36.64</v>
      </c>
      <c r="F13" s="283">
        <v>41.75</v>
      </c>
      <c r="G13" s="283">
        <v>37.950000000000003</v>
      </c>
      <c r="H13" s="283">
        <v>45.92</v>
      </c>
      <c r="I13" s="283">
        <v>36.83</v>
      </c>
      <c r="J13" s="283">
        <v>41.97</v>
      </c>
      <c r="K13" s="283">
        <v>37.950000000000003</v>
      </c>
      <c r="L13" s="283">
        <v>45.5</v>
      </c>
      <c r="M13" s="283">
        <v>36.47</v>
      </c>
      <c r="N13" s="283">
        <v>41.57</v>
      </c>
      <c r="O13" s="283">
        <v>37.950000000000003</v>
      </c>
      <c r="P13" s="283">
        <v>38.18</v>
      </c>
      <c r="Q13" s="283">
        <v>47.66</v>
      </c>
      <c r="R13" s="283">
        <v>43.53</v>
      </c>
      <c r="S13" s="283">
        <v>37.950000000000003</v>
      </c>
      <c r="T13" s="283">
        <v>29.7</v>
      </c>
      <c r="U13" s="283">
        <v>37.270000000000003</v>
      </c>
      <c r="V13" s="283">
        <v>33.950000000000003</v>
      </c>
      <c r="W13" s="283">
        <v>37.950000000000003</v>
      </c>
      <c r="X13" s="283">
        <v>30.26</v>
      </c>
      <c r="Y13" s="283">
        <v>37.96</v>
      </c>
      <c r="Z13" s="283">
        <v>34.58</v>
      </c>
      <c r="AA13" s="283">
        <v>37.950000000000003</v>
      </c>
      <c r="AB13" s="283">
        <v>40.18</v>
      </c>
      <c r="AC13" s="283">
        <v>50.12</v>
      </c>
      <c r="AD13" s="283">
        <v>45.8</v>
      </c>
      <c r="AE13" s="283">
        <v>37.950000000000003</v>
      </c>
      <c r="AF13" s="283">
        <v>40.97</v>
      </c>
      <c r="AG13" s="283">
        <v>51.1</v>
      </c>
      <c r="AH13" s="283">
        <v>46.7</v>
      </c>
      <c r="AI13" s="283">
        <v>37.950000000000003</v>
      </c>
      <c r="AJ13" s="283">
        <v>40.97</v>
      </c>
      <c r="AK13" s="283">
        <v>51.1</v>
      </c>
      <c r="AL13" s="283">
        <v>46.7</v>
      </c>
      <c r="AM13" s="283">
        <v>38.049999999999997</v>
      </c>
      <c r="AN13" s="283">
        <v>38.369999999999997</v>
      </c>
      <c r="AO13" s="283">
        <v>38.229999999999997</v>
      </c>
      <c r="AP13" s="313">
        <v>41.81</v>
      </c>
      <c r="AQ13" s="314">
        <v>52.13</v>
      </c>
      <c r="AR13" s="317">
        <v>47.65</v>
      </c>
      <c r="AS13" s="313">
        <v>39.04</v>
      </c>
      <c r="AT13" s="314">
        <v>40.04</v>
      </c>
      <c r="AU13" s="392">
        <v>39.6</v>
      </c>
      <c r="AV13" s="402"/>
      <c r="AW13" s="313">
        <v>42.96</v>
      </c>
      <c r="AX13" s="314">
        <v>53.56</v>
      </c>
      <c r="AY13" s="317">
        <v>48.96</v>
      </c>
      <c r="AZ13" s="313">
        <v>40.33</v>
      </c>
      <c r="BA13" s="314">
        <v>42.1</v>
      </c>
      <c r="BB13" s="318">
        <v>41.34</v>
      </c>
      <c r="BC13" s="313">
        <v>43.81</v>
      </c>
      <c r="BD13" s="314">
        <v>54.6</v>
      </c>
      <c r="BE13" s="317">
        <v>49.91</v>
      </c>
      <c r="BF13" s="313">
        <v>40.33</v>
      </c>
      <c r="BG13" s="314">
        <v>42.1</v>
      </c>
      <c r="BH13" s="318">
        <v>41.34</v>
      </c>
      <c r="BI13" s="313">
        <v>44.27</v>
      </c>
      <c r="BJ13" s="314">
        <v>55.16</v>
      </c>
      <c r="BK13" s="317">
        <v>50.43</v>
      </c>
      <c r="BL13" s="313">
        <v>40.33</v>
      </c>
      <c r="BM13" s="314">
        <v>42.1</v>
      </c>
      <c r="BN13" s="318">
        <v>41.34</v>
      </c>
      <c r="BO13" s="313">
        <v>44.77</v>
      </c>
      <c r="BP13" s="314">
        <v>55.79</v>
      </c>
      <c r="BQ13" s="317">
        <v>51.01</v>
      </c>
      <c r="BR13" s="313">
        <v>40.33</v>
      </c>
      <c r="BS13" s="314">
        <v>42.1</v>
      </c>
      <c r="BT13" s="318">
        <v>41.34</v>
      </c>
      <c r="BU13" s="313">
        <v>45.64</v>
      </c>
      <c r="BV13" s="314">
        <v>56.89</v>
      </c>
      <c r="BW13" s="317">
        <v>52</v>
      </c>
      <c r="BX13" s="313">
        <v>40.33</v>
      </c>
      <c r="BY13" s="314">
        <v>42.1</v>
      </c>
      <c r="BZ13" s="318">
        <v>41.34</v>
      </c>
      <c r="CA13" s="313">
        <v>45.67</v>
      </c>
      <c r="CB13" s="314">
        <v>56.91</v>
      </c>
      <c r="CC13" s="317">
        <v>52.03</v>
      </c>
      <c r="CD13" s="313">
        <v>40.33</v>
      </c>
      <c r="CE13" s="314">
        <v>42.1</v>
      </c>
      <c r="CF13" s="318">
        <v>41.34</v>
      </c>
      <c r="CG13" s="313">
        <v>46.4</v>
      </c>
      <c r="CH13" s="314">
        <v>57.85</v>
      </c>
      <c r="CI13" s="317">
        <v>52.87</v>
      </c>
      <c r="CJ13" s="313">
        <v>40.33</v>
      </c>
      <c r="CK13" s="314">
        <v>42.1</v>
      </c>
      <c r="CL13" s="318">
        <v>41.34</v>
      </c>
    </row>
    <row r="14" spans="2:90">
      <c r="B14" s="449"/>
      <c r="C14" s="303" t="s">
        <v>221</v>
      </c>
      <c r="D14" s="283">
        <v>45.68</v>
      </c>
      <c r="E14" s="283">
        <v>36.64</v>
      </c>
      <c r="F14" s="283">
        <v>41.75</v>
      </c>
      <c r="G14" s="283">
        <v>137.25</v>
      </c>
      <c r="H14" s="283">
        <f>+H13</f>
        <v>45.92</v>
      </c>
      <c r="I14" s="283">
        <v>36.83</v>
      </c>
      <c r="J14" s="283">
        <v>41.97</v>
      </c>
      <c r="K14" s="283">
        <v>137.25</v>
      </c>
      <c r="L14" s="283">
        <v>45.5</v>
      </c>
      <c r="M14" s="283">
        <v>36.47</v>
      </c>
      <c r="N14" s="283">
        <f>+N13</f>
        <v>41.57</v>
      </c>
      <c r="O14" s="283">
        <v>137.25</v>
      </c>
      <c r="P14" s="283">
        <f>+P13</f>
        <v>38.18</v>
      </c>
      <c r="Q14" s="283">
        <f>+Q13</f>
        <v>47.66</v>
      </c>
      <c r="R14" s="283">
        <v>43.53</v>
      </c>
      <c r="S14" s="283">
        <v>137.25</v>
      </c>
      <c r="T14" s="283">
        <v>29.7</v>
      </c>
      <c r="U14" s="283">
        <v>37.270000000000003</v>
      </c>
      <c r="V14" s="283">
        <v>33.950000000000003</v>
      </c>
      <c r="W14" s="283">
        <v>137.25</v>
      </c>
      <c r="X14" s="283">
        <f>+X13</f>
        <v>30.26</v>
      </c>
      <c r="Y14" s="283">
        <f>+Y13</f>
        <v>37.96</v>
      </c>
      <c r="Z14" s="283">
        <f>+Z13</f>
        <v>34.58</v>
      </c>
      <c r="AA14" s="283">
        <v>137.25</v>
      </c>
      <c r="AB14" s="283">
        <v>40.18</v>
      </c>
      <c r="AC14" s="283">
        <f>+AC13</f>
        <v>50.12</v>
      </c>
      <c r="AD14" s="283">
        <f>+AD13</f>
        <v>45.8</v>
      </c>
      <c r="AE14" s="283">
        <v>137.25</v>
      </c>
      <c r="AF14" s="283">
        <v>40.97</v>
      </c>
      <c r="AG14" s="283">
        <f>+AG13</f>
        <v>51.1</v>
      </c>
      <c r="AH14" s="283">
        <v>46.7</v>
      </c>
      <c r="AI14" s="283">
        <v>137.25</v>
      </c>
      <c r="AJ14" s="283">
        <v>40.97</v>
      </c>
      <c r="AK14" s="283">
        <v>51.1</v>
      </c>
      <c r="AL14" s="283">
        <v>46.7</v>
      </c>
      <c r="AM14" s="283">
        <v>128.08000000000001</v>
      </c>
      <c r="AN14" s="283">
        <v>134.47</v>
      </c>
      <c r="AO14" s="283">
        <v>134.33000000000001</v>
      </c>
      <c r="AP14" s="313">
        <f>+AP13</f>
        <v>41.81</v>
      </c>
      <c r="AQ14" s="314">
        <f>+AQ13</f>
        <v>52.13</v>
      </c>
      <c r="AR14" s="317">
        <f>+AR13</f>
        <v>47.65</v>
      </c>
      <c r="AS14" s="313">
        <v>130.32</v>
      </c>
      <c r="AT14" s="314">
        <v>131.33000000000001</v>
      </c>
      <c r="AU14" s="392">
        <v>130.9</v>
      </c>
      <c r="AV14" s="402"/>
      <c r="AW14" s="313">
        <v>42.96</v>
      </c>
      <c r="AX14" s="314">
        <f>AX13</f>
        <v>53.56</v>
      </c>
      <c r="AY14" s="317">
        <f>AY13</f>
        <v>48.96</v>
      </c>
      <c r="AZ14" s="313">
        <v>126.81</v>
      </c>
      <c r="BA14" s="314">
        <v>128.59</v>
      </c>
      <c r="BB14" s="318">
        <v>127.83</v>
      </c>
      <c r="BC14" s="313">
        <v>42.96</v>
      </c>
      <c r="BD14" s="314">
        <f>BD13</f>
        <v>54.6</v>
      </c>
      <c r="BE14" s="317">
        <f>BE13</f>
        <v>49.91</v>
      </c>
      <c r="BF14" s="313">
        <v>126.81</v>
      </c>
      <c r="BG14" s="314">
        <v>128.59</v>
      </c>
      <c r="BH14" s="318">
        <v>127.83</v>
      </c>
      <c r="BI14" s="313">
        <f>+BI13</f>
        <v>44.27</v>
      </c>
      <c r="BJ14" s="314">
        <f>+BJ13</f>
        <v>55.16</v>
      </c>
      <c r="BK14" s="317">
        <f>+BK13</f>
        <v>50.43</v>
      </c>
      <c r="BL14" s="313">
        <v>126.81</v>
      </c>
      <c r="BM14" s="314">
        <v>128.59</v>
      </c>
      <c r="BN14" s="318">
        <v>127.83</v>
      </c>
      <c r="BO14" s="313">
        <f>+BO13</f>
        <v>44.77</v>
      </c>
      <c r="BP14" s="314">
        <f>+BP13</f>
        <v>55.79</v>
      </c>
      <c r="BQ14" s="317">
        <f>+BQ13</f>
        <v>51.01</v>
      </c>
      <c r="BR14" s="313">
        <v>126.81</v>
      </c>
      <c r="BS14" s="314">
        <v>128.59</v>
      </c>
      <c r="BT14" s="318">
        <v>127.83</v>
      </c>
      <c r="BU14" s="313">
        <v>45.65</v>
      </c>
      <c r="BV14" s="314">
        <f>+BV13</f>
        <v>56.89</v>
      </c>
      <c r="BW14" s="317">
        <v>52</v>
      </c>
      <c r="BX14" s="313">
        <v>126.81</v>
      </c>
      <c r="BY14" s="314">
        <v>128.59</v>
      </c>
      <c r="BZ14" s="318">
        <v>127.83</v>
      </c>
      <c r="CA14" s="313">
        <f>+CA13</f>
        <v>45.67</v>
      </c>
      <c r="CB14" s="314">
        <v>56.91</v>
      </c>
      <c r="CC14" s="317">
        <v>52.03</v>
      </c>
      <c r="CD14" s="313">
        <v>126.81</v>
      </c>
      <c r="CE14" s="314">
        <v>128.59</v>
      </c>
      <c r="CF14" s="318">
        <v>127.83</v>
      </c>
      <c r="CG14" s="313">
        <v>46.4</v>
      </c>
      <c r="CH14" s="314">
        <f>+CH13</f>
        <v>57.85</v>
      </c>
      <c r="CI14" s="317">
        <f>+CI13</f>
        <v>52.87</v>
      </c>
      <c r="CJ14" s="313">
        <v>126.81</v>
      </c>
      <c r="CK14" s="314">
        <v>128.59</v>
      </c>
      <c r="CL14" s="318">
        <v>127.83</v>
      </c>
    </row>
    <row r="15" spans="2:90">
      <c r="B15" s="449"/>
      <c r="C15" s="303" t="s">
        <v>222</v>
      </c>
      <c r="D15" s="283">
        <v>10.46</v>
      </c>
      <c r="E15" s="283">
        <v>11.39</v>
      </c>
      <c r="F15" s="283">
        <v>11.04</v>
      </c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313"/>
      <c r="AQ15" s="314"/>
      <c r="AR15" s="317"/>
      <c r="AS15" s="313"/>
      <c r="AT15" s="314"/>
      <c r="AU15" s="392"/>
      <c r="AV15" s="402"/>
      <c r="AW15" s="313"/>
      <c r="AX15" s="314"/>
      <c r="AY15" s="317"/>
      <c r="AZ15" s="313"/>
      <c r="BA15" s="314"/>
      <c r="BB15" s="318"/>
      <c r="BC15" s="313"/>
      <c r="BD15" s="314"/>
      <c r="BE15" s="317"/>
      <c r="BF15" s="313"/>
      <c r="BG15" s="314"/>
      <c r="BH15" s="318"/>
      <c r="BI15" s="313"/>
      <c r="BJ15" s="314"/>
      <c r="BK15" s="317"/>
      <c r="BL15" s="313"/>
      <c r="BM15" s="314"/>
      <c r="BN15" s="318"/>
      <c r="BO15" s="313"/>
      <c r="BP15" s="314"/>
      <c r="BQ15" s="317"/>
      <c r="BR15" s="313"/>
      <c r="BS15" s="314"/>
      <c r="BT15" s="318"/>
      <c r="BU15" s="313"/>
      <c r="BV15" s="314"/>
      <c r="BW15" s="317"/>
      <c r="BX15" s="313"/>
      <c r="BY15" s="314"/>
      <c r="BZ15" s="318"/>
      <c r="CA15" s="313"/>
      <c r="CB15" s="314"/>
      <c r="CC15" s="317"/>
      <c r="CD15" s="313"/>
      <c r="CE15" s="314"/>
      <c r="CF15" s="318"/>
      <c r="CG15" s="313"/>
      <c r="CH15" s="314"/>
      <c r="CI15" s="317"/>
      <c r="CJ15" s="313"/>
      <c r="CK15" s="314"/>
      <c r="CL15" s="318"/>
    </row>
    <row r="16" spans="2:90">
      <c r="B16" s="449"/>
      <c r="C16" s="303" t="s">
        <v>223</v>
      </c>
      <c r="D16" s="283">
        <f>+D15</f>
        <v>10.46</v>
      </c>
      <c r="E16" s="283">
        <f>E15</f>
        <v>11.39</v>
      </c>
      <c r="F16" s="283">
        <v>11.04</v>
      </c>
      <c r="G16" s="283">
        <v>4.4400000000000004</v>
      </c>
      <c r="H16" s="283">
        <v>10.07</v>
      </c>
      <c r="I16" s="283">
        <v>10.96</v>
      </c>
      <c r="J16" s="283">
        <v>9.9</v>
      </c>
      <c r="K16" s="283">
        <v>4.4400000000000004</v>
      </c>
      <c r="L16" s="283">
        <v>9.92</v>
      </c>
      <c r="M16" s="283">
        <v>10.77</v>
      </c>
      <c r="N16" s="283">
        <v>9.68</v>
      </c>
      <c r="O16" s="283">
        <v>4.4400000000000004</v>
      </c>
      <c r="P16" s="283">
        <v>11.49</v>
      </c>
      <c r="Q16" s="283">
        <v>10.41</v>
      </c>
      <c r="R16" s="283">
        <v>9.9600000000000009</v>
      </c>
      <c r="S16" s="283">
        <v>4.4400000000000004</v>
      </c>
      <c r="T16" s="283">
        <v>11.28</v>
      </c>
      <c r="U16" s="283">
        <v>10.63</v>
      </c>
      <c r="V16" s="283">
        <v>10.42</v>
      </c>
      <c r="W16" s="283">
        <v>4.4400000000000004</v>
      </c>
      <c r="X16" s="283">
        <v>12.02</v>
      </c>
      <c r="Y16" s="283">
        <f>+Y17</f>
        <v>11.14</v>
      </c>
      <c r="Z16" s="283">
        <v>10.77</v>
      </c>
      <c r="AA16" s="283">
        <v>4.4400000000000004</v>
      </c>
      <c r="AB16" s="283">
        <v>12.9</v>
      </c>
      <c r="AC16" s="283">
        <v>11.79</v>
      </c>
      <c r="AD16" s="283">
        <v>12.19</v>
      </c>
      <c r="AE16" s="283">
        <v>4.4400000000000004</v>
      </c>
      <c r="AF16" s="283">
        <v>12.72</v>
      </c>
      <c r="AG16" s="283">
        <v>11.95</v>
      </c>
      <c r="AH16" s="283">
        <v>11.91</v>
      </c>
      <c r="AI16" s="283">
        <v>4.4400000000000004</v>
      </c>
      <c r="AJ16" s="283">
        <v>12.72</v>
      </c>
      <c r="AK16" s="283">
        <v>11.95</v>
      </c>
      <c r="AL16" s="283">
        <v>11.91</v>
      </c>
      <c r="AM16" s="283">
        <v>4.71</v>
      </c>
      <c r="AN16" s="283">
        <v>4.68</v>
      </c>
      <c r="AO16" s="283">
        <v>4.68</v>
      </c>
      <c r="AP16" s="313">
        <v>13.09</v>
      </c>
      <c r="AQ16" s="314">
        <v>12.46</v>
      </c>
      <c r="AR16" s="317">
        <v>12.53</v>
      </c>
      <c r="AS16" s="313">
        <v>5.48</v>
      </c>
      <c r="AT16" s="314">
        <v>5.55</v>
      </c>
      <c r="AU16" s="392">
        <v>5.66</v>
      </c>
      <c r="AV16" s="402"/>
      <c r="AW16" s="313">
        <v>15.45</v>
      </c>
      <c r="AX16" s="314">
        <v>13.83</v>
      </c>
      <c r="AY16" s="317">
        <v>13.96</v>
      </c>
      <c r="AZ16" s="313">
        <v>5.97</v>
      </c>
      <c r="BA16" s="314">
        <v>6.05</v>
      </c>
      <c r="BB16" s="318">
        <v>6.17</v>
      </c>
      <c r="BC16" s="313">
        <v>14.5</v>
      </c>
      <c r="BD16" s="314">
        <v>13.7</v>
      </c>
      <c r="BE16" s="317">
        <v>14.17</v>
      </c>
      <c r="BF16" s="313">
        <v>5.97</v>
      </c>
      <c r="BG16" s="314">
        <v>6.05</v>
      </c>
      <c r="BH16" s="318">
        <v>6.17</v>
      </c>
      <c r="BI16" s="313">
        <v>16.649999999999999</v>
      </c>
      <c r="BJ16" s="314">
        <v>15.34</v>
      </c>
      <c r="BK16" s="317">
        <v>16.22</v>
      </c>
      <c r="BL16" s="313">
        <v>5.97</v>
      </c>
      <c r="BM16" s="314">
        <v>6.05</v>
      </c>
      <c r="BN16" s="318">
        <v>6.17</v>
      </c>
      <c r="BO16" s="313">
        <v>17.190000000000001</v>
      </c>
      <c r="BP16" s="314">
        <v>15.57</v>
      </c>
      <c r="BQ16" s="317">
        <v>15.63</v>
      </c>
      <c r="BR16" s="313">
        <v>5.97</v>
      </c>
      <c r="BS16" s="314">
        <v>6.05</v>
      </c>
      <c r="BT16" s="318">
        <v>6.17</v>
      </c>
      <c r="BU16" s="313">
        <v>16.5</v>
      </c>
      <c r="BV16" s="314">
        <v>15.14</v>
      </c>
      <c r="BW16" s="317">
        <v>15.26</v>
      </c>
      <c r="BX16" s="313">
        <v>5.97</v>
      </c>
      <c r="BY16" s="314">
        <v>6.05</v>
      </c>
      <c r="BZ16" s="318">
        <v>6.17</v>
      </c>
      <c r="CA16" s="313">
        <v>15.18</v>
      </c>
      <c r="CB16" s="314">
        <v>13.73</v>
      </c>
      <c r="CC16" s="317">
        <v>13.7</v>
      </c>
      <c r="CD16" s="313">
        <v>5.97</v>
      </c>
      <c r="CE16" s="314">
        <v>6.05</v>
      </c>
      <c r="CF16" s="318">
        <v>6.17</v>
      </c>
      <c r="CG16" s="313">
        <v>15.38</v>
      </c>
      <c r="CH16" s="314">
        <v>15.01</v>
      </c>
      <c r="CI16" s="317">
        <v>14.49</v>
      </c>
      <c r="CJ16" s="313">
        <v>5.97</v>
      </c>
      <c r="CK16" s="314">
        <v>6.05</v>
      </c>
      <c r="CL16" s="318">
        <v>6.17</v>
      </c>
    </row>
    <row r="17" spans="2:90">
      <c r="B17" s="449"/>
      <c r="C17" s="303" t="s">
        <v>224</v>
      </c>
      <c r="D17" s="283">
        <f>+D16</f>
        <v>10.46</v>
      </c>
      <c r="E17" s="283">
        <f>E16</f>
        <v>11.39</v>
      </c>
      <c r="F17" s="283">
        <v>11.04</v>
      </c>
      <c r="G17" s="283">
        <v>6.97</v>
      </c>
      <c r="H17" s="283">
        <v>10.07</v>
      </c>
      <c r="I17" s="283">
        <v>10.96</v>
      </c>
      <c r="J17" s="283">
        <v>9.9</v>
      </c>
      <c r="K17" s="283">
        <v>6.97</v>
      </c>
      <c r="L17" s="283">
        <v>9.92</v>
      </c>
      <c r="M17" s="283">
        <v>10.77</v>
      </c>
      <c r="N17" s="283">
        <v>9.68</v>
      </c>
      <c r="O17" s="283">
        <v>6.97</v>
      </c>
      <c r="P17" s="283">
        <f t="shared" ref="P17:Q19" si="0">+P16</f>
        <v>11.49</v>
      </c>
      <c r="Q17" s="283">
        <f t="shared" si="0"/>
        <v>10.41</v>
      </c>
      <c r="R17" s="283">
        <v>9.9600000000000009</v>
      </c>
      <c r="S17" s="283">
        <v>6.97</v>
      </c>
      <c r="T17" s="283">
        <v>11.28</v>
      </c>
      <c r="U17" s="283">
        <v>10.63</v>
      </c>
      <c r="V17" s="283">
        <v>10.42</v>
      </c>
      <c r="W17" s="283">
        <v>6.97</v>
      </c>
      <c r="X17" s="283">
        <f>+X16</f>
        <v>12.02</v>
      </c>
      <c r="Y17" s="283">
        <v>11.14</v>
      </c>
      <c r="Z17" s="283">
        <f>+Z16</f>
        <v>10.77</v>
      </c>
      <c r="AA17" s="283">
        <v>6.97</v>
      </c>
      <c r="AB17" s="283">
        <v>12.9</v>
      </c>
      <c r="AC17" s="283">
        <f>+AC16</f>
        <v>11.79</v>
      </c>
      <c r="AD17" s="283">
        <v>12.19</v>
      </c>
      <c r="AE17" s="283">
        <v>6.97</v>
      </c>
      <c r="AF17" s="283">
        <f t="shared" ref="AF17:AH19" si="1">+AF16</f>
        <v>12.72</v>
      </c>
      <c r="AG17" s="283">
        <f t="shared" si="1"/>
        <v>11.95</v>
      </c>
      <c r="AH17" s="283">
        <f t="shared" si="1"/>
        <v>11.91</v>
      </c>
      <c r="AI17" s="283">
        <v>6.97</v>
      </c>
      <c r="AJ17" s="283">
        <v>12.72</v>
      </c>
      <c r="AK17" s="283">
        <v>11.95</v>
      </c>
      <c r="AL17" s="283">
        <v>11.91</v>
      </c>
      <c r="AM17" s="283">
        <v>7.16</v>
      </c>
      <c r="AN17" s="283">
        <v>7.13</v>
      </c>
      <c r="AO17" s="283">
        <v>7.13</v>
      </c>
      <c r="AP17" s="313">
        <f>AP16</f>
        <v>13.09</v>
      </c>
      <c r="AQ17" s="314">
        <v>12.46</v>
      </c>
      <c r="AR17" s="317">
        <v>12.53</v>
      </c>
      <c r="AS17" s="313">
        <v>7.81</v>
      </c>
      <c r="AT17" s="314">
        <v>7.88</v>
      </c>
      <c r="AU17" s="392">
        <v>7.99</v>
      </c>
      <c r="AV17" s="402"/>
      <c r="AW17" s="313">
        <f t="shared" ref="AW17:AY19" si="2">AW16</f>
        <v>15.45</v>
      </c>
      <c r="AX17" s="314">
        <f t="shared" si="2"/>
        <v>13.83</v>
      </c>
      <c r="AY17" s="317">
        <f t="shared" si="2"/>
        <v>13.96</v>
      </c>
      <c r="AZ17" s="313">
        <v>8.51</v>
      </c>
      <c r="BA17" s="314">
        <v>8.59</v>
      </c>
      <c r="BB17" s="318">
        <v>8.7100000000000009</v>
      </c>
      <c r="BC17" s="313">
        <v>14.5</v>
      </c>
      <c r="BD17" s="314">
        <v>13.7</v>
      </c>
      <c r="BE17" s="317">
        <v>14.17</v>
      </c>
      <c r="BF17" s="313">
        <v>8.51</v>
      </c>
      <c r="BG17" s="314">
        <v>8.59</v>
      </c>
      <c r="BH17" s="318">
        <v>8.7100000000000009</v>
      </c>
      <c r="BI17" s="313">
        <f t="shared" ref="BI17:BK19" si="3">+BI16</f>
        <v>16.649999999999999</v>
      </c>
      <c r="BJ17" s="314">
        <f t="shared" si="3"/>
        <v>15.34</v>
      </c>
      <c r="BK17" s="317">
        <f t="shared" si="3"/>
        <v>16.22</v>
      </c>
      <c r="BL17" s="313">
        <v>8.51</v>
      </c>
      <c r="BM17" s="314">
        <v>8.59</v>
      </c>
      <c r="BN17" s="318">
        <v>8.7100000000000009</v>
      </c>
      <c r="BO17" s="313">
        <f t="shared" ref="BO17:BQ19" si="4">+BO16</f>
        <v>17.190000000000001</v>
      </c>
      <c r="BP17" s="314">
        <f t="shared" si="4"/>
        <v>15.57</v>
      </c>
      <c r="BQ17" s="317">
        <f t="shared" si="4"/>
        <v>15.63</v>
      </c>
      <c r="BR17" s="313">
        <v>8.51</v>
      </c>
      <c r="BS17" s="314">
        <v>8.59</v>
      </c>
      <c r="BT17" s="318">
        <v>8.7100000000000009</v>
      </c>
      <c r="BU17" s="313">
        <v>16.5</v>
      </c>
      <c r="BV17" s="314">
        <f>+BV16</f>
        <v>15.14</v>
      </c>
      <c r="BW17" s="317">
        <v>15.26</v>
      </c>
      <c r="BX17" s="313">
        <v>8.51</v>
      </c>
      <c r="BY17" s="314">
        <v>8.59</v>
      </c>
      <c r="BZ17" s="318">
        <v>8.7100000000000009</v>
      </c>
      <c r="CA17" s="313">
        <f t="shared" ref="CA17:CC19" si="5">+CA16</f>
        <v>15.18</v>
      </c>
      <c r="CB17" s="314">
        <f t="shared" si="5"/>
        <v>13.73</v>
      </c>
      <c r="CC17" s="317">
        <f t="shared" si="5"/>
        <v>13.7</v>
      </c>
      <c r="CD17" s="313">
        <v>8.51</v>
      </c>
      <c r="CE17" s="314">
        <v>8.59</v>
      </c>
      <c r="CF17" s="318">
        <v>8.7100000000000009</v>
      </c>
      <c r="CG17" s="313">
        <f t="shared" ref="CG17:CI19" si="6">+CG16</f>
        <v>15.38</v>
      </c>
      <c r="CH17" s="314">
        <f t="shared" si="6"/>
        <v>15.01</v>
      </c>
      <c r="CI17" s="317">
        <f t="shared" si="6"/>
        <v>14.49</v>
      </c>
      <c r="CJ17" s="313">
        <v>8.51</v>
      </c>
      <c r="CK17" s="314">
        <v>8.59</v>
      </c>
      <c r="CL17" s="318">
        <v>8.7100000000000009</v>
      </c>
    </row>
    <row r="18" spans="2:90">
      <c r="B18" s="449"/>
      <c r="C18" s="303" t="s">
        <v>225</v>
      </c>
      <c r="D18" s="283">
        <f>+D17</f>
        <v>10.46</v>
      </c>
      <c r="E18" s="283">
        <f>E17</f>
        <v>11.39</v>
      </c>
      <c r="F18" s="283">
        <v>11.04</v>
      </c>
      <c r="G18" s="283">
        <v>10.86</v>
      </c>
      <c r="H18" s="283">
        <v>10.07</v>
      </c>
      <c r="I18" s="283">
        <v>10.96</v>
      </c>
      <c r="J18" s="283">
        <v>9.9</v>
      </c>
      <c r="K18" s="283">
        <v>10.86</v>
      </c>
      <c r="L18" s="283">
        <v>9.92</v>
      </c>
      <c r="M18" s="283">
        <v>10.77</v>
      </c>
      <c r="N18" s="283">
        <v>9.68</v>
      </c>
      <c r="O18" s="283">
        <v>10.86</v>
      </c>
      <c r="P18" s="283">
        <f t="shared" si="0"/>
        <v>11.49</v>
      </c>
      <c r="Q18" s="283">
        <f t="shared" si="0"/>
        <v>10.41</v>
      </c>
      <c r="R18" s="283">
        <v>9.9600000000000009</v>
      </c>
      <c r="S18" s="283">
        <v>10.86</v>
      </c>
      <c r="T18" s="283">
        <v>11.28</v>
      </c>
      <c r="U18" s="283">
        <v>10.63</v>
      </c>
      <c r="V18" s="283">
        <v>10.42</v>
      </c>
      <c r="W18" s="283">
        <v>10.86</v>
      </c>
      <c r="X18" s="283">
        <f>+X17</f>
        <v>12.02</v>
      </c>
      <c r="Y18" s="283">
        <f>+Y17</f>
        <v>11.14</v>
      </c>
      <c r="Z18" s="283">
        <f>+Z17</f>
        <v>10.77</v>
      </c>
      <c r="AA18" s="283">
        <v>10.86</v>
      </c>
      <c r="AB18" s="283">
        <v>12.9</v>
      </c>
      <c r="AC18" s="283">
        <f>+AC17</f>
        <v>11.79</v>
      </c>
      <c r="AD18" s="283">
        <v>12.19</v>
      </c>
      <c r="AE18" s="283">
        <v>10.86</v>
      </c>
      <c r="AF18" s="283">
        <f t="shared" si="1"/>
        <v>12.72</v>
      </c>
      <c r="AG18" s="283">
        <f t="shared" si="1"/>
        <v>11.95</v>
      </c>
      <c r="AH18" s="283">
        <f t="shared" si="1"/>
        <v>11.91</v>
      </c>
      <c r="AI18" s="283">
        <v>10.86</v>
      </c>
      <c r="AJ18" s="283">
        <v>12.72</v>
      </c>
      <c r="AK18" s="283">
        <v>11.95</v>
      </c>
      <c r="AL18" s="283">
        <v>11.91</v>
      </c>
      <c r="AM18" s="283">
        <v>10.92</v>
      </c>
      <c r="AN18" s="283">
        <v>10.9</v>
      </c>
      <c r="AO18" s="283">
        <v>10.89</v>
      </c>
      <c r="AP18" s="313">
        <f>AP17</f>
        <v>13.09</v>
      </c>
      <c r="AQ18" s="314">
        <v>12.46</v>
      </c>
      <c r="AR18" s="317">
        <v>12.53</v>
      </c>
      <c r="AS18" s="313">
        <v>11.38</v>
      </c>
      <c r="AT18" s="314">
        <v>11.46</v>
      </c>
      <c r="AU18" s="392">
        <v>11.56</v>
      </c>
      <c r="AV18" s="402"/>
      <c r="AW18" s="313">
        <f t="shared" si="2"/>
        <v>15.45</v>
      </c>
      <c r="AX18" s="314">
        <f t="shared" si="2"/>
        <v>13.83</v>
      </c>
      <c r="AY18" s="317">
        <f t="shared" si="2"/>
        <v>13.96</v>
      </c>
      <c r="AZ18" s="313">
        <v>13.83</v>
      </c>
      <c r="BA18" s="314">
        <v>12.89</v>
      </c>
      <c r="BB18" s="318">
        <v>13.04</v>
      </c>
      <c r="BC18" s="313">
        <v>14.5</v>
      </c>
      <c r="BD18" s="314">
        <v>13.7</v>
      </c>
      <c r="BE18" s="317">
        <v>14.17</v>
      </c>
      <c r="BF18" s="313">
        <v>13.83</v>
      </c>
      <c r="BG18" s="314">
        <v>12.89</v>
      </c>
      <c r="BH18" s="318">
        <v>13.04</v>
      </c>
      <c r="BI18" s="313">
        <f t="shared" si="3"/>
        <v>16.649999999999999</v>
      </c>
      <c r="BJ18" s="314">
        <f t="shared" si="3"/>
        <v>15.34</v>
      </c>
      <c r="BK18" s="317">
        <f t="shared" si="3"/>
        <v>16.22</v>
      </c>
      <c r="BL18" s="313">
        <v>13.83</v>
      </c>
      <c r="BM18" s="314">
        <v>12.89</v>
      </c>
      <c r="BN18" s="318">
        <v>13.04</v>
      </c>
      <c r="BO18" s="313">
        <f t="shared" si="4"/>
        <v>17.190000000000001</v>
      </c>
      <c r="BP18" s="314">
        <f t="shared" si="4"/>
        <v>15.57</v>
      </c>
      <c r="BQ18" s="317">
        <f t="shared" si="4"/>
        <v>15.63</v>
      </c>
      <c r="BR18" s="313">
        <v>13.83</v>
      </c>
      <c r="BS18" s="314">
        <v>12.89</v>
      </c>
      <c r="BT18" s="318">
        <v>13.04</v>
      </c>
      <c r="BU18" s="313">
        <v>16.5</v>
      </c>
      <c r="BV18" s="314">
        <f>+BV17</f>
        <v>15.14</v>
      </c>
      <c r="BW18" s="317">
        <v>15.26</v>
      </c>
      <c r="BX18" s="313">
        <v>13.83</v>
      </c>
      <c r="BY18" s="314">
        <v>12.89</v>
      </c>
      <c r="BZ18" s="318">
        <v>13.04</v>
      </c>
      <c r="CA18" s="313">
        <f t="shared" si="5"/>
        <v>15.18</v>
      </c>
      <c r="CB18" s="314">
        <f t="shared" si="5"/>
        <v>13.73</v>
      </c>
      <c r="CC18" s="317">
        <f t="shared" si="5"/>
        <v>13.7</v>
      </c>
      <c r="CD18" s="313">
        <v>13.83</v>
      </c>
      <c r="CE18" s="314">
        <v>12.89</v>
      </c>
      <c r="CF18" s="318">
        <v>13.04</v>
      </c>
      <c r="CG18" s="313">
        <f t="shared" si="6"/>
        <v>15.38</v>
      </c>
      <c r="CH18" s="314">
        <f t="shared" si="6"/>
        <v>15.01</v>
      </c>
      <c r="CI18" s="317">
        <f t="shared" si="6"/>
        <v>14.49</v>
      </c>
      <c r="CJ18" s="313">
        <v>13.83</v>
      </c>
      <c r="CK18" s="314">
        <v>12.89</v>
      </c>
      <c r="CL18" s="318">
        <v>13.04</v>
      </c>
    </row>
    <row r="19" spans="2:90">
      <c r="B19" s="450"/>
      <c r="C19" s="303" t="s">
        <v>226</v>
      </c>
      <c r="D19" s="283">
        <f>+D18</f>
        <v>10.46</v>
      </c>
      <c r="E19" s="283">
        <f>E18</f>
        <v>11.39</v>
      </c>
      <c r="F19" s="283">
        <f>F18</f>
        <v>11.04</v>
      </c>
      <c r="G19" s="283">
        <v>11.1</v>
      </c>
      <c r="H19" s="283">
        <v>10.07</v>
      </c>
      <c r="I19" s="283">
        <v>10.96</v>
      </c>
      <c r="J19" s="283">
        <v>9.9</v>
      </c>
      <c r="K19" s="283">
        <v>11.1</v>
      </c>
      <c r="L19" s="283">
        <v>9.92</v>
      </c>
      <c r="M19" s="283">
        <v>10.77</v>
      </c>
      <c r="N19" s="283">
        <v>9.68</v>
      </c>
      <c r="O19" s="283">
        <v>11.1</v>
      </c>
      <c r="P19" s="283">
        <f t="shared" si="0"/>
        <v>11.49</v>
      </c>
      <c r="Q19" s="283">
        <f t="shared" si="0"/>
        <v>10.41</v>
      </c>
      <c r="R19" s="283">
        <v>9.9600000000000009</v>
      </c>
      <c r="S19" s="283">
        <v>11.1</v>
      </c>
      <c r="T19" s="283">
        <v>11.28</v>
      </c>
      <c r="U19" s="283">
        <v>10.63</v>
      </c>
      <c r="V19" s="283">
        <v>10.42</v>
      </c>
      <c r="W19" s="283">
        <v>11.1</v>
      </c>
      <c r="X19" s="283">
        <f>+X18</f>
        <v>12.02</v>
      </c>
      <c r="Y19" s="283">
        <f>+Y18</f>
        <v>11.14</v>
      </c>
      <c r="Z19" s="283">
        <f>+Z18</f>
        <v>10.77</v>
      </c>
      <c r="AA19" s="283">
        <v>11.1</v>
      </c>
      <c r="AB19" s="283">
        <v>12.9</v>
      </c>
      <c r="AC19" s="283">
        <f>+AC18</f>
        <v>11.79</v>
      </c>
      <c r="AD19" s="283">
        <v>12.19</v>
      </c>
      <c r="AE19" s="283">
        <v>11.1</v>
      </c>
      <c r="AF19" s="283">
        <f t="shared" si="1"/>
        <v>12.72</v>
      </c>
      <c r="AG19" s="283">
        <f t="shared" si="1"/>
        <v>11.95</v>
      </c>
      <c r="AH19" s="283">
        <f t="shared" si="1"/>
        <v>11.91</v>
      </c>
      <c r="AI19" s="283">
        <v>11.1</v>
      </c>
      <c r="AJ19" s="283">
        <v>12.72</v>
      </c>
      <c r="AK19" s="283">
        <v>11.95</v>
      </c>
      <c r="AL19" s="283">
        <v>11.91</v>
      </c>
      <c r="AM19" s="283">
        <v>11.15</v>
      </c>
      <c r="AN19" s="283">
        <v>11.13</v>
      </c>
      <c r="AO19" s="283">
        <v>11.13</v>
      </c>
      <c r="AP19" s="313">
        <f>AP18</f>
        <v>13.09</v>
      </c>
      <c r="AQ19" s="314">
        <v>12.46</v>
      </c>
      <c r="AR19" s="317">
        <v>12.53</v>
      </c>
      <c r="AS19" s="313">
        <v>11.6</v>
      </c>
      <c r="AT19" s="314">
        <v>11.68</v>
      </c>
      <c r="AU19" s="392">
        <v>11.79</v>
      </c>
      <c r="AV19" s="402"/>
      <c r="AW19" s="313">
        <f t="shared" si="2"/>
        <v>15.45</v>
      </c>
      <c r="AX19" s="314">
        <f t="shared" si="2"/>
        <v>13.83</v>
      </c>
      <c r="AY19" s="317">
        <f t="shared" si="2"/>
        <v>13.96</v>
      </c>
      <c r="AZ19" s="313">
        <v>14.04</v>
      </c>
      <c r="BA19" s="314">
        <v>13.09</v>
      </c>
      <c r="BB19" s="318">
        <v>13.26</v>
      </c>
      <c r="BC19" s="313">
        <v>14.5</v>
      </c>
      <c r="BD19" s="314">
        <v>13.7</v>
      </c>
      <c r="BE19" s="317">
        <v>14.17</v>
      </c>
      <c r="BF19" s="313">
        <v>14.04</v>
      </c>
      <c r="BG19" s="314">
        <v>13.09</v>
      </c>
      <c r="BH19" s="318">
        <v>13.26</v>
      </c>
      <c r="BI19" s="313">
        <f t="shared" si="3"/>
        <v>16.649999999999999</v>
      </c>
      <c r="BJ19" s="314">
        <f t="shared" si="3"/>
        <v>15.34</v>
      </c>
      <c r="BK19" s="317">
        <f t="shared" si="3"/>
        <v>16.22</v>
      </c>
      <c r="BL19" s="313">
        <v>14.04</v>
      </c>
      <c r="BM19" s="314">
        <v>13.09</v>
      </c>
      <c r="BN19" s="318">
        <v>13.26</v>
      </c>
      <c r="BO19" s="313">
        <f t="shared" si="4"/>
        <v>17.190000000000001</v>
      </c>
      <c r="BP19" s="314">
        <f t="shared" si="4"/>
        <v>15.57</v>
      </c>
      <c r="BQ19" s="317">
        <f t="shared" si="4"/>
        <v>15.63</v>
      </c>
      <c r="BR19" s="313">
        <v>14.04</v>
      </c>
      <c r="BS19" s="314">
        <v>13.09</v>
      </c>
      <c r="BT19" s="318">
        <v>13.26</v>
      </c>
      <c r="BU19" s="313">
        <v>16.5</v>
      </c>
      <c r="BV19" s="314">
        <f>+BV18</f>
        <v>15.14</v>
      </c>
      <c r="BW19" s="317">
        <v>15.26</v>
      </c>
      <c r="BX19" s="313">
        <v>14.04</v>
      </c>
      <c r="BY19" s="314">
        <v>13.09</v>
      </c>
      <c r="BZ19" s="318">
        <v>13.26</v>
      </c>
      <c r="CA19" s="313">
        <f t="shared" si="5"/>
        <v>15.18</v>
      </c>
      <c r="CB19" s="314">
        <f t="shared" si="5"/>
        <v>13.73</v>
      </c>
      <c r="CC19" s="317">
        <f t="shared" si="5"/>
        <v>13.7</v>
      </c>
      <c r="CD19" s="313">
        <v>14.04</v>
      </c>
      <c r="CE19" s="314">
        <v>13.09</v>
      </c>
      <c r="CF19" s="318">
        <v>13.26</v>
      </c>
      <c r="CG19" s="313">
        <f t="shared" si="6"/>
        <v>15.38</v>
      </c>
      <c r="CH19" s="314">
        <f t="shared" si="6"/>
        <v>15.01</v>
      </c>
      <c r="CI19" s="317">
        <f t="shared" si="6"/>
        <v>14.49</v>
      </c>
      <c r="CJ19" s="313">
        <v>14.04</v>
      </c>
      <c r="CK19" s="314">
        <v>13.09</v>
      </c>
      <c r="CL19" s="318">
        <v>13.26</v>
      </c>
    </row>
    <row r="20" spans="2:90">
      <c r="B20" s="304"/>
      <c r="C20" s="30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319"/>
      <c r="AQ20" s="320"/>
      <c r="AR20" s="321"/>
      <c r="AS20" s="319"/>
      <c r="AT20" s="320"/>
      <c r="AU20" s="393"/>
      <c r="AV20" s="403"/>
      <c r="AW20" s="319"/>
      <c r="AX20" s="320"/>
      <c r="AY20" s="321"/>
      <c r="AZ20" s="319"/>
      <c r="BA20" s="320"/>
      <c r="BB20" s="322"/>
      <c r="BC20" s="319"/>
      <c r="BD20" s="320"/>
      <c r="BE20" s="321"/>
      <c r="BF20" s="319"/>
      <c r="BG20" s="320"/>
      <c r="BH20" s="322"/>
      <c r="BI20" s="319"/>
      <c r="BJ20" s="320"/>
      <c r="BK20" s="321"/>
      <c r="BL20" s="319"/>
      <c r="BM20" s="320"/>
      <c r="BN20" s="322"/>
      <c r="BO20" s="319"/>
      <c r="BP20" s="320"/>
      <c r="BQ20" s="321"/>
      <c r="BR20" s="319"/>
      <c r="BS20" s="320"/>
      <c r="BT20" s="322"/>
      <c r="BU20" s="319"/>
      <c r="BV20" s="320"/>
      <c r="BW20" s="321"/>
      <c r="BX20" s="319"/>
      <c r="BY20" s="320"/>
      <c r="BZ20" s="322"/>
      <c r="CA20" s="319"/>
      <c r="CB20" s="320"/>
      <c r="CC20" s="321"/>
      <c r="CD20" s="319"/>
      <c r="CE20" s="320"/>
      <c r="CF20" s="322"/>
      <c r="CG20" s="319"/>
      <c r="CH20" s="320"/>
      <c r="CI20" s="321"/>
      <c r="CJ20" s="319"/>
      <c r="CK20" s="320"/>
      <c r="CL20" s="322"/>
    </row>
    <row r="21" spans="2:90">
      <c r="B21" s="449" t="s">
        <v>227</v>
      </c>
      <c r="C21" s="305" t="s">
        <v>228</v>
      </c>
      <c r="D21" s="283">
        <v>45.68</v>
      </c>
      <c r="E21" s="283">
        <v>36.64</v>
      </c>
      <c r="F21" s="283">
        <v>41.75</v>
      </c>
      <c r="G21" s="283">
        <v>137.66999999999999</v>
      </c>
      <c r="H21" s="283">
        <v>45.92</v>
      </c>
      <c r="I21" s="283">
        <v>36.83</v>
      </c>
      <c r="J21" s="283">
        <v>41.97</v>
      </c>
      <c r="K21" s="283">
        <v>137.66999999999999</v>
      </c>
      <c r="L21" s="283">
        <v>45.5</v>
      </c>
      <c r="M21" s="283">
        <v>36.47</v>
      </c>
      <c r="N21" s="283">
        <v>41.57</v>
      </c>
      <c r="O21" s="283">
        <v>137.66999999999999</v>
      </c>
      <c r="P21" s="283">
        <v>38.18</v>
      </c>
      <c r="Q21" s="283">
        <v>47.66</v>
      </c>
      <c r="R21" s="283">
        <v>43.53</v>
      </c>
      <c r="S21" s="283">
        <v>137.66999999999999</v>
      </c>
      <c r="T21" s="283">
        <v>29.7</v>
      </c>
      <c r="U21" s="283">
        <v>37.270000000000003</v>
      </c>
      <c r="V21" s="283">
        <v>33.950000000000003</v>
      </c>
      <c r="W21" s="283">
        <v>137.66999999999999</v>
      </c>
      <c r="X21" s="283">
        <v>30.26</v>
      </c>
      <c r="Y21" s="283">
        <v>37.96</v>
      </c>
      <c r="Z21" s="283">
        <v>34.58</v>
      </c>
      <c r="AA21" s="283">
        <v>137.66999999999999</v>
      </c>
      <c r="AB21" s="283">
        <v>40.18</v>
      </c>
      <c r="AC21" s="283">
        <v>50.12</v>
      </c>
      <c r="AD21" s="283">
        <v>45.8</v>
      </c>
      <c r="AE21" s="283">
        <v>137.66999999999999</v>
      </c>
      <c r="AF21" s="283">
        <v>40.97</v>
      </c>
      <c r="AG21" s="283">
        <v>51.1</v>
      </c>
      <c r="AH21" s="283">
        <v>46.7</v>
      </c>
      <c r="AI21" s="283">
        <v>137.66999999999999</v>
      </c>
      <c r="AJ21" s="283">
        <v>40.97</v>
      </c>
      <c r="AK21" s="283">
        <v>51.1</v>
      </c>
      <c r="AL21" s="283">
        <v>46.7</v>
      </c>
      <c r="AM21" s="283">
        <v>134.55000000000001</v>
      </c>
      <c r="AN21" s="283">
        <v>134.88</v>
      </c>
      <c r="AO21" s="283">
        <v>134.74</v>
      </c>
      <c r="AP21" s="313">
        <v>41.81</v>
      </c>
      <c r="AQ21" s="314">
        <f>AQ14</f>
        <v>52.13</v>
      </c>
      <c r="AR21" s="317">
        <v>47.65</v>
      </c>
      <c r="AS21" s="313">
        <v>130.71</v>
      </c>
      <c r="AT21" s="314">
        <v>131.72</v>
      </c>
      <c r="AU21" s="392">
        <v>131.29</v>
      </c>
      <c r="AV21" s="402"/>
      <c r="AW21" s="313">
        <v>42.96</v>
      </c>
      <c r="AX21" s="314">
        <v>53.56</v>
      </c>
      <c r="AY21" s="317">
        <v>48.96</v>
      </c>
      <c r="AZ21" s="313">
        <v>127.18</v>
      </c>
      <c r="BA21" s="314">
        <v>128.96</v>
      </c>
      <c r="BB21" s="318">
        <v>128.19999999999999</v>
      </c>
      <c r="BC21" s="313">
        <v>43.81</v>
      </c>
      <c r="BD21" s="314">
        <v>54.6</v>
      </c>
      <c r="BE21" s="317">
        <v>49.91</v>
      </c>
      <c r="BF21" s="313">
        <v>127.18</v>
      </c>
      <c r="BG21" s="314">
        <v>128.96</v>
      </c>
      <c r="BH21" s="318">
        <v>128.19999999999999</v>
      </c>
      <c r="BI21" s="313">
        <v>44.27</v>
      </c>
      <c r="BJ21" s="314">
        <v>55.16</v>
      </c>
      <c r="BK21" s="317">
        <v>50.43</v>
      </c>
      <c r="BL21" s="313">
        <v>127.18</v>
      </c>
      <c r="BM21" s="314">
        <v>128.96</v>
      </c>
      <c r="BN21" s="318">
        <v>128.19999999999999</v>
      </c>
      <c r="BO21" s="313">
        <v>44.77</v>
      </c>
      <c r="BP21" s="314">
        <v>55.79</v>
      </c>
      <c r="BQ21" s="317">
        <v>51.01</v>
      </c>
      <c r="BR21" s="313">
        <v>127.18</v>
      </c>
      <c r="BS21" s="314">
        <v>128.96</v>
      </c>
      <c r="BT21" s="318">
        <v>128.19999999999999</v>
      </c>
      <c r="BU21" s="313">
        <v>45.64</v>
      </c>
      <c r="BV21" s="314">
        <v>56.89</v>
      </c>
      <c r="BW21" s="317">
        <v>52</v>
      </c>
      <c r="BX21" s="313">
        <v>127.18</v>
      </c>
      <c r="BY21" s="314">
        <v>128.96</v>
      </c>
      <c r="BZ21" s="318">
        <v>128.19999999999999</v>
      </c>
      <c r="CA21" s="313">
        <v>45.67</v>
      </c>
      <c r="CB21" s="314">
        <v>56.91</v>
      </c>
      <c r="CC21" s="317">
        <v>52.03</v>
      </c>
      <c r="CD21" s="313">
        <v>127.18</v>
      </c>
      <c r="CE21" s="314">
        <v>128.96</v>
      </c>
      <c r="CF21" s="318">
        <v>128.19999999999999</v>
      </c>
      <c r="CG21" s="313">
        <v>46.4</v>
      </c>
      <c r="CH21" s="314">
        <v>57.85</v>
      </c>
      <c r="CI21" s="317">
        <v>52.87</v>
      </c>
      <c r="CJ21" s="313">
        <v>127.18</v>
      </c>
      <c r="CK21" s="314">
        <v>128.96</v>
      </c>
      <c r="CL21" s="318">
        <v>128.19999999999999</v>
      </c>
    </row>
    <row r="22" spans="2:90">
      <c r="B22" s="449"/>
      <c r="C22" s="305" t="s">
        <v>222</v>
      </c>
      <c r="D22" s="283">
        <v>10.46</v>
      </c>
      <c r="E22" s="283">
        <f>E19</f>
        <v>11.39</v>
      </c>
      <c r="F22" s="283">
        <v>11.04</v>
      </c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313"/>
      <c r="AQ22" s="314"/>
      <c r="AR22" s="317"/>
      <c r="AS22" s="313"/>
      <c r="AT22" s="314"/>
      <c r="AU22" s="392"/>
      <c r="AV22" s="402"/>
      <c r="AW22" s="313"/>
      <c r="AX22" s="314"/>
      <c r="AY22" s="317"/>
      <c r="AZ22" s="313"/>
      <c r="BA22" s="314"/>
      <c r="BB22" s="318"/>
      <c r="BC22" s="313"/>
      <c r="BD22" s="314"/>
      <c r="BE22" s="317"/>
      <c r="BF22" s="313"/>
      <c r="BG22" s="314"/>
      <c r="BH22" s="318"/>
      <c r="BI22" s="313"/>
      <c r="BJ22" s="314"/>
      <c r="BK22" s="317"/>
      <c r="BL22" s="313"/>
      <c r="BM22" s="314"/>
      <c r="BN22" s="318"/>
      <c r="BO22" s="313"/>
      <c r="BP22" s="314"/>
      <c r="BQ22" s="317"/>
      <c r="BR22" s="313"/>
      <c r="BS22" s="314"/>
      <c r="BT22" s="318"/>
      <c r="BU22" s="313"/>
      <c r="BV22" s="314"/>
      <c r="BW22" s="317"/>
      <c r="BX22" s="313"/>
      <c r="BY22" s="314"/>
      <c r="BZ22" s="318"/>
      <c r="CA22" s="313"/>
      <c r="CB22" s="314"/>
      <c r="CC22" s="317"/>
      <c r="CD22" s="313"/>
      <c r="CE22" s="314"/>
      <c r="CF22" s="318"/>
      <c r="CG22" s="313"/>
      <c r="CH22" s="314"/>
      <c r="CI22" s="317"/>
      <c r="CJ22" s="313"/>
      <c r="CK22" s="314"/>
      <c r="CL22" s="318"/>
    </row>
    <row r="23" spans="2:90">
      <c r="B23" s="449"/>
      <c r="C23" s="305" t="s">
        <v>223</v>
      </c>
      <c r="D23" s="283">
        <f t="shared" ref="D23:E26" si="7">D22</f>
        <v>10.46</v>
      </c>
      <c r="E23" s="283">
        <f t="shared" si="7"/>
        <v>11.39</v>
      </c>
      <c r="F23" s="283">
        <v>11.04</v>
      </c>
      <c r="G23" s="283">
        <v>5.97</v>
      </c>
      <c r="H23" s="283">
        <v>10.07</v>
      </c>
      <c r="I23" s="283">
        <v>10.96</v>
      </c>
      <c r="J23" s="283">
        <v>9.9</v>
      </c>
      <c r="K23" s="283">
        <v>5.97</v>
      </c>
      <c r="L23" s="283">
        <v>9.92</v>
      </c>
      <c r="M23" s="283">
        <v>10.77</v>
      </c>
      <c r="N23" s="283">
        <v>9.68</v>
      </c>
      <c r="O23" s="283">
        <v>5.97</v>
      </c>
      <c r="P23" s="283">
        <v>11.49</v>
      </c>
      <c r="Q23" s="283">
        <v>10.41</v>
      </c>
      <c r="R23" s="283">
        <v>9.9600000000000009</v>
      </c>
      <c r="S23" s="283">
        <v>5.97</v>
      </c>
      <c r="T23" s="283">
        <v>11.28</v>
      </c>
      <c r="U23" s="283">
        <v>10.63</v>
      </c>
      <c r="V23" s="283">
        <v>10.42</v>
      </c>
      <c r="W23" s="283">
        <v>5.97</v>
      </c>
      <c r="X23" s="283">
        <v>12.02</v>
      </c>
      <c r="Y23" s="283">
        <v>11.14</v>
      </c>
      <c r="Z23" s="283">
        <v>10.77</v>
      </c>
      <c r="AA23" s="283">
        <v>5.97</v>
      </c>
      <c r="AB23" s="283">
        <v>12.9</v>
      </c>
      <c r="AC23" s="283">
        <v>11.79</v>
      </c>
      <c r="AD23" s="283">
        <v>12.19</v>
      </c>
      <c r="AE23" s="283">
        <v>5.97</v>
      </c>
      <c r="AF23" s="283">
        <v>12.72</v>
      </c>
      <c r="AG23" s="283">
        <v>11.95</v>
      </c>
      <c r="AH23" s="283">
        <v>11.91</v>
      </c>
      <c r="AI23" s="283">
        <v>5.97</v>
      </c>
      <c r="AJ23" s="283">
        <v>12.72</v>
      </c>
      <c r="AK23" s="283">
        <v>11.95</v>
      </c>
      <c r="AL23" s="283">
        <v>11.91</v>
      </c>
      <c r="AM23" s="283">
        <v>6.19</v>
      </c>
      <c r="AN23" s="283">
        <v>6.16</v>
      </c>
      <c r="AO23" s="283">
        <v>6.16</v>
      </c>
      <c r="AP23" s="313">
        <v>13.09</v>
      </c>
      <c r="AQ23" s="314">
        <v>12.46</v>
      </c>
      <c r="AR23" s="317">
        <v>12.53</v>
      </c>
      <c r="AS23" s="313">
        <v>6.89</v>
      </c>
      <c r="AT23" s="314">
        <v>6.96</v>
      </c>
      <c r="AU23" s="392">
        <v>7.07</v>
      </c>
      <c r="AV23" s="402"/>
      <c r="AW23" s="313">
        <f>AW19</f>
        <v>15.45</v>
      </c>
      <c r="AX23" s="314">
        <f>AX16</f>
        <v>13.83</v>
      </c>
      <c r="AY23" s="317">
        <f>AY16</f>
        <v>13.96</v>
      </c>
      <c r="AZ23" s="313">
        <v>9.57</v>
      </c>
      <c r="BA23" s="314">
        <v>8.6199999999999992</v>
      </c>
      <c r="BB23" s="318">
        <v>8.7899999999999991</v>
      </c>
      <c r="BC23" s="313">
        <v>14.5</v>
      </c>
      <c r="BD23" s="314">
        <v>13.7</v>
      </c>
      <c r="BE23" s="317">
        <v>14.17</v>
      </c>
      <c r="BF23" s="313">
        <v>9.57</v>
      </c>
      <c r="BG23" s="314">
        <v>8.6199999999999992</v>
      </c>
      <c r="BH23" s="318">
        <v>8.7899999999999991</v>
      </c>
      <c r="BI23" s="313">
        <v>16.649999999999999</v>
      </c>
      <c r="BJ23" s="314">
        <v>15.34</v>
      </c>
      <c r="BK23" s="317">
        <v>16.22</v>
      </c>
      <c r="BL23" s="313">
        <v>9.57</v>
      </c>
      <c r="BM23" s="314">
        <v>8.6199999999999992</v>
      </c>
      <c r="BN23" s="318">
        <v>8.7899999999999991</v>
      </c>
      <c r="BO23" s="313">
        <v>17.190000000000001</v>
      </c>
      <c r="BP23" s="314">
        <v>15.57</v>
      </c>
      <c r="BQ23" s="317">
        <v>15.63</v>
      </c>
      <c r="BR23" s="313">
        <v>9.57</v>
      </c>
      <c r="BS23" s="314">
        <v>8.6199999999999992</v>
      </c>
      <c r="BT23" s="318">
        <v>8.7899999999999991</v>
      </c>
      <c r="BU23" s="313">
        <v>16.5</v>
      </c>
      <c r="BV23" s="314">
        <v>15.14</v>
      </c>
      <c r="BW23" s="317">
        <v>15.25</v>
      </c>
      <c r="BX23" s="313">
        <v>9.57</v>
      </c>
      <c r="BY23" s="314">
        <v>8.6199999999999992</v>
      </c>
      <c r="BZ23" s="318">
        <v>8.7899999999999991</v>
      </c>
      <c r="CA23" s="313">
        <v>15.18</v>
      </c>
      <c r="CB23" s="314">
        <v>13.73</v>
      </c>
      <c r="CC23" s="317">
        <v>13.7</v>
      </c>
      <c r="CD23" s="313">
        <v>9.57</v>
      </c>
      <c r="CE23" s="314">
        <v>8.6199999999999992</v>
      </c>
      <c r="CF23" s="318">
        <v>8.7899999999999991</v>
      </c>
      <c r="CG23" s="313">
        <v>15.38</v>
      </c>
      <c r="CH23" s="314">
        <v>15.01</v>
      </c>
      <c r="CI23" s="317">
        <v>14.49</v>
      </c>
      <c r="CJ23" s="313">
        <v>9.57</v>
      </c>
      <c r="CK23" s="314">
        <v>8.6199999999999992</v>
      </c>
      <c r="CL23" s="318">
        <v>8.7899999999999991</v>
      </c>
    </row>
    <row r="24" spans="2:90">
      <c r="B24" s="449"/>
      <c r="C24" s="305" t="s">
        <v>224</v>
      </c>
      <c r="D24" s="283">
        <f t="shared" si="7"/>
        <v>10.46</v>
      </c>
      <c r="E24" s="283">
        <f t="shared" si="7"/>
        <v>11.39</v>
      </c>
      <c r="F24" s="283">
        <v>11.04</v>
      </c>
      <c r="G24" s="283">
        <v>8.6199999999999992</v>
      </c>
      <c r="H24" s="283">
        <v>10.07</v>
      </c>
      <c r="I24" s="283">
        <v>10.96</v>
      </c>
      <c r="J24" s="283">
        <v>9.9</v>
      </c>
      <c r="K24" s="283">
        <v>8.6199999999999992</v>
      </c>
      <c r="L24" s="283">
        <v>9.92</v>
      </c>
      <c r="M24" s="283">
        <v>10.77</v>
      </c>
      <c r="N24" s="283">
        <v>9.68</v>
      </c>
      <c r="O24" s="283">
        <v>8.6199999999999992</v>
      </c>
      <c r="P24" s="283">
        <v>11.49</v>
      </c>
      <c r="Q24" s="283">
        <f>+Q23</f>
        <v>10.41</v>
      </c>
      <c r="R24" s="283">
        <v>9.9600000000000009</v>
      </c>
      <c r="S24" s="283">
        <v>8.6199999999999992</v>
      </c>
      <c r="T24" s="283">
        <v>11.28</v>
      </c>
      <c r="U24" s="283">
        <v>10.63</v>
      </c>
      <c r="V24" s="283">
        <v>10.42</v>
      </c>
      <c r="W24" s="283">
        <v>8.6199999999999992</v>
      </c>
      <c r="X24" s="283">
        <f t="shared" ref="X24:Z26" si="8">+X23</f>
        <v>12.02</v>
      </c>
      <c r="Y24" s="283">
        <f t="shared" si="8"/>
        <v>11.14</v>
      </c>
      <c r="Z24" s="283">
        <f t="shared" si="8"/>
        <v>10.77</v>
      </c>
      <c r="AA24" s="283">
        <v>8.6199999999999992</v>
      </c>
      <c r="AB24" s="283">
        <v>12.9</v>
      </c>
      <c r="AC24" s="283">
        <v>11.79</v>
      </c>
      <c r="AD24" s="283">
        <v>12.19</v>
      </c>
      <c r="AE24" s="283">
        <v>8.6199999999999992</v>
      </c>
      <c r="AF24" s="283">
        <f t="shared" ref="AF24:AH26" si="9">+AF23</f>
        <v>12.72</v>
      </c>
      <c r="AG24" s="283">
        <f t="shared" si="9"/>
        <v>11.95</v>
      </c>
      <c r="AH24" s="283">
        <f t="shared" si="9"/>
        <v>11.91</v>
      </c>
      <c r="AI24" s="283">
        <v>8.6199999999999992</v>
      </c>
      <c r="AJ24" s="283">
        <v>12.72</v>
      </c>
      <c r="AK24" s="283">
        <v>11.95</v>
      </c>
      <c r="AL24" s="283">
        <v>11.91</v>
      </c>
      <c r="AM24" s="283">
        <v>8.75</v>
      </c>
      <c r="AN24" s="283">
        <v>8.73</v>
      </c>
      <c r="AO24" s="283">
        <v>8.73</v>
      </c>
      <c r="AP24" s="313">
        <v>13.09</v>
      </c>
      <c r="AQ24" s="314">
        <v>12.46</v>
      </c>
      <c r="AR24" s="317">
        <v>12.53</v>
      </c>
      <c r="AS24" s="313">
        <v>9.32</v>
      </c>
      <c r="AT24" s="314">
        <v>9.4</v>
      </c>
      <c r="AU24" s="392">
        <v>9.51</v>
      </c>
      <c r="AV24" s="402"/>
      <c r="AW24" s="313">
        <f>AW19</f>
        <v>15.45</v>
      </c>
      <c r="AX24" s="314">
        <f t="shared" ref="AX24:AY26" si="10">AX23</f>
        <v>13.83</v>
      </c>
      <c r="AY24" s="317">
        <f t="shared" si="10"/>
        <v>13.96</v>
      </c>
      <c r="AZ24" s="313">
        <v>11.88</v>
      </c>
      <c r="BA24" s="314">
        <v>10.93</v>
      </c>
      <c r="BB24" s="318">
        <v>11.1</v>
      </c>
      <c r="BC24" s="313">
        <v>14.5</v>
      </c>
      <c r="BD24" s="314">
        <v>13.7</v>
      </c>
      <c r="BE24" s="317">
        <v>14.17</v>
      </c>
      <c r="BF24" s="313">
        <v>11.88</v>
      </c>
      <c r="BG24" s="314">
        <v>10.93</v>
      </c>
      <c r="BH24" s="318">
        <v>11.1</v>
      </c>
      <c r="BI24" s="313">
        <f t="shared" ref="BI24:BK26" si="11">+BI23</f>
        <v>16.649999999999999</v>
      </c>
      <c r="BJ24" s="314">
        <f t="shared" si="11"/>
        <v>15.34</v>
      </c>
      <c r="BK24" s="317">
        <f t="shared" si="11"/>
        <v>16.22</v>
      </c>
      <c r="BL24" s="313">
        <v>11.88</v>
      </c>
      <c r="BM24" s="314">
        <v>10.93</v>
      </c>
      <c r="BN24" s="318">
        <v>11.1</v>
      </c>
      <c r="BO24" s="313">
        <f t="shared" ref="BO24:BQ26" si="12">+BO23</f>
        <v>17.190000000000001</v>
      </c>
      <c r="BP24" s="314">
        <f t="shared" si="12"/>
        <v>15.57</v>
      </c>
      <c r="BQ24" s="317">
        <f t="shared" si="12"/>
        <v>15.63</v>
      </c>
      <c r="BR24" s="313">
        <v>11.88</v>
      </c>
      <c r="BS24" s="314">
        <v>10.93</v>
      </c>
      <c r="BT24" s="318">
        <v>11.1</v>
      </c>
      <c r="BU24" s="313">
        <v>16.5</v>
      </c>
      <c r="BV24" s="314">
        <f>+BV23</f>
        <v>15.14</v>
      </c>
      <c r="BW24" s="317">
        <v>15.25</v>
      </c>
      <c r="BX24" s="313">
        <v>11.88</v>
      </c>
      <c r="BY24" s="314">
        <v>10.93</v>
      </c>
      <c r="BZ24" s="318">
        <v>11.1</v>
      </c>
      <c r="CA24" s="313">
        <f t="shared" ref="CA24:CC26" si="13">+CA23</f>
        <v>15.18</v>
      </c>
      <c r="CB24" s="314">
        <f t="shared" si="13"/>
        <v>13.73</v>
      </c>
      <c r="CC24" s="317">
        <f t="shared" si="13"/>
        <v>13.7</v>
      </c>
      <c r="CD24" s="313">
        <v>11.88</v>
      </c>
      <c r="CE24" s="314">
        <v>10.93</v>
      </c>
      <c r="CF24" s="318">
        <v>11.1</v>
      </c>
      <c r="CG24" s="313">
        <v>15.38</v>
      </c>
      <c r="CH24" s="314">
        <f t="shared" ref="CH24:CI26" si="14">+CH23</f>
        <v>15.01</v>
      </c>
      <c r="CI24" s="317">
        <f t="shared" si="14"/>
        <v>14.49</v>
      </c>
      <c r="CJ24" s="313">
        <v>11.88</v>
      </c>
      <c r="CK24" s="314">
        <v>10.93</v>
      </c>
      <c r="CL24" s="318">
        <v>11.1</v>
      </c>
    </row>
    <row r="25" spans="2:90">
      <c r="B25" s="449"/>
      <c r="C25" s="305" t="s">
        <v>225</v>
      </c>
      <c r="D25" s="283">
        <f t="shared" si="7"/>
        <v>10.46</v>
      </c>
      <c r="E25" s="283">
        <f t="shared" si="7"/>
        <v>11.39</v>
      </c>
      <c r="F25" s="283">
        <v>11.04</v>
      </c>
      <c r="G25" s="285">
        <v>11.3</v>
      </c>
      <c r="H25" s="283">
        <v>10.07</v>
      </c>
      <c r="I25" s="283">
        <v>10.96</v>
      </c>
      <c r="J25" s="283">
        <v>9.9</v>
      </c>
      <c r="K25" s="285">
        <v>11.3</v>
      </c>
      <c r="L25" s="283">
        <v>9.92</v>
      </c>
      <c r="M25" s="283">
        <v>10.77</v>
      </c>
      <c r="N25" s="283">
        <v>9.68</v>
      </c>
      <c r="O25" s="285">
        <v>11.3</v>
      </c>
      <c r="P25" s="283">
        <v>11.49</v>
      </c>
      <c r="Q25" s="283">
        <f>+Q24</f>
        <v>10.41</v>
      </c>
      <c r="R25" s="283">
        <v>9.9600000000000009</v>
      </c>
      <c r="S25" s="285">
        <v>11.3</v>
      </c>
      <c r="T25" s="283">
        <v>11.28</v>
      </c>
      <c r="U25" s="283">
        <v>10.63</v>
      </c>
      <c r="V25" s="283">
        <v>10.42</v>
      </c>
      <c r="W25" s="285">
        <v>11.3</v>
      </c>
      <c r="X25" s="283">
        <f t="shared" si="8"/>
        <v>12.02</v>
      </c>
      <c r="Y25" s="283">
        <f t="shared" si="8"/>
        <v>11.14</v>
      </c>
      <c r="Z25" s="283">
        <f t="shared" si="8"/>
        <v>10.77</v>
      </c>
      <c r="AA25" s="285">
        <v>11.3</v>
      </c>
      <c r="AB25" s="283">
        <v>12.9</v>
      </c>
      <c r="AC25" s="283">
        <v>11.79</v>
      </c>
      <c r="AD25" s="283">
        <v>12.19</v>
      </c>
      <c r="AE25" s="285">
        <v>11.3</v>
      </c>
      <c r="AF25" s="283">
        <f t="shared" si="9"/>
        <v>12.72</v>
      </c>
      <c r="AG25" s="283">
        <f t="shared" si="9"/>
        <v>11.95</v>
      </c>
      <c r="AH25" s="283">
        <f t="shared" si="9"/>
        <v>11.91</v>
      </c>
      <c r="AI25" s="285">
        <v>11.3</v>
      </c>
      <c r="AJ25" s="283">
        <v>12.72</v>
      </c>
      <c r="AK25" s="283">
        <v>11.95</v>
      </c>
      <c r="AL25" s="283">
        <v>11.91</v>
      </c>
      <c r="AM25" s="283">
        <v>11.35</v>
      </c>
      <c r="AN25" s="283">
        <v>11.32</v>
      </c>
      <c r="AO25" s="283">
        <v>11.32</v>
      </c>
      <c r="AP25" s="313">
        <v>13.09</v>
      </c>
      <c r="AQ25" s="314">
        <v>12.46</v>
      </c>
      <c r="AR25" s="317">
        <v>12.53</v>
      </c>
      <c r="AS25" s="313">
        <v>11.79</v>
      </c>
      <c r="AT25" s="314">
        <v>11.86</v>
      </c>
      <c r="AU25" s="392">
        <v>11.97</v>
      </c>
      <c r="AV25" s="402"/>
      <c r="AW25" s="313">
        <f>AW19</f>
        <v>15.45</v>
      </c>
      <c r="AX25" s="314">
        <f t="shared" si="10"/>
        <v>13.83</v>
      </c>
      <c r="AY25" s="317">
        <f t="shared" si="10"/>
        <v>13.96</v>
      </c>
      <c r="AZ25" s="313">
        <v>14.22</v>
      </c>
      <c r="BA25" s="314">
        <v>13.26</v>
      </c>
      <c r="BB25" s="318">
        <v>13.43</v>
      </c>
      <c r="BC25" s="313">
        <v>14.5</v>
      </c>
      <c r="BD25" s="314">
        <v>13.7</v>
      </c>
      <c r="BE25" s="317">
        <v>14.17</v>
      </c>
      <c r="BF25" s="313">
        <v>14.22</v>
      </c>
      <c r="BG25" s="314">
        <v>13.26</v>
      </c>
      <c r="BH25" s="318">
        <v>13.43</v>
      </c>
      <c r="BI25" s="313">
        <f t="shared" si="11"/>
        <v>16.649999999999999</v>
      </c>
      <c r="BJ25" s="314">
        <f t="shared" si="11"/>
        <v>15.34</v>
      </c>
      <c r="BK25" s="317">
        <f t="shared" si="11"/>
        <v>16.22</v>
      </c>
      <c r="BL25" s="313">
        <v>14.22</v>
      </c>
      <c r="BM25" s="314">
        <v>13.26</v>
      </c>
      <c r="BN25" s="318">
        <v>13.43</v>
      </c>
      <c r="BO25" s="313">
        <f t="shared" si="12"/>
        <v>17.190000000000001</v>
      </c>
      <c r="BP25" s="314">
        <f t="shared" si="12"/>
        <v>15.57</v>
      </c>
      <c r="BQ25" s="317">
        <f t="shared" si="12"/>
        <v>15.63</v>
      </c>
      <c r="BR25" s="313">
        <v>14.22</v>
      </c>
      <c r="BS25" s="314">
        <v>13.26</v>
      </c>
      <c r="BT25" s="318">
        <v>13.43</v>
      </c>
      <c r="BU25" s="313">
        <v>16.5</v>
      </c>
      <c r="BV25" s="314">
        <f>+BV24</f>
        <v>15.14</v>
      </c>
      <c r="BW25" s="317">
        <v>15.25</v>
      </c>
      <c r="BX25" s="313">
        <v>14.22</v>
      </c>
      <c r="BY25" s="314">
        <v>13.26</v>
      </c>
      <c r="BZ25" s="318">
        <v>13.43</v>
      </c>
      <c r="CA25" s="313">
        <f t="shared" si="13"/>
        <v>15.18</v>
      </c>
      <c r="CB25" s="314">
        <f t="shared" si="13"/>
        <v>13.73</v>
      </c>
      <c r="CC25" s="317">
        <f t="shared" si="13"/>
        <v>13.7</v>
      </c>
      <c r="CD25" s="313">
        <v>14.22</v>
      </c>
      <c r="CE25" s="314">
        <v>13.26</v>
      </c>
      <c r="CF25" s="318">
        <v>13.43</v>
      </c>
      <c r="CG25" s="313">
        <f>+CG24</f>
        <v>15.38</v>
      </c>
      <c r="CH25" s="314">
        <f t="shared" si="14"/>
        <v>15.01</v>
      </c>
      <c r="CI25" s="317">
        <f t="shared" si="14"/>
        <v>14.49</v>
      </c>
      <c r="CJ25" s="313">
        <v>14.22</v>
      </c>
      <c r="CK25" s="314">
        <v>13.26</v>
      </c>
      <c r="CL25" s="318">
        <v>13.43</v>
      </c>
    </row>
    <row r="26" spans="2:90">
      <c r="B26" s="450"/>
      <c r="C26" s="306" t="s">
        <v>226</v>
      </c>
      <c r="D26" s="283">
        <f t="shared" si="7"/>
        <v>10.46</v>
      </c>
      <c r="E26" s="283">
        <f t="shared" si="7"/>
        <v>11.39</v>
      </c>
      <c r="F26" s="283">
        <v>11.04</v>
      </c>
      <c r="G26" s="285">
        <v>11.49</v>
      </c>
      <c r="H26" s="283">
        <v>10.07</v>
      </c>
      <c r="I26" s="283">
        <v>10.96</v>
      </c>
      <c r="J26" s="283">
        <v>9.9</v>
      </c>
      <c r="K26" s="285">
        <v>11.49</v>
      </c>
      <c r="L26" s="283">
        <v>9.92</v>
      </c>
      <c r="M26" s="283">
        <v>10.77</v>
      </c>
      <c r="N26" s="283">
        <v>9.68</v>
      </c>
      <c r="O26" s="285">
        <v>11.49</v>
      </c>
      <c r="P26" s="283">
        <v>11.49</v>
      </c>
      <c r="Q26" s="283">
        <f>+Q25</f>
        <v>10.41</v>
      </c>
      <c r="R26" s="283">
        <v>9.9600000000000009</v>
      </c>
      <c r="S26" s="285">
        <v>11.49</v>
      </c>
      <c r="T26" s="283">
        <v>11.28</v>
      </c>
      <c r="U26" s="283">
        <v>10.63</v>
      </c>
      <c r="V26" s="283">
        <v>10.42</v>
      </c>
      <c r="W26" s="285">
        <v>11.49</v>
      </c>
      <c r="X26" s="283">
        <f t="shared" si="8"/>
        <v>12.02</v>
      </c>
      <c r="Y26" s="283">
        <f t="shared" si="8"/>
        <v>11.14</v>
      </c>
      <c r="Z26" s="283">
        <f t="shared" si="8"/>
        <v>10.77</v>
      </c>
      <c r="AA26" s="285">
        <v>11.49</v>
      </c>
      <c r="AB26" s="283">
        <v>12.9</v>
      </c>
      <c r="AC26" s="283">
        <v>11.79</v>
      </c>
      <c r="AD26" s="283">
        <v>12.19</v>
      </c>
      <c r="AE26" s="285">
        <v>11.49</v>
      </c>
      <c r="AF26" s="283">
        <f t="shared" si="9"/>
        <v>12.72</v>
      </c>
      <c r="AG26" s="283">
        <f t="shared" si="9"/>
        <v>11.95</v>
      </c>
      <c r="AH26" s="283">
        <f t="shared" si="9"/>
        <v>11.91</v>
      </c>
      <c r="AI26" s="285">
        <v>11.49</v>
      </c>
      <c r="AJ26" s="283">
        <v>12.72</v>
      </c>
      <c r="AK26" s="283">
        <v>11.95</v>
      </c>
      <c r="AL26" s="283">
        <v>11.91</v>
      </c>
      <c r="AM26" s="283">
        <v>11.53</v>
      </c>
      <c r="AN26" s="283">
        <v>11.5</v>
      </c>
      <c r="AO26" s="283">
        <v>11.5</v>
      </c>
      <c r="AP26" s="313">
        <v>13.09</v>
      </c>
      <c r="AQ26" s="314">
        <v>12.46</v>
      </c>
      <c r="AR26" s="317">
        <v>12.53</v>
      </c>
      <c r="AS26" s="313">
        <v>11.96</v>
      </c>
      <c r="AT26" s="314">
        <v>12.03</v>
      </c>
      <c r="AU26" s="392">
        <v>12.14</v>
      </c>
      <c r="AV26" s="402"/>
      <c r="AW26" s="313">
        <f>AW19</f>
        <v>15.45</v>
      </c>
      <c r="AX26" s="314">
        <f t="shared" si="10"/>
        <v>13.83</v>
      </c>
      <c r="AY26" s="317">
        <f t="shared" si="10"/>
        <v>13.96</v>
      </c>
      <c r="AZ26" s="313">
        <v>14.38</v>
      </c>
      <c r="BA26" s="314">
        <v>13.43</v>
      </c>
      <c r="BB26" s="318">
        <v>13.59</v>
      </c>
      <c r="BC26" s="313">
        <v>14.5</v>
      </c>
      <c r="BD26" s="314">
        <v>13.7</v>
      </c>
      <c r="BE26" s="317">
        <v>14.17</v>
      </c>
      <c r="BF26" s="313">
        <v>14.38</v>
      </c>
      <c r="BG26" s="314">
        <v>13.43</v>
      </c>
      <c r="BH26" s="318">
        <v>13.59</v>
      </c>
      <c r="BI26" s="313">
        <f t="shared" si="11"/>
        <v>16.649999999999999</v>
      </c>
      <c r="BJ26" s="314">
        <f t="shared" si="11"/>
        <v>15.34</v>
      </c>
      <c r="BK26" s="317">
        <f t="shared" si="11"/>
        <v>16.22</v>
      </c>
      <c r="BL26" s="313">
        <v>14.38</v>
      </c>
      <c r="BM26" s="314">
        <v>13.43</v>
      </c>
      <c r="BN26" s="318">
        <v>13.59</v>
      </c>
      <c r="BO26" s="313">
        <f t="shared" si="12"/>
        <v>17.190000000000001</v>
      </c>
      <c r="BP26" s="314">
        <f t="shared" si="12"/>
        <v>15.57</v>
      </c>
      <c r="BQ26" s="317">
        <f t="shared" si="12"/>
        <v>15.63</v>
      </c>
      <c r="BR26" s="313">
        <v>14.38</v>
      </c>
      <c r="BS26" s="314">
        <v>13.43</v>
      </c>
      <c r="BT26" s="318">
        <v>13.59</v>
      </c>
      <c r="BU26" s="313">
        <v>16.5</v>
      </c>
      <c r="BV26" s="314">
        <f>+BV25</f>
        <v>15.14</v>
      </c>
      <c r="BW26" s="317">
        <v>15.25</v>
      </c>
      <c r="BX26" s="313">
        <v>14.38</v>
      </c>
      <c r="BY26" s="314">
        <v>13.43</v>
      </c>
      <c r="BZ26" s="318">
        <v>13.59</v>
      </c>
      <c r="CA26" s="313">
        <f t="shared" si="13"/>
        <v>15.18</v>
      </c>
      <c r="CB26" s="314">
        <f t="shared" si="13"/>
        <v>13.73</v>
      </c>
      <c r="CC26" s="317">
        <f t="shared" si="13"/>
        <v>13.7</v>
      </c>
      <c r="CD26" s="313">
        <v>14.38</v>
      </c>
      <c r="CE26" s="314">
        <v>13.43</v>
      </c>
      <c r="CF26" s="318">
        <v>13.59</v>
      </c>
      <c r="CG26" s="313">
        <f>+CG25</f>
        <v>15.38</v>
      </c>
      <c r="CH26" s="314">
        <f t="shared" si="14"/>
        <v>15.01</v>
      </c>
      <c r="CI26" s="317">
        <f t="shared" si="14"/>
        <v>14.49</v>
      </c>
      <c r="CJ26" s="313">
        <v>14.38</v>
      </c>
      <c r="CK26" s="314">
        <v>13.43</v>
      </c>
      <c r="CL26" s="318">
        <v>13.59</v>
      </c>
    </row>
    <row r="27" spans="2:90">
      <c r="B27" s="307"/>
      <c r="C27" s="30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319"/>
      <c r="AQ27" s="320"/>
      <c r="AR27" s="321"/>
      <c r="AS27" s="319"/>
      <c r="AT27" s="320"/>
      <c r="AU27" s="393"/>
      <c r="AV27" s="403"/>
      <c r="AW27" s="319"/>
      <c r="AX27" s="320"/>
      <c r="AY27" s="321"/>
      <c r="AZ27" s="319"/>
      <c r="BA27" s="320"/>
      <c r="BB27" s="322"/>
      <c r="BC27" s="319"/>
      <c r="BD27" s="320"/>
      <c r="BE27" s="321"/>
      <c r="BF27" s="319"/>
      <c r="BG27" s="320"/>
      <c r="BH27" s="322"/>
      <c r="BI27" s="319"/>
      <c r="BJ27" s="320"/>
      <c r="BK27" s="321"/>
      <c r="BL27" s="319"/>
      <c r="BM27" s="320"/>
      <c r="BN27" s="322"/>
      <c r="BO27" s="319"/>
      <c r="BP27" s="320"/>
      <c r="BQ27" s="321"/>
      <c r="BR27" s="319"/>
      <c r="BS27" s="320"/>
      <c r="BT27" s="322"/>
      <c r="BU27" s="319"/>
      <c r="BV27" s="320"/>
      <c r="BW27" s="321"/>
      <c r="BX27" s="319"/>
      <c r="BY27" s="320"/>
      <c r="BZ27" s="322"/>
      <c r="CA27" s="319"/>
      <c r="CB27" s="320"/>
      <c r="CC27" s="321"/>
      <c r="CD27" s="319"/>
      <c r="CE27" s="320"/>
      <c r="CF27" s="322"/>
      <c r="CG27" s="319"/>
      <c r="CH27" s="320"/>
      <c r="CI27" s="321"/>
      <c r="CJ27" s="319"/>
      <c r="CK27" s="320"/>
      <c r="CL27" s="322"/>
    </row>
    <row r="28" spans="2:90">
      <c r="B28" s="451" t="s">
        <v>229</v>
      </c>
      <c r="C28" s="302" t="s">
        <v>228</v>
      </c>
      <c r="D28" s="286">
        <v>73.28</v>
      </c>
      <c r="E28" s="286">
        <v>58.18</v>
      </c>
      <c r="F28" s="286">
        <v>66.38</v>
      </c>
      <c r="G28" s="286">
        <v>224.53</v>
      </c>
      <c r="H28" s="286">
        <v>73.64</v>
      </c>
      <c r="I28" s="286">
        <v>58.46</v>
      </c>
      <c r="J28" s="286">
        <v>66.7</v>
      </c>
      <c r="K28" s="286">
        <v>224.53</v>
      </c>
      <c r="L28" s="286">
        <v>71.84</v>
      </c>
      <c r="M28" s="286">
        <v>57.8</v>
      </c>
      <c r="N28" s="286">
        <v>65.959999999999994</v>
      </c>
      <c r="O28" s="286">
        <v>224.53</v>
      </c>
      <c r="P28" s="286">
        <v>60.46</v>
      </c>
      <c r="Q28" s="286">
        <v>76.23</v>
      </c>
      <c r="R28" s="286">
        <v>69.010000000000005</v>
      </c>
      <c r="S28" s="286">
        <v>224.53</v>
      </c>
      <c r="T28" s="286">
        <v>46.5</v>
      </c>
      <c r="U28" s="286">
        <v>58.86</v>
      </c>
      <c r="V28" s="286">
        <v>53.17</v>
      </c>
      <c r="W28" s="286">
        <v>224.53</v>
      </c>
      <c r="X28" s="286">
        <v>47.41</v>
      </c>
      <c r="Y28" s="286">
        <v>60</v>
      </c>
      <c r="Z28" s="286">
        <v>54.21</v>
      </c>
      <c r="AA28" s="286">
        <v>224.53</v>
      </c>
      <c r="AB28" s="286">
        <v>63.74</v>
      </c>
      <c r="AC28" s="286">
        <v>80.31</v>
      </c>
      <c r="AD28" s="286">
        <v>72.73</v>
      </c>
      <c r="AE28" s="286">
        <v>224.53</v>
      </c>
      <c r="AF28" s="286">
        <v>65</v>
      </c>
      <c r="AG28" s="286">
        <v>81.89</v>
      </c>
      <c r="AH28" s="286">
        <v>74.16</v>
      </c>
      <c r="AI28" s="286">
        <v>224.53</v>
      </c>
      <c r="AJ28" s="286">
        <v>65</v>
      </c>
      <c r="AK28" s="286">
        <v>81.89</v>
      </c>
      <c r="AL28" s="286">
        <v>74.16</v>
      </c>
      <c r="AM28" s="286">
        <v>219.38</v>
      </c>
      <c r="AN28" s="286">
        <v>219.93</v>
      </c>
      <c r="AO28" s="286">
        <v>219.68</v>
      </c>
      <c r="AP28" s="323">
        <v>66.349999999999994</v>
      </c>
      <c r="AQ28" s="324">
        <v>83.49</v>
      </c>
      <c r="AR28" s="325">
        <v>75.709999999999994</v>
      </c>
      <c r="AS28" s="323">
        <v>213.01</v>
      </c>
      <c r="AT28" s="324">
        <v>214.73</v>
      </c>
      <c r="AU28" s="394">
        <v>213.95</v>
      </c>
      <c r="AV28" s="403"/>
      <c r="AW28" s="323">
        <v>68.2</v>
      </c>
      <c r="AX28" s="324">
        <v>85.91</v>
      </c>
      <c r="AY28" s="325">
        <v>77.81</v>
      </c>
      <c r="AZ28" s="323">
        <v>207.14</v>
      </c>
      <c r="BA28" s="324">
        <v>210.15</v>
      </c>
      <c r="BB28" s="326">
        <v>208.78</v>
      </c>
      <c r="BC28" s="323">
        <v>69.58</v>
      </c>
      <c r="BD28" s="324">
        <v>87.63</v>
      </c>
      <c r="BE28" s="325">
        <v>79.38</v>
      </c>
      <c r="BF28" s="323">
        <v>207.14</v>
      </c>
      <c r="BG28" s="324">
        <v>210.15</v>
      </c>
      <c r="BH28" s="326">
        <v>208.78</v>
      </c>
      <c r="BI28" s="323">
        <v>70.38</v>
      </c>
      <c r="BJ28" s="324">
        <v>88.61</v>
      </c>
      <c r="BK28" s="325">
        <v>80.28</v>
      </c>
      <c r="BL28" s="323">
        <v>207.14</v>
      </c>
      <c r="BM28" s="324">
        <v>210.15</v>
      </c>
      <c r="BN28" s="326">
        <v>208.78</v>
      </c>
      <c r="BO28" s="323">
        <v>71.16</v>
      </c>
      <c r="BP28" s="324">
        <v>89.59</v>
      </c>
      <c r="BQ28" s="325">
        <v>81.17</v>
      </c>
      <c r="BR28" s="323">
        <v>207.14</v>
      </c>
      <c r="BS28" s="324">
        <v>210.15</v>
      </c>
      <c r="BT28" s="326">
        <v>208.78</v>
      </c>
      <c r="BU28" s="323">
        <v>72.48</v>
      </c>
      <c r="BV28" s="324">
        <v>91.29</v>
      </c>
      <c r="BW28" s="325">
        <v>82.69</v>
      </c>
      <c r="BX28" s="323">
        <v>207.14</v>
      </c>
      <c r="BY28" s="324">
        <v>210.15</v>
      </c>
      <c r="BZ28" s="326">
        <v>208.78</v>
      </c>
      <c r="CA28" s="323">
        <v>72.58</v>
      </c>
      <c r="CB28" s="324">
        <v>91.39</v>
      </c>
      <c r="CC28" s="325">
        <v>82.79</v>
      </c>
      <c r="CD28" s="323">
        <v>207.14</v>
      </c>
      <c r="CE28" s="324">
        <v>210.15</v>
      </c>
      <c r="CF28" s="326">
        <v>208.78</v>
      </c>
      <c r="CG28" s="323">
        <v>73.64</v>
      </c>
      <c r="CH28" s="324">
        <v>92.77</v>
      </c>
      <c r="CI28" s="325">
        <v>84.02</v>
      </c>
      <c r="CJ28" s="323">
        <v>207.14</v>
      </c>
      <c r="CK28" s="324">
        <v>210.15</v>
      </c>
      <c r="CL28" s="326">
        <v>208.78</v>
      </c>
    </row>
    <row r="29" spans="2:90">
      <c r="B29" s="452"/>
      <c r="C29" s="305" t="s">
        <v>230</v>
      </c>
      <c r="D29" s="285">
        <v>6.76</v>
      </c>
      <c r="E29" s="285">
        <v>7.03</v>
      </c>
      <c r="F29" s="285">
        <v>6.92</v>
      </c>
      <c r="G29" s="285">
        <v>7.37</v>
      </c>
      <c r="H29" s="285">
        <v>6.31</v>
      </c>
      <c r="I29" s="285">
        <v>6.53</v>
      </c>
      <c r="J29" s="285">
        <v>5.76</v>
      </c>
      <c r="K29" s="285">
        <v>7.37</v>
      </c>
      <c r="L29" s="285">
        <v>6.13</v>
      </c>
      <c r="M29" s="285">
        <v>6.33</v>
      </c>
      <c r="N29" s="285">
        <v>5.55</v>
      </c>
      <c r="O29" s="285">
        <v>7.37</v>
      </c>
      <c r="P29" s="285">
        <v>6.68</v>
      </c>
      <c r="Q29" s="285">
        <v>6.31</v>
      </c>
      <c r="R29" s="285">
        <v>5.47</v>
      </c>
      <c r="S29" s="285">
        <v>7.37</v>
      </c>
      <c r="T29" s="285">
        <v>7.01</v>
      </c>
      <c r="U29" s="285">
        <v>6.84</v>
      </c>
      <c r="V29" s="285">
        <v>6.46</v>
      </c>
      <c r="W29" s="285">
        <v>7.37</v>
      </c>
      <c r="X29" s="285">
        <v>7.42</v>
      </c>
      <c r="Y29" s="285">
        <v>7.19</v>
      </c>
      <c r="Z29" s="285">
        <v>6.5</v>
      </c>
      <c r="AA29" s="285">
        <v>7.37</v>
      </c>
      <c r="AB29" s="285">
        <v>7.28</v>
      </c>
      <c r="AC29" s="285">
        <v>7.12</v>
      </c>
      <c r="AD29" s="285">
        <v>6.75</v>
      </c>
      <c r="AE29" s="285">
        <v>7.37</v>
      </c>
      <c r="AF29" s="285">
        <v>7.52</v>
      </c>
      <c r="AG29" s="285">
        <v>7.55</v>
      </c>
      <c r="AH29" s="285">
        <v>7.19</v>
      </c>
      <c r="AI29" s="285">
        <v>7.37</v>
      </c>
      <c r="AJ29" s="285">
        <v>7.52</v>
      </c>
      <c r="AK29" s="285">
        <v>7.55</v>
      </c>
      <c r="AL29" s="285">
        <v>7.19</v>
      </c>
      <c r="AM29" s="285">
        <v>7.37</v>
      </c>
      <c r="AN29" s="285">
        <v>7.38</v>
      </c>
      <c r="AO29" s="285">
        <v>7.36</v>
      </c>
      <c r="AP29" s="327">
        <v>8.1300000000000008</v>
      </c>
      <c r="AQ29" s="328">
        <v>8.25</v>
      </c>
      <c r="AR29" s="329">
        <v>7.87</v>
      </c>
      <c r="AS29" s="327">
        <v>7.99</v>
      </c>
      <c r="AT29" s="328">
        <v>8.09</v>
      </c>
      <c r="AU29" s="395">
        <v>8.0299999999999994</v>
      </c>
      <c r="AV29" s="403"/>
      <c r="AW29" s="327">
        <v>9.9600000000000009</v>
      </c>
      <c r="AX29" s="328">
        <v>9.17</v>
      </c>
      <c r="AY29" s="325">
        <v>8.92</v>
      </c>
      <c r="AZ29" s="327">
        <v>9.83</v>
      </c>
      <c r="BA29" s="328">
        <v>9.02</v>
      </c>
      <c r="BB29" s="330">
        <v>9.07</v>
      </c>
      <c r="BC29" s="327">
        <v>9.16</v>
      </c>
      <c r="BD29" s="328">
        <v>9.1300000000000008</v>
      </c>
      <c r="BE29" s="325">
        <v>9.1</v>
      </c>
      <c r="BF29" s="327">
        <v>9.83</v>
      </c>
      <c r="BG29" s="328">
        <v>9.02</v>
      </c>
      <c r="BH29" s="330">
        <v>9.07</v>
      </c>
      <c r="BI29" s="327">
        <v>11.33</v>
      </c>
      <c r="BJ29" s="328">
        <v>11.22</v>
      </c>
      <c r="BK29" s="325">
        <v>11</v>
      </c>
      <c r="BL29" s="327">
        <v>9.83</v>
      </c>
      <c r="BM29" s="328">
        <v>9.02</v>
      </c>
      <c r="BN29" s="330">
        <v>9.07</v>
      </c>
      <c r="BO29" s="327">
        <v>12.07</v>
      </c>
      <c r="BP29" s="328">
        <v>11.2</v>
      </c>
      <c r="BQ29" s="325">
        <v>10.82</v>
      </c>
      <c r="BR29" s="327">
        <v>9.83</v>
      </c>
      <c r="BS29" s="328">
        <v>9.02</v>
      </c>
      <c r="BT29" s="330">
        <v>9.07</v>
      </c>
      <c r="BU29" s="327">
        <v>11.06</v>
      </c>
      <c r="BV29" s="328">
        <v>10.57</v>
      </c>
      <c r="BW29" s="325">
        <v>10.24</v>
      </c>
      <c r="BX29" s="327">
        <v>9.83</v>
      </c>
      <c r="BY29" s="328">
        <v>9.02</v>
      </c>
      <c r="BZ29" s="330">
        <v>9.07</v>
      </c>
      <c r="CA29" s="327">
        <v>9.83</v>
      </c>
      <c r="CB29" s="328">
        <v>9.18</v>
      </c>
      <c r="CC29" s="325">
        <v>8.8000000000000007</v>
      </c>
      <c r="CD29" s="327">
        <v>9.83</v>
      </c>
      <c r="CE29" s="328">
        <v>9.02</v>
      </c>
      <c r="CF29" s="330">
        <v>9.07</v>
      </c>
      <c r="CG29" s="327">
        <v>9.86</v>
      </c>
      <c r="CH29" s="328">
        <v>10.27</v>
      </c>
      <c r="CI29" s="325">
        <v>9.4600000000000009</v>
      </c>
      <c r="CJ29" s="327">
        <v>9.83</v>
      </c>
      <c r="CK29" s="328">
        <v>9.02</v>
      </c>
      <c r="CL29" s="330">
        <v>9.07</v>
      </c>
    </row>
    <row r="30" spans="2:90">
      <c r="B30" s="453"/>
      <c r="C30" s="306" t="s">
        <v>231</v>
      </c>
      <c r="D30" s="287">
        <v>1463.36</v>
      </c>
      <c r="E30" s="287">
        <v>1976.12</v>
      </c>
      <c r="F30" s="287">
        <v>1814.34</v>
      </c>
      <c r="G30" s="287">
        <v>993.99</v>
      </c>
      <c r="H30" s="287">
        <v>1485.06</v>
      </c>
      <c r="I30" s="287">
        <v>2015.27</v>
      </c>
      <c r="J30" s="287">
        <v>1824.15</v>
      </c>
      <c r="K30" s="287">
        <v>993.99</v>
      </c>
      <c r="L30" s="287">
        <v>1494.97</v>
      </c>
      <c r="M30" s="287">
        <v>2021.8</v>
      </c>
      <c r="N30" s="287">
        <v>1821.67</v>
      </c>
      <c r="O30" s="287">
        <v>993.99</v>
      </c>
      <c r="P30" s="287">
        <v>2180.5300000000002</v>
      </c>
      <c r="Q30" s="287">
        <v>1621.25</v>
      </c>
      <c r="R30" s="287">
        <v>1978.11</v>
      </c>
      <c r="S30" s="287">
        <v>993.99</v>
      </c>
      <c r="T30" s="287">
        <v>1958.7</v>
      </c>
      <c r="U30" s="287">
        <v>1490.44</v>
      </c>
      <c r="V30" s="287">
        <v>1752.96</v>
      </c>
      <c r="W30" s="287">
        <v>993.99</v>
      </c>
      <c r="X30" s="287">
        <v>2103.0700000000002</v>
      </c>
      <c r="Y30" s="287">
        <v>1557.81</v>
      </c>
      <c r="Z30" s="287">
        <v>1888.85</v>
      </c>
      <c r="AA30" s="287">
        <v>993.99</v>
      </c>
      <c r="AB30" s="287">
        <v>2540.64</v>
      </c>
      <c r="AC30" s="287">
        <v>1855.4</v>
      </c>
      <c r="AD30" s="287">
        <v>2401.06</v>
      </c>
      <c r="AE30" s="287">
        <v>993.99</v>
      </c>
      <c r="AF30" s="287">
        <v>2326.42</v>
      </c>
      <c r="AG30" s="287">
        <v>1750.37</v>
      </c>
      <c r="AH30" s="287">
        <v>2057.5100000000002</v>
      </c>
      <c r="AI30" s="287">
        <v>993.99</v>
      </c>
      <c r="AJ30" s="287">
        <v>2326.42</v>
      </c>
      <c r="AK30" s="287">
        <v>1750.37</v>
      </c>
      <c r="AL30" s="287">
        <v>2057.5100000000002</v>
      </c>
      <c r="AM30" s="287">
        <v>1036.97</v>
      </c>
      <c r="AN30" s="287">
        <v>1018.39</v>
      </c>
      <c r="AO30" s="287">
        <v>1028.3</v>
      </c>
      <c r="AP30" s="331">
        <v>2217.0100000000002</v>
      </c>
      <c r="AQ30" s="332">
        <v>1675.88</v>
      </c>
      <c r="AR30" s="333">
        <v>2036.29</v>
      </c>
      <c r="AS30" s="331">
        <v>992.03</v>
      </c>
      <c r="AT30" s="332">
        <v>980.5</v>
      </c>
      <c r="AU30" s="396">
        <v>1058.54</v>
      </c>
      <c r="AV30" s="403"/>
      <c r="AW30" s="331">
        <v>2470.6</v>
      </c>
      <c r="AX30" s="332">
        <v>1847.94</v>
      </c>
      <c r="AY30" s="329">
        <v>2207.17</v>
      </c>
      <c r="AZ30" s="331">
        <v>1310.0999999999999</v>
      </c>
      <c r="BA30" s="332">
        <v>1189.1600000000001</v>
      </c>
      <c r="BB30" s="334">
        <v>1280.8800000000001</v>
      </c>
      <c r="BC30" s="331">
        <v>2395.5100000000002</v>
      </c>
      <c r="BD30" s="332">
        <v>1814.34</v>
      </c>
      <c r="BE30" s="329">
        <v>2224.1799999999998</v>
      </c>
      <c r="BF30" s="331">
        <v>1310.0999999999999</v>
      </c>
      <c r="BG30" s="332">
        <v>1189.1600000000001</v>
      </c>
      <c r="BH30" s="334">
        <v>1280.8800000000001</v>
      </c>
      <c r="BI30" s="331">
        <v>2405.94</v>
      </c>
      <c r="BJ30" s="332">
        <v>1645.94</v>
      </c>
      <c r="BK30" s="329">
        <v>2311.9499999999998</v>
      </c>
      <c r="BL30" s="331">
        <v>1310.0999999999999</v>
      </c>
      <c r="BM30" s="332">
        <v>1189.1600000000001</v>
      </c>
      <c r="BN30" s="334">
        <v>1280.8800000000001</v>
      </c>
      <c r="BO30" s="331">
        <v>2296.4699999999998</v>
      </c>
      <c r="BP30" s="332">
        <v>1734.07</v>
      </c>
      <c r="BQ30" s="329">
        <v>2109.66</v>
      </c>
      <c r="BR30" s="331">
        <v>1310.0999999999999</v>
      </c>
      <c r="BS30" s="332">
        <v>1189.1600000000001</v>
      </c>
      <c r="BT30" s="334">
        <v>1280.8800000000001</v>
      </c>
      <c r="BU30" s="331">
        <v>2441.79</v>
      </c>
      <c r="BV30" s="332">
        <v>1840.25</v>
      </c>
      <c r="BW30" s="329">
        <v>2189.9</v>
      </c>
      <c r="BX30" s="331">
        <v>1310.0999999999999</v>
      </c>
      <c r="BY30" s="332">
        <v>1189.1600000000001</v>
      </c>
      <c r="BZ30" s="334">
        <v>1280.8800000000001</v>
      </c>
      <c r="CA30" s="331">
        <v>2407.37</v>
      </c>
      <c r="CB30" s="332">
        <v>1804.35</v>
      </c>
      <c r="CC30" s="329">
        <v>2141.7399999999998</v>
      </c>
      <c r="CD30" s="331">
        <v>1310.0999999999999</v>
      </c>
      <c r="CE30" s="332">
        <v>1189.1600000000001</v>
      </c>
      <c r="CF30" s="334">
        <v>1280.8800000000001</v>
      </c>
      <c r="CG30" s="331">
        <v>2488.14</v>
      </c>
      <c r="CH30" s="332">
        <v>1878.19</v>
      </c>
      <c r="CI30" s="329">
        <v>2202.1</v>
      </c>
      <c r="CJ30" s="331">
        <v>1310.0999999999999</v>
      </c>
      <c r="CK30" s="332">
        <v>1189.1600000000001</v>
      </c>
      <c r="CL30" s="334">
        <v>1280.8800000000001</v>
      </c>
    </row>
    <row r="31" spans="2:90">
      <c r="B31" s="307"/>
      <c r="C31" s="30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  <c r="AI31" s="284"/>
      <c r="AJ31" s="284"/>
      <c r="AK31" s="284"/>
      <c r="AL31" s="284"/>
      <c r="AM31" s="284"/>
      <c r="AN31" s="284"/>
      <c r="AO31" s="284"/>
      <c r="AP31" s="319"/>
      <c r="AQ31" s="320"/>
      <c r="AR31" s="321"/>
      <c r="AS31" s="319"/>
      <c r="AT31" s="320"/>
      <c r="AU31" s="393"/>
      <c r="AV31" s="403"/>
      <c r="AW31" s="319"/>
      <c r="AX31" s="320"/>
      <c r="AY31" s="333"/>
      <c r="AZ31" s="319"/>
      <c r="BA31" s="320"/>
      <c r="BB31" s="322"/>
      <c r="BC31" s="319"/>
      <c r="BD31" s="320"/>
      <c r="BE31" s="333"/>
      <c r="BF31" s="319"/>
      <c r="BG31" s="320"/>
      <c r="BH31" s="322"/>
      <c r="BI31" s="319"/>
      <c r="BJ31" s="320"/>
      <c r="BK31" s="333"/>
      <c r="BL31" s="319"/>
      <c r="BM31" s="320"/>
      <c r="BN31" s="322"/>
      <c r="BO31" s="319"/>
      <c r="BP31" s="320"/>
      <c r="BQ31" s="333"/>
      <c r="BR31" s="319"/>
      <c r="BS31" s="320"/>
      <c r="BT31" s="322"/>
      <c r="BU31" s="319"/>
      <c r="BV31" s="320"/>
      <c r="BW31" s="333"/>
      <c r="BX31" s="319"/>
      <c r="BY31" s="320"/>
      <c r="BZ31" s="322"/>
      <c r="CA31" s="319"/>
      <c r="CB31" s="320"/>
      <c r="CC31" s="333"/>
      <c r="CD31" s="319"/>
      <c r="CE31" s="320"/>
      <c r="CF31" s="322"/>
      <c r="CG31" s="319"/>
      <c r="CH31" s="320"/>
      <c r="CI31" s="333"/>
      <c r="CJ31" s="319"/>
      <c r="CK31" s="320"/>
      <c r="CL31" s="322"/>
    </row>
    <row r="32" spans="2:90">
      <c r="B32" s="451" t="s">
        <v>232</v>
      </c>
      <c r="C32" s="308" t="s">
        <v>228</v>
      </c>
      <c r="D32" s="284">
        <v>73.28</v>
      </c>
      <c r="E32" s="288">
        <v>58.18</v>
      </c>
      <c r="F32" s="288">
        <v>66.38</v>
      </c>
      <c r="G32" s="289">
        <v>224.53</v>
      </c>
      <c r="H32" s="284">
        <v>73.64</v>
      </c>
      <c r="I32" s="288">
        <v>58.46</v>
      </c>
      <c r="J32" s="288">
        <v>66.7</v>
      </c>
      <c r="K32" s="289">
        <v>224.53</v>
      </c>
      <c r="L32" s="284">
        <v>72.84</v>
      </c>
      <c r="M32" s="288">
        <v>57.8</v>
      </c>
      <c r="N32" s="288">
        <v>65.959999999999994</v>
      </c>
      <c r="O32" s="289">
        <v>224.53</v>
      </c>
      <c r="P32" s="284">
        <v>60.46</v>
      </c>
      <c r="Q32" s="288">
        <v>76.23</v>
      </c>
      <c r="R32" s="288">
        <v>69.010000000000005</v>
      </c>
      <c r="S32" s="289">
        <v>224.53</v>
      </c>
      <c r="T32" s="284">
        <v>46.5</v>
      </c>
      <c r="U32" s="288">
        <v>58.86</v>
      </c>
      <c r="V32" s="288">
        <v>53.17</v>
      </c>
      <c r="W32" s="289">
        <v>224.53</v>
      </c>
      <c r="X32" s="284">
        <v>47.41</v>
      </c>
      <c r="Y32" s="288">
        <v>60</v>
      </c>
      <c r="Z32" s="288">
        <v>54.21</v>
      </c>
      <c r="AA32" s="289">
        <v>224.53</v>
      </c>
      <c r="AB32" s="286">
        <v>63.74</v>
      </c>
      <c r="AC32" s="288">
        <f>+AC28</f>
        <v>80.31</v>
      </c>
      <c r="AD32" s="286">
        <v>72.73</v>
      </c>
      <c r="AE32" s="289">
        <v>224.53</v>
      </c>
      <c r="AF32" s="286">
        <v>65</v>
      </c>
      <c r="AG32" s="288">
        <v>81.89</v>
      </c>
      <c r="AH32" s="286">
        <v>74.16</v>
      </c>
      <c r="AI32" s="289">
        <v>224.53</v>
      </c>
      <c r="AJ32" s="286">
        <v>65</v>
      </c>
      <c r="AK32" s="288">
        <v>81.89</v>
      </c>
      <c r="AL32" s="286">
        <v>74.16</v>
      </c>
      <c r="AM32" s="286">
        <v>219.38</v>
      </c>
      <c r="AN32" s="288">
        <v>219.93</v>
      </c>
      <c r="AO32" s="286">
        <v>219.68</v>
      </c>
      <c r="AP32" s="323">
        <v>66.349999999999994</v>
      </c>
      <c r="AQ32" s="335">
        <v>83.59</v>
      </c>
      <c r="AR32" s="325">
        <v>75.709999999999994</v>
      </c>
      <c r="AS32" s="323">
        <v>213.01</v>
      </c>
      <c r="AT32" s="335">
        <v>214.93</v>
      </c>
      <c r="AU32" s="394">
        <v>213.95</v>
      </c>
      <c r="AV32" s="403"/>
      <c r="AW32" s="323">
        <v>68.2</v>
      </c>
      <c r="AX32" s="335">
        <v>85.91</v>
      </c>
      <c r="AY32" s="325">
        <v>77.81</v>
      </c>
      <c r="AZ32" s="323">
        <v>207.14</v>
      </c>
      <c r="BA32" s="335">
        <v>210.15</v>
      </c>
      <c r="BB32" s="326">
        <v>208.78</v>
      </c>
      <c r="BC32" s="323">
        <v>69.58</v>
      </c>
      <c r="BD32" s="335">
        <v>87.63</v>
      </c>
      <c r="BE32" s="325">
        <v>79.38</v>
      </c>
      <c r="BF32" s="323">
        <v>207.14</v>
      </c>
      <c r="BG32" s="335">
        <v>210.15</v>
      </c>
      <c r="BH32" s="326">
        <v>208.78</v>
      </c>
      <c r="BI32" s="323">
        <v>70.38</v>
      </c>
      <c r="BJ32" s="335">
        <v>88.61</v>
      </c>
      <c r="BK32" s="325">
        <v>80.28</v>
      </c>
      <c r="BL32" s="323">
        <v>207.14</v>
      </c>
      <c r="BM32" s="335">
        <v>210.15</v>
      </c>
      <c r="BN32" s="326">
        <v>208.78</v>
      </c>
      <c r="BO32" s="323">
        <v>71.16</v>
      </c>
      <c r="BP32" s="335">
        <v>89.59</v>
      </c>
      <c r="BQ32" s="325">
        <v>81.17</v>
      </c>
      <c r="BR32" s="323">
        <v>207.14</v>
      </c>
      <c r="BS32" s="335">
        <v>210.15</v>
      </c>
      <c r="BT32" s="326">
        <v>208.78</v>
      </c>
      <c r="BU32" s="323">
        <v>72.48</v>
      </c>
      <c r="BV32" s="324">
        <v>91.29</v>
      </c>
      <c r="BW32" s="325">
        <v>82.69</v>
      </c>
      <c r="BX32" s="323">
        <v>207.14</v>
      </c>
      <c r="BY32" s="335">
        <v>210.15</v>
      </c>
      <c r="BZ32" s="326">
        <v>208.78</v>
      </c>
      <c r="CA32" s="323">
        <v>72.58</v>
      </c>
      <c r="CB32" s="324">
        <v>91.39</v>
      </c>
      <c r="CC32" s="325">
        <v>82.79</v>
      </c>
      <c r="CD32" s="323">
        <v>207.14</v>
      </c>
      <c r="CE32" s="335">
        <v>210.15</v>
      </c>
      <c r="CF32" s="326">
        <v>208.78</v>
      </c>
      <c r="CG32" s="323">
        <v>73.64</v>
      </c>
      <c r="CH32" s="324">
        <v>92.77</v>
      </c>
      <c r="CI32" s="325">
        <v>84.02</v>
      </c>
      <c r="CJ32" s="323">
        <v>207.14</v>
      </c>
      <c r="CK32" s="335">
        <v>210.15</v>
      </c>
      <c r="CL32" s="326">
        <v>208.78</v>
      </c>
    </row>
    <row r="33" spans="2:90">
      <c r="B33" s="452"/>
      <c r="C33" s="305" t="s">
        <v>230</v>
      </c>
      <c r="D33" s="285">
        <v>6.76</v>
      </c>
      <c r="E33" s="285">
        <v>7.03</v>
      </c>
      <c r="F33" s="285">
        <v>6.92</v>
      </c>
      <c r="G33" s="285">
        <v>7.26</v>
      </c>
      <c r="H33" s="285">
        <v>6.31</v>
      </c>
      <c r="I33" s="285">
        <v>6.53</v>
      </c>
      <c r="J33" s="285">
        <v>5.76</v>
      </c>
      <c r="K33" s="285">
        <v>7.26</v>
      </c>
      <c r="L33" s="285">
        <v>6.13</v>
      </c>
      <c r="M33" s="285">
        <v>6.33</v>
      </c>
      <c r="N33" s="285">
        <v>5.55</v>
      </c>
      <c r="O33" s="285">
        <v>7.26</v>
      </c>
      <c r="P33" s="285">
        <v>6.68</v>
      </c>
      <c r="Q33" s="285">
        <v>6.31</v>
      </c>
      <c r="R33" s="285">
        <v>5.47</v>
      </c>
      <c r="S33" s="285">
        <v>7.26</v>
      </c>
      <c r="T33" s="285">
        <v>7.01</v>
      </c>
      <c r="U33" s="285">
        <v>6.84</v>
      </c>
      <c r="V33" s="285">
        <v>6.46</v>
      </c>
      <c r="W33" s="285">
        <v>7.26</v>
      </c>
      <c r="X33" s="285">
        <v>7.42</v>
      </c>
      <c r="Y33" s="285">
        <v>7.19</v>
      </c>
      <c r="Z33" s="285">
        <v>6.5</v>
      </c>
      <c r="AA33" s="285">
        <v>7.26</v>
      </c>
      <c r="AB33" s="285">
        <v>7.28</v>
      </c>
      <c r="AC33" s="285">
        <f>+AC29</f>
        <v>7.12</v>
      </c>
      <c r="AD33" s="285">
        <v>6.75</v>
      </c>
      <c r="AE33" s="285">
        <v>7.26</v>
      </c>
      <c r="AF33" s="285">
        <v>7.52</v>
      </c>
      <c r="AG33" s="285">
        <v>7.55</v>
      </c>
      <c r="AH33" s="285">
        <v>7.19</v>
      </c>
      <c r="AI33" s="285">
        <v>7.26</v>
      </c>
      <c r="AJ33" s="285">
        <v>7.52</v>
      </c>
      <c r="AK33" s="285">
        <v>7.55</v>
      </c>
      <c r="AL33" s="285">
        <v>7.19</v>
      </c>
      <c r="AM33" s="285">
        <v>7.27</v>
      </c>
      <c r="AN33" s="285">
        <v>7.27</v>
      </c>
      <c r="AO33" s="285">
        <v>7.26</v>
      </c>
      <c r="AP33" s="327">
        <v>8.1300000000000008</v>
      </c>
      <c r="AQ33" s="328">
        <v>8.25</v>
      </c>
      <c r="AR33" s="329">
        <v>7.87</v>
      </c>
      <c r="AS33" s="327">
        <v>7.89</v>
      </c>
      <c r="AT33" s="328">
        <v>7.98</v>
      </c>
      <c r="AU33" s="395">
        <v>7.94</v>
      </c>
      <c r="AV33" s="403"/>
      <c r="AW33" s="327">
        <v>9.9600000000000009</v>
      </c>
      <c r="AX33" s="328">
        <v>9.17</v>
      </c>
      <c r="AY33" s="329">
        <v>8.92</v>
      </c>
      <c r="AZ33" s="327">
        <v>9.74</v>
      </c>
      <c r="BA33" s="328">
        <v>8.92</v>
      </c>
      <c r="BB33" s="330">
        <v>8.98</v>
      </c>
      <c r="BC33" s="327">
        <v>9.16</v>
      </c>
      <c r="BD33" s="328">
        <v>9.1300000000000008</v>
      </c>
      <c r="BE33" s="329">
        <v>9.1</v>
      </c>
      <c r="BF33" s="327">
        <v>9.74</v>
      </c>
      <c r="BG33" s="328">
        <v>8.92</v>
      </c>
      <c r="BH33" s="330">
        <v>8.98</v>
      </c>
      <c r="BI33" s="327">
        <v>11.33</v>
      </c>
      <c r="BJ33" s="328">
        <v>11.22</v>
      </c>
      <c r="BK33" s="329">
        <v>11</v>
      </c>
      <c r="BL33" s="327">
        <v>9.74</v>
      </c>
      <c r="BM33" s="328">
        <v>8.92</v>
      </c>
      <c r="BN33" s="330">
        <v>8.98</v>
      </c>
      <c r="BO33" s="327">
        <v>12.07</v>
      </c>
      <c r="BP33" s="328">
        <v>11.2</v>
      </c>
      <c r="BQ33" s="329">
        <v>10.82</v>
      </c>
      <c r="BR33" s="327">
        <v>9.74</v>
      </c>
      <c r="BS33" s="328">
        <v>8.92</v>
      </c>
      <c r="BT33" s="330">
        <v>8.98</v>
      </c>
      <c r="BU33" s="327">
        <v>11.06</v>
      </c>
      <c r="BV33" s="328">
        <v>10.57</v>
      </c>
      <c r="BW33" s="329">
        <v>10.24</v>
      </c>
      <c r="BX33" s="327">
        <v>9.74</v>
      </c>
      <c r="BY33" s="328">
        <v>8.92</v>
      </c>
      <c r="BZ33" s="330">
        <v>8.98</v>
      </c>
      <c r="CA33" s="327">
        <v>9.83</v>
      </c>
      <c r="CB33" s="328">
        <v>9.18</v>
      </c>
      <c r="CC33" s="329">
        <v>8.8000000000000007</v>
      </c>
      <c r="CD33" s="327">
        <v>9.74</v>
      </c>
      <c r="CE33" s="328">
        <v>8.92</v>
      </c>
      <c r="CF33" s="330">
        <v>8.98</v>
      </c>
      <c r="CG33" s="327">
        <v>9.86</v>
      </c>
      <c r="CH33" s="328">
        <v>10.27</v>
      </c>
      <c r="CI33" s="329">
        <v>9.4600000000000009</v>
      </c>
      <c r="CJ33" s="327">
        <v>9.74</v>
      </c>
      <c r="CK33" s="328">
        <v>8.92</v>
      </c>
      <c r="CL33" s="330">
        <v>8.98</v>
      </c>
    </row>
    <row r="34" spans="2:90">
      <c r="B34" s="452"/>
      <c r="C34" s="305" t="s">
        <v>233</v>
      </c>
      <c r="D34" s="285">
        <v>696.96</v>
      </c>
      <c r="E34" s="285">
        <v>864.6</v>
      </c>
      <c r="F34" s="285">
        <v>753.12</v>
      </c>
      <c r="G34" s="285">
        <v>253.35</v>
      </c>
      <c r="H34" s="285">
        <v>700.97</v>
      </c>
      <c r="I34" s="285">
        <v>869.08</v>
      </c>
      <c r="J34" s="285">
        <v>756.11</v>
      </c>
      <c r="K34" s="285">
        <v>253.35</v>
      </c>
      <c r="L34" s="285">
        <v>699.72</v>
      </c>
      <c r="M34" s="285">
        <v>865.87</v>
      </c>
      <c r="N34" s="285">
        <v>751.38</v>
      </c>
      <c r="O34" s="285">
        <v>253.35</v>
      </c>
      <c r="P34" s="285">
        <v>955.54</v>
      </c>
      <c r="Q34" s="285">
        <v>775.68</v>
      </c>
      <c r="R34" s="285">
        <v>830.64</v>
      </c>
      <c r="S34" s="285">
        <v>253.35</v>
      </c>
      <c r="T34" s="285">
        <v>808.94</v>
      </c>
      <c r="U34" s="285">
        <v>660.06</v>
      </c>
      <c r="V34" s="285">
        <v>707.95</v>
      </c>
      <c r="W34" s="285">
        <v>253.35</v>
      </c>
      <c r="X34" s="285">
        <v>877.7</v>
      </c>
      <c r="Y34" s="285">
        <v>720.6</v>
      </c>
      <c r="Z34" s="285">
        <v>766.91</v>
      </c>
      <c r="AA34" s="285">
        <v>253.35</v>
      </c>
      <c r="AB34" s="285">
        <v>1127.44</v>
      </c>
      <c r="AC34" s="285">
        <v>924.22</v>
      </c>
      <c r="AD34" s="285">
        <v>973.16</v>
      </c>
      <c r="AE34" s="285">
        <v>253.35</v>
      </c>
      <c r="AF34" s="285">
        <v>1091.0999999999999</v>
      </c>
      <c r="AG34" s="285">
        <v>888.64</v>
      </c>
      <c r="AH34" s="285">
        <v>945.55</v>
      </c>
      <c r="AI34" s="285">
        <v>253.35</v>
      </c>
      <c r="AJ34" s="285">
        <v>1091.0999999999999</v>
      </c>
      <c r="AK34" s="285">
        <v>888.64</v>
      </c>
      <c r="AL34" s="285">
        <v>945.55</v>
      </c>
      <c r="AM34" s="285">
        <v>280.37</v>
      </c>
      <c r="AN34" s="285">
        <v>273.83999999999997</v>
      </c>
      <c r="AO34" s="285">
        <v>275.68</v>
      </c>
      <c r="AP34" s="327">
        <v>1046.5</v>
      </c>
      <c r="AQ34" s="328">
        <v>844.77</v>
      </c>
      <c r="AR34" s="329">
        <v>912.96</v>
      </c>
      <c r="AS34" s="327">
        <v>276.31</v>
      </c>
      <c r="AT34" s="328">
        <v>260.70999999999998</v>
      </c>
      <c r="AU34" s="395">
        <v>276.58</v>
      </c>
      <c r="AV34" s="403"/>
      <c r="AW34" s="327">
        <v>1123.1099999999999</v>
      </c>
      <c r="AX34" s="328">
        <v>910.56</v>
      </c>
      <c r="AY34" s="329">
        <v>978.97</v>
      </c>
      <c r="AZ34" s="327">
        <v>393.45</v>
      </c>
      <c r="BA34" s="328">
        <v>357.24</v>
      </c>
      <c r="BB34" s="330">
        <v>376.09</v>
      </c>
      <c r="BC34" s="327">
        <v>1108.7</v>
      </c>
      <c r="BD34" s="328">
        <v>897.51</v>
      </c>
      <c r="BE34" s="329">
        <v>963.34</v>
      </c>
      <c r="BF34" s="327">
        <v>393.45</v>
      </c>
      <c r="BG34" s="328">
        <v>357.24</v>
      </c>
      <c r="BH34" s="330">
        <v>376.09</v>
      </c>
      <c r="BI34" s="327">
        <v>1067.55</v>
      </c>
      <c r="BJ34" s="328">
        <v>861.32</v>
      </c>
      <c r="BK34" s="329">
        <v>924.7</v>
      </c>
      <c r="BL34" s="327">
        <v>393.45</v>
      </c>
      <c r="BM34" s="328">
        <v>357.24</v>
      </c>
      <c r="BN34" s="330">
        <v>376.09</v>
      </c>
      <c r="BO34" s="327">
        <v>1065.7</v>
      </c>
      <c r="BP34" s="328">
        <v>858.33</v>
      </c>
      <c r="BQ34" s="329">
        <v>924.06</v>
      </c>
      <c r="BR34" s="327">
        <v>393.45</v>
      </c>
      <c r="BS34" s="328">
        <v>357.24</v>
      </c>
      <c r="BT34" s="330">
        <v>376.09</v>
      </c>
      <c r="BU34" s="327">
        <v>1132.79</v>
      </c>
      <c r="BV34" s="328">
        <v>916.82</v>
      </c>
      <c r="BW34" s="329">
        <v>980.94</v>
      </c>
      <c r="BX34" s="327">
        <v>393.45</v>
      </c>
      <c r="BY34" s="328">
        <v>357.24</v>
      </c>
      <c r="BZ34" s="330">
        <v>376.09</v>
      </c>
      <c r="CA34" s="327">
        <v>1094.96</v>
      </c>
      <c r="CB34" s="328">
        <v>883.28</v>
      </c>
      <c r="CC34" s="329">
        <v>947.81</v>
      </c>
      <c r="CD34" s="327">
        <v>393.45</v>
      </c>
      <c r="CE34" s="328">
        <v>357.24</v>
      </c>
      <c r="CF34" s="330">
        <v>376.09</v>
      </c>
      <c r="CG34" s="327">
        <v>1123.07</v>
      </c>
      <c r="CH34" s="328">
        <v>907.2</v>
      </c>
      <c r="CI34" s="329">
        <v>971.49</v>
      </c>
      <c r="CJ34" s="327">
        <v>393.45</v>
      </c>
      <c r="CK34" s="328">
        <v>357.24</v>
      </c>
      <c r="CL34" s="330">
        <v>376.09</v>
      </c>
    </row>
    <row r="35" spans="2:90">
      <c r="B35" s="453"/>
      <c r="C35" s="306" t="s">
        <v>234</v>
      </c>
      <c r="D35" s="287">
        <v>1552.92</v>
      </c>
      <c r="E35" s="287">
        <v>2121.67</v>
      </c>
      <c r="F35" s="287">
        <v>1961.05</v>
      </c>
      <c r="G35" s="287">
        <v>1412.74</v>
      </c>
      <c r="H35" s="287">
        <v>1577.98</v>
      </c>
      <c r="I35" s="287">
        <v>2167.77</v>
      </c>
      <c r="J35" s="287">
        <v>1972</v>
      </c>
      <c r="K35" s="287">
        <v>1412.74</v>
      </c>
      <c r="L35" s="287">
        <v>1590.41</v>
      </c>
      <c r="M35" s="287">
        <v>2176.73</v>
      </c>
      <c r="N35" s="287">
        <v>1970.51</v>
      </c>
      <c r="O35" s="287">
        <v>1412.74</v>
      </c>
      <c r="P35" s="287">
        <v>2340.65</v>
      </c>
      <c r="Q35" s="287">
        <v>1719.33</v>
      </c>
      <c r="R35" s="287">
        <v>2134.9899999999998</v>
      </c>
      <c r="S35" s="287">
        <v>1412.74</v>
      </c>
      <c r="T35" s="287">
        <v>2118.41</v>
      </c>
      <c r="U35" s="287">
        <v>1597.66</v>
      </c>
      <c r="V35" s="287">
        <v>1901.04</v>
      </c>
      <c r="W35" s="287">
        <v>1412.74</v>
      </c>
      <c r="X35" s="287">
        <v>2271.6</v>
      </c>
      <c r="Y35" s="287">
        <v>1660.01</v>
      </c>
      <c r="Z35" s="287">
        <v>2047.09</v>
      </c>
      <c r="AA35" s="287">
        <v>1412.74</v>
      </c>
      <c r="AB35" s="287">
        <v>2722.68</v>
      </c>
      <c r="AC35" s="287">
        <v>1955.91</v>
      </c>
      <c r="AD35" s="287">
        <v>2602.7800000000002</v>
      </c>
      <c r="AE35" s="287">
        <v>1412.74</v>
      </c>
      <c r="AF35" s="287">
        <v>2474.23</v>
      </c>
      <c r="AG35" s="287">
        <v>1839.81</v>
      </c>
      <c r="AH35" s="287">
        <v>2194.48</v>
      </c>
      <c r="AI35" s="287">
        <v>1412.74</v>
      </c>
      <c r="AJ35" s="287">
        <v>2474.23</v>
      </c>
      <c r="AK35" s="287">
        <v>1839.81</v>
      </c>
      <c r="AL35" s="287">
        <v>2194.48</v>
      </c>
      <c r="AM35" s="287">
        <v>1446.98</v>
      </c>
      <c r="AN35" s="287">
        <v>1426.52</v>
      </c>
      <c r="AO35" s="287">
        <v>1437.96</v>
      </c>
      <c r="AP35" s="331">
        <v>2355.71</v>
      </c>
      <c r="AQ35" s="332">
        <v>1763.46</v>
      </c>
      <c r="AR35" s="333">
        <v>2179.1799999999998</v>
      </c>
      <c r="AS35" s="331">
        <v>1379.82</v>
      </c>
      <c r="AT35" s="332">
        <v>1370.83</v>
      </c>
      <c r="AU35" s="396">
        <v>1460.49</v>
      </c>
      <c r="AV35" s="403"/>
      <c r="AW35" s="331">
        <v>2639.02</v>
      </c>
      <c r="AX35" s="332">
        <v>1951.25</v>
      </c>
      <c r="AY35" s="333">
        <v>2365.48</v>
      </c>
      <c r="AZ35" s="331">
        <v>1714.5</v>
      </c>
      <c r="BA35" s="332">
        <v>1579.29</v>
      </c>
      <c r="BB35" s="334">
        <v>1684.59</v>
      </c>
      <c r="BC35" s="331">
        <v>2552.4699999999998</v>
      </c>
      <c r="BD35" s="332">
        <v>1914.64</v>
      </c>
      <c r="BE35" s="333">
        <v>2391.15</v>
      </c>
      <c r="BF35" s="331">
        <v>1714.5</v>
      </c>
      <c r="BG35" s="332">
        <v>1579.29</v>
      </c>
      <c r="BH35" s="334">
        <v>1684.59</v>
      </c>
      <c r="BI35" s="331">
        <v>2578.36</v>
      </c>
      <c r="BJ35" s="332">
        <v>1721.79</v>
      </c>
      <c r="BK35" s="333">
        <v>2510.14</v>
      </c>
      <c r="BL35" s="331">
        <v>1714.5</v>
      </c>
      <c r="BM35" s="332">
        <v>1579.29</v>
      </c>
      <c r="BN35" s="334">
        <v>1684.59</v>
      </c>
      <c r="BO35" s="331">
        <v>2446.02</v>
      </c>
      <c r="BP35" s="332">
        <v>1829.77</v>
      </c>
      <c r="BQ35" s="333">
        <v>2264.71</v>
      </c>
      <c r="BR35" s="331">
        <v>1714.5</v>
      </c>
      <c r="BS35" s="332">
        <v>1579.29</v>
      </c>
      <c r="BT35" s="334">
        <v>1684.59</v>
      </c>
      <c r="BU35" s="331">
        <v>2600.91</v>
      </c>
      <c r="BV35" s="332">
        <v>1939.9</v>
      </c>
      <c r="BW35" s="333">
        <v>2343.86</v>
      </c>
      <c r="BX35" s="331">
        <v>1714.5</v>
      </c>
      <c r="BY35" s="332">
        <v>1579.29</v>
      </c>
      <c r="BZ35" s="334">
        <v>1684.59</v>
      </c>
      <c r="CA35" s="331">
        <v>2571.2800000000002</v>
      </c>
      <c r="CB35" s="332">
        <v>1907.08</v>
      </c>
      <c r="CC35" s="333">
        <v>2296.0300000000002</v>
      </c>
      <c r="CD35" s="331">
        <v>1714.5</v>
      </c>
      <c r="CE35" s="332">
        <v>1579.29</v>
      </c>
      <c r="CF35" s="334">
        <v>1684.59</v>
      </c>
      <c r="CG35" s="331">
        <v>2660.32</v>
      </c>
      <c r="CH35" s="332">
        <v>1989.07</v>
      </c>
      <c r="CI35" s="333">
        <v>2361.6999999999998</v>
      </c>
      <c r="CJ35" s="331">
        <v>1714.5</v>
      </c>
      <c r="CK35" s="332">
        <v>1579.29</v>
      </c>
      <c r="CL35" s="334">
        <v>1684.59</v>
      </c>
    </row>
    <row r="36" spans="2:90">
      <c r="B36" s="307"/>
      <c r="C36" s="30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319"/>
      <c r="AQ36" s="320"/>
      <c r="AR36" s="321"/>
      <c r="AS36" s="319"/>
      <c r="AT36" s="320"/>
      <c r="AU36" s="393"/>
      <c r="AV36" s="403"/>
      <c r="AW36" s="319"/>
      <c r="AX36" s="320"/>
      <c r="AY36" s="333"/>
      <c r="AZ36" s="319"/>
      <c r="BA36" s="320"/>
      <c r="BB36" s="322"/>
      <c r="BC36" s="319"/>
      <c r="BD36" s="320"/>
      <c r="BE36" s="333"/>
      <c r="BF36" s="319"/>
      <c r="BG36" s="320"/>
      <c r="BH36" s="322"/>
      <c r="BI36" s="319"/>
      <c r="BJ36" s="320"/>
      <c r="BK36" s="333"/>
      <c r="BL36" s="319"/>
      <c r="BM36" s="320"/>
      <c r="BN36" s="322"/>
      <c r="BO36" s="319"/>
      <c r="BP36" s="320"/>
      <c r="BQ36" s="333"/>
      <c r="BR36" s="319"/>
      <c r="BS36" s="320"/>
      <c r="BT36" s="322"/>
      <c r="BU36" s="319"/>
      <c r="BV36" s="320"/>
      <c r="BW36" s="333"/>
      <c r="BX36" s="319"/>
      <c r="BY36" s="320"/>
      <c r="BZ36" s="322"/>
      <c r="CA36" s="319"/>
      <c r="CB36" s="320"/>
      <c r="CC36" s="333"/>
      <c r="CD36" s="319"/>
      <c r="CE36" s="320"/>
      <c r="CF36" s="322"/>
      <c r="CG36" s="319"/>
      <c r="CH36" s="320"/>
      <c r="CI36" s="333"/>
      <c r="CJ36" s="319"/>
      <c r="CK36" s="320"/>
      <c r="CL36" s="322"/>
    </row>
    <row r="37" spans="2:90">
      <c r="B37" s="452" t="s">
        <v>235</v>
      </c>
      <c r="C37" s="302" t="s">
        <v>228</v>
      </c>
      <c r="D37" s="286">
        <v>80.709999999999994</v>
      </c>
      <c r="E37" s="286">
        <v>78.02</v>
      </c>
      <c r="F37" s="286">
        <v>73.709999999999994</v>
      </c>
      <c r="G37" s="286">
        <v>224.53</v>
      </c>
      <c r="H37" s="286">
        <v>81.069999999999993</v>
      </c>
      <c r="I37" s="286">
        <v>78.36</v>
      </c>
      <c r="J37" s="286">
        <v>74.040000000000006</v>
      </c>
      <c r="K37" s="286">
        <v>224.53</v>
      </c>
      <c r="L37" s="286">
        <v>80.040000000000006</v>
      </c>
      <c r="M37" s="286">
        <v>77.319999999999993</v>
      </c>
      <c r="N37" s="286">
        <v>73.099999999999994</v>
      </c>
      <c r="O37" s="286">
        <v>224.53</v>
      </c>
      <c r="P37" s="286">
        <v>80.790000000000006</v>
      </c>
      <c r="Q37" s="286">
        <v>83.67</v>
      </c>
      <c r="R37" s="286">
        <v>76.42</v>
      </c>
      <c r="S37" s="286">
        <v>224.53</v>
      </c>
      <c r="T37" s="286">
        <v>61.16</v>
      </c>
      <c r="U37" s="286">
        <v>63.68</v>
      </c>
      <c r="V37" s="286">
        <v>58.16</v>
      </c>
      <c r="W37" s="286">
        <v>224.53</v>
      </c>
      <c r="X37" s="286">
        <v>62.43</v>
      </c>
      <c r="Y37" s="286">
        <v>64.98</v>
      </c>
      <c r="Z37" s="286">
        <v>59.34</v>
      </c>
      <c r="AA37" s="286">
        <v>224.53</v>
      </c>
      <c r="AB37" s="286">
        <v>85.36</v>
      </c>
      <c r="AC37" s="286">
        <v>88.34</v>
      </c>
      <c r="AD37" s="286">
        <v>80.680000000000007</v>
      </c>
      <c r="AE37" s="286">
        <v>224.53</v>
      </c>
      <c r="AF37" s="286">
        <v>87.05</v>
      </c>
      <c r="AG37" s="286">
        <v>90.09</v>
      </c>
      <c r="AH37" s="286">
        <v>82.27</v>
      </c>
      <c r="AI37" s="286">
        <v>224.53</v>
      </c>
      <c r="AJ37" s="286">
        <v>87.05</v>
      </c>
      <c r="AK37" s="286">
        <v>90.09</v>
      </c>
      <c r="AL37" s="286">
        <v>82.27</v>
      </c>
      <c r="AM37" s="286">
        <v>220.1</v>
      </c>
      <c r="AN37" s="286">
        <v>220.19</v>
      </c>
      <c r="AO37" s="286">
        <v>219.94</v>
      </c>
      <c r="AP37" s="323">
        <v>88.92</v>
      </c>
      <c r="AQ37" s="324">
        <v>92</v>
      </c>
      <c r="AR37" s="325">
        <v>84.03</v>
      </c>
      <c r="AS37" s="323">
        <v>215.32</v>
      </c>
      <c r="AT37" s="324">
        <v>215.6</v>
      </c>
      <c r="AU37" s="394">
        <v>214.82</v>
      </c>
      <c r="AV37" s="403"/>
      <c r="AW37" s="323">
        <v>91.44</v>
      </c>
      <c r="AX37" s="324">
        <v>94.59</v>
      </c>
      <c r="AY37" s="325">
        <v>86.39</v>
      </c>
      <c r="AZ37" s="323">
        <v>211.19</v>
      </c>
      <c r="BA37" s="324">
        <v>211.68</v>
      </c>
      <c r="BB37" s="326">
        <v>210.29</v>
      </c>
      <c r="BC37" s="323">
        <v>93.35</v>
      </c>
      <c r="BD37" s="324">
        <v>96.55</v>
      </c>
      <c r="BE37" s="325">
        <v>88.18</v>
      </c>
      <c r="BF37" s="323">
        <v>211.19</v>
      </c>
      <c r="BG37" s="324">
        <v>211.68</v>
      </c>
      <c r="BH37" s="326">
        <v>210.29</v>
      </c>
      <c r="BI37" s="323">
        <v>94.54</v>
      </c>
      <c r="BJ37" s="324">
        <v>97.74</v>
      </c>
      <c r="BK37" s="325">
        <v>89.27</v>
      </c>
      <c r="BL37" s="323">
        <v>211.19</v>
      </c>
      <c r="BM37" s="324">
        <v>211.68</v>
      </c>
      <c r="BN37" s="326">
        <v>210.29</v>
      </c>
      <c r="BO37" s="323">
        <v>95.55</v>
      </c>
      <c r="BP37" s="324">
        <v>98.79</v>
      </c>
      <c r="BQ37" s="325">
        <v>90.23</v>
      </c>
      <c r="BR37" s="323">
        <v>211.19</v>
      </c>
      <c r="BS37" s="324">
        <v>211.68</v>
      </c>
      <c r="BT37" s="326">
        <v>210.29</v>
      </c>
      <c r="BU37" s="323">
        <v>97.24</v>
      </c>
      <c r="BV37" s="324">
        <v>100.57</v>
      </c>
      <c r="BW37" s="325">
        <v>91.85</v>
      </c>
      <c r="BX37" s="323">
        <v>211.19</v>
      </c>
      <c r="BY37" s="324">
        <v>211.68</v>
      </c>
      <c r="BZ37" s="326">
        <v>210.29</v>
      </c>
      <c r="CA37" s="323">
        <v>97.44</v>
      </c>
      <c r="CB37" s="324">
        <v>100.76</v>
      </c>
      <c r="CC37" s="325">
        <v>92.02</v>
      </c>
      <c r="CD37" s="323">
        <v>211.19</v>
      </c>
      <c r="CE37" s="324">
        <v>211.68</v>
      </c>
      <c r="CF37" s="326">
        <v>210.29</v>
      </c>
      <c r="CG37" s="323">
        <v>98.7</v>
      </c>
      <c r="CH37" s="324">
        <v>102.12</v>
      </c>
      <c r="CI37" s="325">
        <v>93.27</v>
      </c>
      <c r="CJ37" s="323">
        <v>211.19</v>
      </c>
      <c r="CK37" s="324">
        <v>211.68</v>
      </c>
      <c r="CL37" s="326">
        <v>210.29</v>
      </c>
    </row>
    <row r="38" spans="2:90">
      <c r="B38" s="452"/>
      <c r="C38" s="305" t="s">
        <v>230</v>
      </c>
      <c r="D38" s="285">
        <v>6.05</v>
      </c>
      <c r="E38" s="285">
        <v>6.37</v>
      </c>
      <c r="F38" s="285">
        <v>6.13</v>
      </c>
      <c r="G38" s="285">
        <v>7.81</v>
      </c>
      <c r="H38" s="285">
        <v>5.64</v>
      </c>
      <c r="I38" s="285">
        <v>5.96</v>
      </c>
      <c r="J38" s="285">
        <v>5.0999999999999996</v>
      </c>
      <c r="K38" s="285">
        <v>7.81</v>
      </c>
      <c r="L38" s="285">
        <v>5.48</v>
      </c>
      <c r="M38" s="285">
        <v>5.74</v>
      </c>
      <c r="N38" s="285">
        <v>4.91</v>
      </c>
      <c r="O38" s="285">
        <v>7.81</v>
      </c>
      <c r="P38" s="285">
        <v>6.05</v>
      </c>
      <c r="Q38" s="285">
        <v>5.64</v>
      </c>
      <c r="R38" s="285">
        <v>4.84</v>
      </c>
      <c r="S38" s="285">
        <v>7.81</v>
      </c>
      <c r="T38" s="285">
        <v>6.35</v>
      </c>
      <c r="U38" s="285">
        <v>6.11</v>
      </c>
      <c r="V38" s="285">
        <v>5.71</v>
      </c>
      <c r="W38" s="285">
        <v>7.81</v>
      </c>
      <c r="X38" s="285">
        <v>6.72</v>
      </c>
      <c r="Y38" s="285">
        <v>6.43</v>
      </c>
      <c r="Z38" s="285">
        <v>5.75</v>
      </c>
      <c r="AA38" s="285">
        <v>7.81</v>
      </c>
      <c r="AB38" s="285">
        <v>6.6</v>
      </c>
      <c r="AC38" s="285">
        <v>6.37</v>
      </c>
      <c r="AD38" s="285">
        <v>6.06</v>
      </c>
      <c r="AE38" s="285">
        <v>7.81</v>
      </c>
      <c r="AF38" s="285">
        <v>6</v>
      </c>
      <c r="AG38" s="285">
        <v>6.75</v>
      </c>
      <c r="AH38" s="285">
        <v>6.45</v>
      </c>
      <c r="AI38" s="285">
        <v>7.81</v>
      </c>
      <c r="AJ38" s="285">
        <v>6</v>
      </c>
      <c r="AK38" s="285">
        <v>6.75</v>
      </c>
      <c r="AL38" s="285">
        <v>6.45</v>
      </c>
      <c r="AM38" s="285">
        <v>7.78</v>
      </c>
      <c r="AN38" s="285">
        <v>7.78</v>
      </c>
      <c r="AO38" s="285">
        <v>7.77</v>
      </c>
      <c r="AP38" s="327">
        <v>7.37</v>
      </c>
      <c r="AQ38" s="328">
        <v>7.37</v>
      </c>
      <c r="AR38" s="329">
        <v>7.06</v>
      </c>
      <c r="AS38" s="327">
        <v>8.2799999999999994</v>
      </c>
      <c r="AT38" s="328">
        <v>8.35</v>
      </c>
      <c r="AU38" s="395">
        <v>8.31</v>
      </c>
      <c r="AV38" s="403"/>
      <c r="AW38" s="327">
        <v>9.0299999999999994</v>
      </c>
      <c r="AX38" s="328">
        <v>8.1999999999999993</v>
      </c>
      <c r="AY38" s="329">
        <v>8</v>
      </c>
      <c r="AZ38" s="327">
        <v>9.89</v>
      </c>
      <c r="BA38" s="328">
        <v>9.1300000000000008</v>
      </c>
      <c r="BB38" s="330">
        <v>9.19</v>
      </c>
      <c r="BC38" s="327">
        <v>8.31</v>
      </c>
      <c r="BD38" s="328">
        <v>8.16</v>
      </c>
      <c r="BE38" s="329">
        <v>8.16</v>
      </c>
      <c r="BF38" s="327">
        <v>9.89</v>
      </c>
      <c r="BG38" s="328">
        <v>9.1300000000000008</v>
      </c>
      <c r="BH38" s="330">
        <v>9.19</v>
      </c>
      <c r="BI38" s="327">
        <v>10.27</v>
      </c>
      <c r="BJ38" s="328">
        <v>10.029999999999999</v>
      </c>
      <c r="BK38" s="329">
        <v>9.8699999999999992</v>
      </c>
      <c r="BL38" s="327">
        <v>9.89</v>
      </c>
      <c r="BM38" s="328">
        <v>9.1300000000000008</v>
      </c>
      <c r="BN38" s="330">
        <v>9.19</v>
      </c>
      <c r="BO38" s="327">
        <v>10.94</v>
      </c>
      <c r="BP38" s="328">
        <v>10.02</v>
      </c>
      <c r="BQ38" s="329">
        <v>9.6999999999999993</v>
      </c>
      <c r="BR38" s="327">
        <v>9.89</v>
      </c>
      <c r="BS38" s="328">
        <v>9.1300000000000008</v>
      </c>
      <c r="BT38" s="330">
        <v>9.19</v>
      </c>
      <c r="BU38" s="327">
        <v>10.02</v>
      </c>
      <c r="BV38" s="328">
        <v>9.39</v>
      </c>
      <c r="BW38" s="329">
        <v>9.19</v>
      </c>
      <c r="BX38" s="327">
        <v>9.89</v>
      </c>
      <c r="BY38" s="328">
        <v>9.1300000000000008</v>
      </c>
      <c r="BZ38" s="330">
        <v>9.19</v>
      </c>
      <c r="CA38" s="327">
        <v>8.91</v>
      </c>
      <c r="CB38" s="328">
        <v>8.1999999999999993</v>
      </c>
      <c r="CC38" s="329">
        <v>7.9</v>
      </c>
      <c r="CD38" s="327">
        <v>9.89</v>
      </c>
      <c r="CE38" s="328">
        <v>9.1300000000000008</v>
      </c>
      <c r="CF38" s="330">
        <v>9.19</v>
      </c>
      <c r="CG38" s="327">
        <v>8.94</v>
      </c>
      <c r="CH38" s="328">
        <v>9.18</v>
      </c>
      <c r="CI38" s="329">
        <v>8.48</v>
      </c>
      <c r="CJ38" s="327">
        <v>9.89</v>
      </c>
      <c r="CK38" s="328">
        <v>9.1300000000000008</v>
      </c>
      <c r="CL38" s="330">
        <v>9.19</v>
      </c>
    </row>
    <row r="39" spans="2:90">
      <c r="B39" s="452"/>
      <c r="C39" s="309" t="s">
        <v>231</v>
      </c>
      <c r="D39" s="290">
        <v>583.37</v>
      </c>
      <c r="E39" s="290">
        <v>973.45</v>
      </c>
      <c r="F39" s="290">
        <v>1011.96</v>
      </c>
      <c r="G39" s="290">
        <v>485.98</v>
      </c>
      <c r="H39" s="290">
        <v>597.32000000000005</v>
      </c>
      <c r="I39" s="290">
        <v>1004.45</v>
      </c>
      <c r="J39" s="290">
        <v>1016.94</v>
      </c>
      <c r="K39" s="290">
        <v>485.98</v>
      </c>
      <c r="L39" s="290">
        <v>605.17999999999995</v>
      </c>
      <c r="M39" s="290">
        <v>1010.98</v>
      </c>
      <c r="N39" s="290">
        <v>1015.56</v>
      </c>
      <c r="O39" s="290">
        <v>485.98</v>
      </c>
      <c r="P39" s="290">
        <v>1071.48</v>
      </c>
      <c r="Q39" s="290">
        <v>641.17999999999995</v>
      </c>
      <c r="R39" s="290">
        <v>1096.5899999999999</v>
      </c>
      <c r="S39" s="290">
        <v>485.98</v>
      </c>
      <c r="T39" s="290">
        <v>1019.61</v>
      </c>
      <c r="U39" s="290">
        <v>644.97</v>
      </c>
      <c r="V39" s="290">
        <v>997.54</v>
      </c>
      <c r="W39" s="290">
        <v>485.98</v>
      </c>
      <c r="X39" s="290">
        <v>1086.02</v>
      </c>
      <c r="Y39" s="290">
        <v>643.38</v>
      </c>
      <c r="Z39" s="290">
        <v>1073.25</v>
      </c>
      <c r="AA39" s="290">
        <v>485.98</v>
      </c>
      <c r="AB39" s="290">
        <v>1241.24</v>
      </c>
      <c r="AC39" s="290">
        <v>700.06</v>
      </c>
      <c r="AD39" s="290">
        <v>1377.19</v>
      </c>
      <c r="AE39" s="290">
        <v>485.98</v>
      </c>
      <c r="AF39" s="290">
        <v>1079.24</v>
      </c>
      <c r="AG39" s="290">
        <v>647.27</v>
      </c>
      <c r="AH39" s="290">
        <v>1105.23</v>
      </c>
      <c r="AI39" s="290">
        <v>485.98</v>
      </c>
      <c r="AJ39" s="290">
        <v>1079.24</v>
      </c>
      <c r="AK39" s="290">
        <v>647.27</v>
      </c>
      <c r="AL39" s="290">
        <v>1105.23</v>
      </c>
      <c r="AM39" s="290">
        <v>505.12</v>
      </c>
      <c r="AN39" s="290">
        <v>491.18</v>
      </c>
      <c r="AO39" s="290">
        <v>505.96</v>
      </c>
      <c r="AP39" s="336">
        <v>1027.73</v>
      </c>
      <c r="AQ39" s="337">
        <v>630.92999999999995</v>
      </c>
      <c r="AR39" s="338">
        <v>1114.22</v>
      </c>
      <c r="AS39" s="336">
        <v>482.32</v>
      </c>
      <c r="AT39" s="337">
        <v>482.64</v>
      </c>
      <c r="AU39" s="397">
        <v>544.91</v>
      </c>
      <c r="AV39" s="403"/>
      <c r="AW39" s="336">
        <v>1190.3399999999999</v>
      </c>
      <c r="AX39" s="337">
        <v>715.69</v>
      </c>
      <c r="AY39" s="338">
        <v>1216.55</v>
      </c>
      <c r="AZ39" s="336">
        <v>673.63</v>
      </c>
      <c r="BA39" s="337">
        <v>575.21</v>
      </c>
      <c r="BB39" s="339">
        <v>677.21</v>
      </c>
      <c r="BC39" s="336">
        <v>1128.46</v>
      </c>
      <c r="BD39" s="337">
        <v>696.26</v>
      </c>
      <c r="BE39" s="338">
        <v>1236.3</v>
      </c>
      <c r="BF39" s="336">
        <v>673.63</v>
      </c>
      <c r="BG39" s="337">
        <v>575.21</v>
      </c>
      <c r="BH39" s="339">
        <v>677.21</v>
      </c>
      <c r="BI39" s="336">
        <v>1174.78</v>
      </c>
      <c r="BJ39" s="337">
        <v>582.95000000000005</v>
      </c>
      <c r="BK39" s="338">
        <v>1331.97</v>
      </c>
      <c r="BL39" s="336">
        <v>673.63</v>
      </c>
      <c r="BM39" s="337">
        <v>575.21</v>
      </c>
      <c r="BN39" s="339">
        <v>677.21</v>
      </c>
      <c r="BO39" s="336">
        <v>1073.74</v>
      </c>
      <c r="BP39" s="337">
        <v>662.87</v>
      </c>
      <c r="BQ39" s="338">
        <v>1160.08</v>
      </c>
      <c r="BR39" s="336">
        <v>673.63</v>
      </c>
      <c r="BS39" s="337">
        <v>575.21</v>
      </c>
      <c r="BT39" s="339">
        <v>677.21</v>
      </c>
      <c r="BU39" s="336">
        <v>1141.8499999999999</v>
      </c>
      <c r="BV39" s="337">
        <v>696.59</v>
      </c>
      <c r="BW39" s="338">
        <v>1189.56</v>
      </c>
      <c r="BX39" s="336">
        <v>673.63</v>
      </c>
      <c r="BY39" s="337">
        <v>575.21</v>
      </c>
      <c r="BZ39" s="339">
        <v>677.21</v>
      </c>
      <c r="CA39" s="336">
        <v>1145.49</v>
      </c>
      <c r="CB39" s="337">
        <v>697.84</v>
      </c>
      <c r="CC39" s="338">
        <v>1169.28</v>
      </c>
      <c r="CD39" s="336">
        <v>673.63</v>
      </c>
      <c r="CE39" s="337">
        <v>575.21</v>
      </c>
      <c r="CF39" s="339">
        <v>677.21</v>
      </c>
      <c r="CG39" s="336">
        <v>1192.8</v>
      </c>
      <c r="CH39" s="337">
        <v>737.57</v>
      </c>
      <c r="CI39" s="338">
        <v>1203.57</v>
      </c>
      <c r="CJ39" s="336">
        <v>673.63</v>
      </c>
      <c r="CK39" s="337">
        <v>575.21</v>
      </c>
      <c r="CL39" s="339">
        <v>677.21</v>
      </c>
    </row>
    <row r="40" spans="2:90">
      <c r="B40" s="307"/>
      <c r="C40" s="30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319"/>
      <c r="AQ40" s="320"/>
      <c r="AR40" s="321"/>
      <c r="AS40" s="319"/>
      <c r="AT40" s="320"/>
      <c r="AU40" s="393"/>
      <c r="AV40" s="403"/>
      <c r="AW40" s="319"/>
      <c r="AX40" s="320"/>
      <c r="AY40" s="338"/>
      <c r="AZ40" s="319"/>
      <c r="BA40" s="320"/>
      <c r="BB40" s="322"/>
      <c r="BC40" s="319"/>
      <c r="BD40" s="320"/>
      <c r="BE40" s="338"/>
      <c r="BF40" s="319"/>
      <c r="BG40" s="320"/>
      <c r="BH40" s="322"/>
      <c r="BI40" s="319"/>
      <c r="BJ40" s="320"/>
      <c r="BK40" s="338"/>
      <c r="BL40" s="319"/>
      <c r="BM40" s="320"/>
      <c r="BN40" s="322"/>
      <c r="BO40" s="319"/>
      <c r="BP40" s="320"/>
      <c r="BQ40" s="338"/>
      <c r="BR40" s="319"/>
      <c r="BS40" s="320"/>
      <c r="BT40" s="322"/>
      <c r="BU40" s="319"/>
      <c r="BV40" s="320"/>
      <c r="BW40" s="338"/>
      <c r="BX40" s="319"/>
      <c r="BY40" s="320"/>
      <c r="BZ40" s="322"/>
      <c r="CA40" s="319"/>
      <c r="CB40" s="320"/>
      <c r="CC40" s="338"/>
      <c r="CD40" s="319"/>
      <c r="CE40" s="320"/>
      <c r="CF40" s="322"/>
      <c r="CG40" s="319"/>
      <c r="CH40" s="320"/>
      <c r="CI40" s="338"/>
      <c r="CJ40" s="319"/>
      <c r="CK40" s="320"/>
      <c r="CL40" s="322"/>
    </row>
    <row r="41" spans="2:90">
      <c r="B41" s="452" t="s">
        <v>236</v>
      </c>
      <c r="C41" s="302" t="s">
        <v>228</v>
      </c>
      <c r="D41" s="291">
        <v>80.709999999999994</v>
      </c>
      <c r="E41" s="291">
        <v>78.02</v>
      </c>
      <c r="F41" s="291">
        <v>73.709999999999994</v>
      </c>
      <c r="G41" s="291">
        <v>224.53</v>
      </c>
      <c r="H41" s="291">
        <v>81.069999999999993</v>
      </c>
      <c r="I41" s="291">
        <v>78.36</v>
      </c>
      <c r="J41" s="291">
        <v>74.040000000000006</v>
      </c>
      <c r="K41" s="291">
        <v>224.53</v>
      </c>
      <c r="L41" s="291">
        <v>80.040000000000006</v>
      </c>
      <c r="M41" s="291">
        <v>77.319999999999993</v>
      </c>
      <c r="N41" s="291">
        <v>73.099999999999994</v>
      </c>
      <c r="O41" s="291">
        <v>224.53</v>
      </c>
      <c r="P41" s="291">
        <v>80.790000000000006</v>
      </c>
      <c r="Q41" s="291">
        <v>83.67</v>
      </c>
      <c r="R41" s="291">
        <v>76.41</v>
      </c>
      <c r="S41" s="291">
        <v>224.53</v>
      </c>
      <c r="T41" s="291">
        <v>61.16</v>
      </c>
      <c r="U41" s="291">
        <v>63.68</v>
      </c>
      <c r="V41" s="291">
        <v>58.16</v>
      </c>
      <c r="W41" s="291">
        <v>224.53</v>
      </c>
      <c r="X41" s="291">
        <v>62.43</v>
      </c>
      <c r="Y41" s="291">
        <v>64.98</v>
      </c>
      <c r="Z41" s="291">
        <v>59.34</v>
      </c>
      <c r="AA41" s="291">
        <v>224.53</v>
      </c>
      <c r="AB41" s="286">
        <v>85.36</v>
      </c>
      <c r="AC41" s="291">
        <f>+AC37</f>
        <v>88.34</v>
      </c>
      <c r="AD41" s="286">
        <v>80.680000000000007</v>
      </c>
      <c r="AE41" s="291">
        <v>224.53</v>
      </c>
      <c r="AF41" s="286">
        <v>87.05</v>
      </c>
      <c r="AG41" s="291">
        <v>90.09</v>
      </c>
      <c r="AH41" s="286">
        <v>82.27</v>
      </c>
      <c r="AI41" s="291">
        <v>224.53</v>
      </c>
      <c r="AJ41" s="286">
        <v>87.05</v>
      </c>
      <c r="AK41" s="291">
        <v>90.09</v>
      </c>
      <c r="AL41" s="286">
        <v>82.27</v>
      </c>
      <c r="AM41" s="286">
        <v>220.1</v>
      </c>
      <c r="AN41" s="291">
        <v>220.19</v>
      </c>
      <c r="AO41" s="286">
        <v>219.94</v>
      </c>
      <c r="AP41" s="323">
        <v>88.92</v>
      </c>
      <c r="AQ41" s="340">
        <v>92</v>
      </c>
      <c r="AR41" s="325">
        <v>84.03</v>
      </c>
      <c r="AS41" s="323">
        <v>215.32</v>
      </c>
      <c r="AT41" s="340">
        <v>215.6</v>
      </c>
      <c r="AU41" s="394">
        <v>214.82</v>
      </c>
      <c r="AV41" s="403"/>
      <c r="AW41" s="323">
        <v>91.44</v>
      </c>
      <c r="AX41" s="340">
        <v>94.59</v>
      </c>
      <c r="AY41" s="325">
        <v>86.39</v>
      </c>
      <c r="AZ41" s="323">
        <v>211.19</v>
      </c>
      <c r="BA41" s="340">
        <v>211.68</v>
      </c>
      <c r="BB41" s="326">
        <v>210.29</v>
      </c>
      <c r="BC41" s="323">
        <v>93.35</v>
      </c>
      <c r="BD41" s="340">
        <v>96.55</v>
      </c>
      <c r="BE41" s="325">
        <v>88.18</v>
      </c>
      <c r="BF41" s="323">
        <v>211.19</v>
      </c>
      <c r="BG41" s="340">
        <v>211.68</v>
      </c>
      <c r="BH41" s="326">
        <v>210.29</v>
      </c>
      <c r="BI41" s="323">
        <v>94.54</v>
      </c>
      <c r="BJ41" s="340">
        <v>97.74</v>
      </c>
      <c r="BK41" s="325">
        <v>89.27</v>
      </c>
      <c r="BL41" s="323">
        <v>211.19</v>
      </c>
      <c r="BM41" s="340">
        <v>211.68</v>
      </c>
      <c r="BN41" s="326">
        <v>210.29</v>
      </c>
      <c r="BO41" s="323">
        <v>95.55</v>
      </c>
      <c r="BP41" s="340">
        <v>98.79</v>
      </c>
      <c r="BQ41" s="325">
        <v>90.23</v>
      </c>
      <c r="BR41" s="323">
        <v>211.19</v>
      </c>
      <c r="BS41" s="340">
        <v>211.68</v>
      </c>
      <c r="BT41" s="326">
        <v>210.29</v>
      </c>
      <c r="BU41" s="323">
        <v>97.24</v>
      </c>
      <c r="BV41" s="340">
        <v>100.57</v>
      </c>
      <c r="BW41" s="325">
        <v>91.85</v>
      </c>
      <c r="BX41" s="323">
        <v>211.19</v>
      </c>
      <c r="BY41" s="340">
        <v>211.68</v>
      </c>
      <c r="BZ41" s="326">
        <v>210.29</v>
      </c>
      <c r="CA41" s="323">
        <v>97.44</v>
      </c>
      <c r="CB41" s="340">
        <v>100.76</v>
      </c>
      <c r="CC41" s="325">
        <v>92.02</v>
      </c>
      <c r="CD41" s="323">
        <v>211.19</v>
      </c>
      <c r="CE41" s="340">
        <v>211.68</v>
      </c>
      <c r="CF41" s="326">
        <v>210.29</v>
      </c>
      <c r="CG41" s="323">
        <v>98.7</v>
      </c>
      <c r="CH41" s="340">
        <v>102.12</v>
      </c>
      <c r="CI41" s="325">
        <v>93.27</v>
      </c>
      <c r="CJ41" s="323">
        <v>211.19</v>
      </c>
      <c r="CK41" s="340">
        <v>211.68</v>
      </c>
      <c r="CL41" s="326">
        <v>210.29</v>
      </c>
    </row>
    <row r="42" spans="2:90">
      <c r="B42" s="452"/>
      <c r="C42" s="305" t="s">
        <v>230</v>
      </c>
      <c r="D42" s="292">
        <v>6.05</v>
      </c>
      <c r="E42" s="292">
        <v>6.37</v>
      </c>
      <c r="F42" s="292">
        <v>6.13</v>
      </c>
      <c r="G42" s="292">
        <v>7.38</v>
      </c>
      <c r="H42" s="292">
        <v>5.64</v>
      </c>
      <c r="I42" s="292">
        <v>5.92</v>
      </c>
      <c r="J42" s="292">
        <v>5.0999999999999996</v>
      </c>
      <c r="K42" s="292">
        <v>7.38</v>
      </c>
      <c r="L42" s="292">
        <v>5.48</v>
      </c>
      <c r="M42" s="292">
        <v>5.74</v>
      </c>
      <c r="N42" s="292">
        <v>4.91</v>
      </c>
      <c r="O42" s="292">
        <v>7.38</v>
      </c>
      <c r="P42" s="292">
        <v>6.05</v>
      </c>
      <c r="Q42" s="292">
        <v>5.64</v>
      </c>
      <c r="R42" s="292">
        <v>4.84</v>
      </c>
      <c r="S42" s="292">
        <v>7.38</v>
      </c>
      <c r="T42" s="292">
        <v>6.35</v>
      </c>
      <c r="U42" s="292">
        <v>6.11</v>
      </c>
      <c r="V42" s="292">
        <v>5.71</v>
      </c>
      <c r="W42" s="292">
        <v>7.38</v>
      </c>
      <c r="X42" s="292">
        <v>6.72</v>
      </c>
      <c r="Y42" s="292">
        <v>6.43</v>
      </c>
      <c r="Z42" s="292">
        <v>5.75</v>
      </c>
      <c r="AA42" s="292">
        <v>7.38</v>
      </c>
      <c r="AB42" s="285">
        <v>6.6</v>
      </c>
      <c r="AC42" s="292">
        <f>+AC38</f>
        <v>6.37</v>
      </c>
      <c r="AD42" s="285">
        <v>6.06</v>
      </c>
      <c r="AE42" s="292">
        <v>7.38</v>
      </c>
      <c r="AF42" s="285">
        <v>6.82</v>
      </c>
      <c r="AG42" s="292">
        <v>6.75</v>
      </c>
      <c r="AH42" s="285">
        <v>6.45</v>
      </c>
      <c r="AI42" s="292">
        <v>7.38</v>
      </c>
      <c r="AJ42" s="285">
        <v>6.82</v>
      </c>
      <c r="AK42" s="292">
        <v>6.75</v>
      </c>
      <c r="AL42" s="285">
        <v>6.45</v>
      </c>
      <c r="AM42" s="285">
        <v>7.36</v>
      </c>
      <c r="AN42" s="292">
        <v>7.36</v>
      </c>
      <c r="AO42" s="285">
        <v>7.35</v>
      </c>
      <c r="AP42" s="327">
        <v>7.37</v>
      </c>
      <c r="AQ42" s="341">
        <v>7.37</v>
      </c>
      <c r="AR42" s="329">
        <v>7.06</v>
      </c>
      <c r="AS42" s="327">
        <v>7.88</v>
      </c>
      <c r="AT42" s="341">
        <v>7.95</v>
      </c>
      <c r="AU42" s="395">
        <v>7.92</v>
      </c>
      <c r="AV42" s="403"/>
      <c r="AW42" s="327">
        <v>9.0299999999999994</v>
      </c>
      <c r="AX42" s="341">
        <v>8.1999999999999993</v>
      </c>
      <c r="AY42" s="329">
        <v>8</v>
      </c>
      <c r="AZ42" s="327">
        <v>9.52</v>
      </c>
      <c r="BA42" s="341">
        <v>8.75</v>
      </c>
      <c r="BB42" s="330">
        <v>8.81</v>
      </c>
      <c r="BC42" s="327">
        <v>8.31</v>
      </c>
      <c r="BD42" s="341">
        <v>8.16</v>
      </c>
      <c r="BE42" s="329">
        <v>8.16</v>
      </c>
      <c r="BF42" s="327">
        <v>9.52</v>
      </c>
      <c r="BG42" s="341">
        <v>8.75</v>
      </c>
      <c r="BH42" s="330">
        <v>8.81</v>
      </c>
      <c r="BI42" s="327">
        <v>10.27</v>
      </c>
      <c r="BJ42" s="341">
        <v>10.029999999999999</v>
      </c>
      <c r="BK42" s="329">
        <v>9.8699999999999992</v>
      </c>
      <c r="BL42" s="327">
        <v>9.52</v>
      </c>
      <c r="BM42" s="341">
        <v>8.75</v>
      </c>
      <c r="BN42" s="330">
        <v>8.81</v>
      </c>
      <c r="BO42" s="327">
        <v>10.94</v>
      </c>
      <c r="BP42" s="341">
        <v>10.02</v>
      </c>
      <c r="BQ42" s="329">
        <v>9.6999999999999993</v>
      </c>
      <c r="BR42" s="327">
        <v>9.52</v>
      </c>
      <c r="BS42" s="341">
        <v>8.75</v>
      </c>
      <c r="BT42" s="330">
        <v>8.81</v>
      </c>
      <c r="BU42" s="327">
        <v>10.02</v>
      </c>
      <c r="BV42" s="341">
        <v>9.39</v>
      </c>
      <c r="BW42" s="329">
        <v>9.19</v>
      </c>
      <c r="BX42" s="327">
        <v>9.52</v>
      </c>
      <c r="BY42" s="341">
        <v>8.75</v>
      </c>
      <c r="BZ42" s="330">
        <v>8.81</v>
      </c>
      <c r="CA42" s="327">
        <v>8.91</v>
      </c>
      <c r="CB42" s="341">
        <v>8.1999999999999993</v>
      </c>
      <c r="CC42" s="329">
        <v>7.9</v>
      </c>
      <c r="CD42" s="327">
        <v>9.52</v>
      </c>
      <c r="CE42" s="341">
        <v>8.75</v>
      </c>
      <c r="CF42" s="330">
        <v>8.81</v>
      </c>
      <c r="CG42" s="327">
        <v>8.94</v>
      </c>
      <c r="CH42" s="341">
        <v>9.18</v>
      </c>
      <c r="CI42" s="329">
        <v>8.48</v>
      </c>
      <c r="CJ42" s="327">
        <v>9.52</v>
      </c>
      <c r="CK42" s="341">
        <v>8.75</v>
      </c>
      <c r="CL42" s="330">
        <v>8.81</v>
      </c>
    </row>
    <row r="43" spans="2:90">
      <c r="B43" s="452"/>
      <c r="C43" s="309" t="s">
        <v>231</v>
      </c>
      <c r="D43" s="293">
        <v>583.37</v>
      </c>
      <c r="E43" s="293">
        <v>973.45</v>
      </c>
      <c r="F43" s="293">
        <v>1011.96</v>
      </c>
      <c r="G43" s="293">
        <v>340.39</v>
      </c>
      <c r="H43" s="293">
        <v>597.32000000000005</v>
      </c>
      <c r="I43" s="293">
        <v>1004.45</v>
      </c>
      <c r="J43" s="293">
        <v>1016.94</v>
      </c>
      <c r="K43" s="293">
        <v>340.39</v>
      </c>
      <c r="L43" s="293">
        <v>605.17999999999995</v>
      </c>
      <c r="M43" s="293">
        <v>1010.98</v>
      </c>
      <c r="N43" s="293">
        <v>1015.56</v>
      </c>
      <c r="O43" s="293">
        <v>340.39</v>
      </c>
      <c r="P43" s="293">
        <v>1071.48</v>
      </c>
      <c r="Q43" s="293">
        <v>641.17999999999995</v>
      </c>
      <c r="R43" s="293">
        <v>1096.5899999999999</v>
      </c>
      <c r="S43" s="293">
        <v>340.39</v>
      </c>
      <c r="T43" s="293">
        <v>1019.61</v>
      </c>
      <c r="U43" s="293">
        <v>644.97</v>
      </c>
      <c r="V43" s="293">
        <v>997.54</v>
      </c>
      <c r="W43" s="293">
        <v>340.39</v>
      </c>
      <c r="X43" s="293">
        <v>1086.02</v>
      </c>
      <c r="Y43" s="293">
        <v>643.38</v>
      </c>
      <c r="Z43" s="293">
        <v>1073.25</v>
      </c>
      <c r="AA43" s="293">
        <v>340.39</v>
      </c>
      <c r="AB43" s="293">
        <v>1241.24</v>
      </c>
      <c r="AC43" s="293">
        <f>+AC39</f>
        <v>700.06</v>
      </c>
      <c r="AD43" s="293">
        <v>1377.19</v>
      </c>
      <c r="AE43" s="293">
        <v>340.39</v>
      </c>
      <c r="AF43" s="293">
        <v>1079.24</v>
      </c>
      <c r="AG43" s="293">
        <v>647.27</v>
      </c>
      <c r="AH43" s="293">
        <v>1105.23</v>
      </c>
      <c r="AI43" s="293">
        <v>340.39</v>
      </c>
      <c r="AJ43" s="293">
        <v>1079.24</v>
      </c>
      <c r="AK43" s="293">
        <v>647.27</v>
      </c>
      <c r="AL43" s="293">
        <v>1105.23</v>
      </c>
      <c r="AM43" s="293">
        <v>364.22</v>
      </c>
      <c r="AN43" s="293">
        <v>350.29</v>
      </c>
      <c r="AO43" s="293">
        <v>365.06</v>
      </c>
      <c r="AP43" s="342">
        <v>1027.73</v>
      </c>
      <c r="AQ43" s="343">
        <v>630.92999999999995</v>
      </c>
      <c r="AR43" s="338">
        <v>1114.22</v>
      </c>
      <c r="AS43" s="342">
        <v>348.46</v>
      </c>
      <c r="AT43" s="343">
        <v>348.8</v>
      </c>
      <c r="AU43" s="397">
        <v>411.06</v>
      </c>
      <c r="AV43" s="403"/>
      <c r="AW43" s="342">
        <v>1190.3399999999999</v>
      </c>
      <c r="AX43" s="343">
        <v>715.69</v>
      </c>
      <c r="AY43" s="338">
        <v>1216.55</v>
      </c>
      <c r="AZ43" s="342">
        <v>546.82000000000005</v>
      </c>
      <c r="BA43" s="343">
        <v>448.41</v>
      </c>
      <c r="BB43" s="339">
        <v>550.4</v>
      </c>
      <c r="BC43" s="342">
        <v>1128.46</v>
      </c>
      <c r="BD43" s="343">
        <v>696.26</v>
      </c>
      <c r="BE43" s="338">
        <v>1236.3</v>
      </c>
      <c r="BF43" s="342">
        <v>546.82000000000005</v>
      </c>
      <c r="BG43" s="343">
        <v>448.41</v>
      </c>
      <c r="BH43" s="339">
        <v>550.4</v>
      </c>
      <c r="BI43" s="342">
        <v>1174.78</v>
      </c>
      <c r="BJ43" s="343">
        <v>582.95000000000005</v>
      </c>
      <c r="BK43" s="338">
        <v>1331.97</v>
      </c>
      <c r="BL43" s="342">
        <v>546.82000000000005</v>
      </c>
      <c r="BM43" s="343">
        <v>448.41</v>
      </c>
      <c r="BN43" s="339">
        <v>550.4</v>
      </c>
      <c r="BO43" s="342">
        <v>1073.74</v>
      </c>
      <c r="BP43" s="343">
        <v>662.87</v>
      </c>
      <c r="BQ43" s="338">
        <v>1160.08</v>
      </c>
      <c r="BR43" s="342">
        <v>546.82000000000005</v>
      </c>
      <c r="BS43" s="343">
        <v>448.41</v>
      </c>
      <c r="BT43" s="339">
        <v>550.4</v>
      </c>
      <c r="BU43" s="342">
        <v>1141.8499999999999</v>
      </c>
      <c r="BV43" s="343">
        <v>696.59</v>
      </c>
      <c r="BW43" s="338">
        <v>1189.56</v>
      </c>
      <c r="BX43" s="342">
        <v>546.82000000000005</v>
      </c>
      <c r="BY43" s="343">
        <v>448.41</v>
      </c>
      <c r="BZ43" s="339">
        <v>550.4</v>
      </c>
      <c r="CA43" s="342">
        <v>1145.49</v>
      </c>
      <c r="CB43" s="343">
        <v>697.84</v>
      </c>
      <c r="CC43" s="338">
        <v>1169.28</v>
      </c>
      <c r="CD43" s="342">
        <v>546.82000000000005</v>
      </c>
      <c r="CE43" s="343">
        <v>448.41</v>
      </c>
      <c r="CF43" s="339">
        <v>550.4</v>
      </c>
      <c r="CG43" s="342">
        <v>1192.8</v>
      </c>
      <c r="CH43" s="343">
        <v>737.57</v>
      </c>
      <c r="CI43" s="338">
        <v>1203.57</v>
      </c>
      <c r="CJ43" s="342">
        <v>546.82000000000005</v>
      </c>
      <c r="CK43" s="343">
        <v>448.41</v>
      </c>
      <c r="CL43" s="339">
        <v>550.4</v>
      </c>
    </row>
    <row r="44" spans="2:90">
      <c r="B44" s="307"/>
      <c r="C44" s="30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319"/>
      <c r="AQ44" s="320"/>
      <c r="AR44" s="321"/>
      <c r="AS44" s="319"/>
      <c r="AT44" s="320"/>
      <c r="AU44" s="393"/>
      <c r="AV44" s="403"/>
      <c r="AW44" s="319"/>
      <c r="AX44" s="320"/>
      <c r="AY44" s="338"/>
      <c r="AZ44" s="319"/>
      <c r="BA44" s="320"/>
      <c r="BB44" s="322"/>
      <c r="BC44" s="319"/>
      <c r="BD44" s="320"/>
      <c r="BE44" s="338"/>
      <c r="BF44" s="319"/>
      <c r="BG44" s="320"/>
      <c r="BH44" s="322"/>
      <c r="BI44" s="319"/>
      <c r="BJ44" s="320"/>
      <c r="BK44" s="338"/>
      <c r="BL44" s="319"/>
      <c r="BM44" s="320"/>
      <c r="BN44" s="322"/>
      <c r="BO44" s="319"/>
      <c r="BP44" s="320"/>
      <c r="BQ44" s="338"/>
      <c r="BR44" s="319"/>
      <c r="BS44" s="320"/>
      <c r="BT44" s="322"/>
      <c r="BU44" s="319"/>
      <c r="BV44" s="320"/>
      <c r="BW44" s="338"/>
      <c r="BX44" s="319"/>
      <c r="BY44" s="320"/>
      <c r="BZ44" s="322"/>
      <c r="CA44" s="319"/>
      <c r="CB44" s="320"/>
      <c r="CC44" s="338"/>
      <c r="CD44" s="319"/>
      <c r="CE44" s="320"/>
      <c r="CF44" s="322"/>
      <c r="CG44" s="319"/>
      <c r="CH44" s="320"/>
      <c r="CI44" s="338"/>
      <c r="CJ44" s="319"/>
      <c r="CK44" s="320"/>
      <c r="CL44" s="322"/>
    </row>
    <row r="45" spans="2:90">
      <c r="B45" s="452" t="s">
        <v>237</v>
      </c>
      <c r="C45" s="302" t="s">
        <v>228</v>
      </c>
      <c r="D45" s="284">
        <v>80.709999999999994</v>
      </c>
      <c r="E45" s="294">
        <v>78.02</v>
      </c>
      <c r="F45" s="294">
        <v>73.709999999999994</v>
      </c>
      <c r="G45" s="291">
        <v>224.53</v>
      </c>
      <c r="H45" s="284">
        <v>81.069999999999993</v>
      </c>
      <c r="I45" s="294">
        <v>78.36</v>
      </c>
      <c r="J45" s="294">
        <v>74.040000000000006</v>
      </c>
      <c r="K45" s="291">
        <v>224.53</v>
      </c>
      <c r="L45" s="284">
        <v>80.040000000000006</v>
      </c>
      <c r="M45" s="294">
        <v>77.319999999999993</v>
      </c>
      <c r="N45" s="294">
        <v>73.099999999999994</v>
      </c>
      <c r="O45" s="291">
        <v>224.53</v>
      </c>
      <c r="P45" s="284">
        <v>80.790000000000006</v>
      </c>
      <c r="Q45" s="294">
        <v>83.67</v>
      </c>
      <c r="R45" s="294">
        <v>76.42</v>
      </c>
      <c r="S45" s="291">
        <v>224.53</v>
      </c>
      <c r="T45" s="284">
        <v>61.16</v>
      </c>
      <c r="U45" s="294">
        <v>63.68</v>
      </c>
      <c r="V45" s="294">
        <v>58.16</v>
      </c>
      <c r="W45" s="291">
        <v>224.53</v>
      </c>
      <c r="X45" s="284">
        <v>62.43</v>
      </c>
      <c r="Y45" s="294">
        <v>64.98</v>
      </c>
      <c r="Z45" s="294">
        <v>59.34</v>
      </c>
      <c r="AA45" s="291">
        <v>224.53</v>
      </c>
      <c r="AB45" s="286">
        <v>85.36</v>
      </c>
      <c r="AC45" s="294">
        <f>+AC41</f>
        <v>88.34</v>
      </c>
      <c r="AD45" s="286">
        <v>80.680000000000007</v>
      </c>
      <c r="AE45" s="291">
        <v>224.53</v>
      </c>
      <c r="AF45" s="286">
        <v>87.05</v>
      </c>
      <c r="AG45" s="294">
        <v>90.09</v>
      </c>
      <c r="AH45" s="286">
        <v>82.27</v>
      </c>
      <c r="AI45" s="291">
        <v>224.53</v>
      </c>
      <c r="AJ45" s="286">
        <v>87.05</v>
      </c>
      <c r="AK45" s="294">
        <v>90.09</v>
      </c>
      <c r="AL45" s="286">
        <v>82.27</v>
      </c>
      <c r="AM45" s="286">
        <v>220.1</v>
      </c>
      <c r="AN45" s="294">
        <v>220.19</v>
      </c>
      <c r="AO45" s="286">
        <v>219.94</v>
      </c>
      <c r="AP45" s="323">
        <v>88.92</v>
      </c>
      <c r="AQ45" s="344">
        <v>92</v>
      </c>
      <c r="AR45" s="325">
        <v>84.03</v>
      </c>
      <c r="AS45" s="323">
        <v>215.32</v>
      </c>
      <c r="AT45" s="344">
        <v>215.6</v>
      </c>
      <c r="AU45" s="394">
        <v>214.82</v>
      </c>
      <c r="AV45" s="403"/>
      <c r="AW45" s="323">
        <v>91.44</v>
      </c>
      <c r="AX45" s="344">
        <v>94.59</v>
      </c>
      <c r="AY45" s="321">
        <v>86.39</v>
      </c>
      <c r="AZ45" s="323">
        <v>211.19</v>
      </c>
      <c r="BA45" s="344">
        <v>211.68</v>
      </c>
      <c r="BB45" s="326">
        <v>210.29</v>
      </c>
      <c r="BC45" s="323">
        <v>93.35</v>
      </c>
      <c r="BD45" s="344">
        <v>96.55</v>
      </c>
      <c r="BE45" s="321">
        <v>88.18</v>
      </c>
      <c r="BF45" s="323">
        <v>211.19</v>
      </c>
      <c r="BG45" s="344">
        <v>211.68</v>
      </c>
      <c r="BH45" s="326">
        <v>210.29</v>
      </c>
      <c r="BI45" s="323">
        <v>94.54</v>
      </c>
      <c r="BJ45" s="344">
        <v>97.74</v>
      </c>
      <c r="BK45" s="321">
        <v>89.27</v>
      </c>
      <c r="BL45" s="323">
        <v>211.19</v>
      </c>
      <c r="BM45" s="344">
        <v>211.68</v>
      </c>
      <c r="BN45" s="326">
        <v>210.29</v>
      </c>
      <c r="BO45" s="323">
        <v>95.55</v>
      </c>
      <c r="BP45" s="344">
        <v>98.79</v>
      </c>
      <c r="BQ45" s="321">
        <v>90.23</v>
      </c>
      <c r="BR45" s="323">
        <v>211.19</v>
      </c>
      <c r="BS45" s="344">
        <v>211.68</v>
      </c>
      <c r="BT45" s="326">
        <v>210.29</v>
      </c>
      <c r="BU45" s="323">
        <v>97.24</v>
      </c>
      <c r="BV45" s="344">
        <v>100.57</v>
      </c>
      <c r="BW45" s="321">
        <v>91.85</v>
      </c>
      <c r="BX45" s="323">
        <v>211.19</v>
      </c>
      <c r="BY45" s="344">
        <v>211.68</v>
      </c>
      <c r="BZ45" s="326">
        <v>210.29</v>
      </c>
      <c r="CA45" s="323">
        <v>97.44</v>
      </c>
      <c r="CB45" s="344">
        <v>100.76</v>
      </c>
      <c r="CC45" s="321">
        <v>92.02</v>
      </c>
      <c r="CD45" s="323">
        <v>211.19</v>
      </c>
      <c r="CE45" s="344">
        <v>211.68</v>
      </c>
      <c r="CF45" s="326">
        <v>210.29</v>
      </c>
      <c r="CG45" s="323">
        <v>98.7</v>
      </c>
      <c r="CH45" s="344">
        <v>102.12</v>
      </c>
      <c r="CI45" s="321">
        <v>93.27</v>
      </c>
      <c r="CJ45" s="323">
        <v>211.19</v>
      </c>
      <c r="CK45" s="344">
        <v>211.68</v>
      </c>
      <c r="CL45" s="326">
        <v>210.29</v>
      </c>
    </row>
    <row r="46" spans="2:90">
      <c r="B46" s="452"/>
      <c r="C46" s="305" t="s">
        <v>230</v>
      </c>
      <c r="D46" s="292">
        <v>6.05</v>
      </c>
      <c r="E46" s="292">
        <v>6.37</v>
      </c>
      <c r="F46" s="292">
        <v>6.13</v>
      </c>
      <c r="G46" s="292">
        <v>7.26</v>
      </c>
      <c r="H46" s="292">
        <v>5.64</v>
      </c>
      <c r="I46" s="292">
        <v>5.92</v>
      </c>
      <c r="J46" s="292">
        <v>5.4</v>
      </c>
      <c r="K46" s="292">
        <v>7.26</v>
      </c>
      <c r="L46" s="292">
        <v>5.48</v>
      </c>
      <c r="M46" s="292">
        <v>5.74</v>
      </c>
      <c r="N46" s="292">
        <v>4.91</v>
      </c>
      <c r="O46" s="292">
        <v>7.26</v>
      </c>
      <c r="P46" s="292">
        <v>6.05</v>
      </c>
      <c r="Q46" s="292">
        <v>5.64</v>
      </c>
      <c r="R46" s="292">
        <v>4.84</v>
      </c>
      <c r="S46" s="292">
        <v>7.26</v>
      </c>
      <c r="T46" s="292">
        <v>6.35</v>
      </c>
      <c r="U46" s="292">
        <v>6.11</v>
      </c>
      <c r="V46" s="292">
        <v>5.71</v>
      </c>
      <c r="W46" s="292">
        <v>7.26</v>
      </c>
      <c r="X46" s="292">
        <v>6.72</v>
      </c>
      <c r="Y46" s="292">
        <v>6.43</v>
      </c>
      <c r="Z46" s="292">
        <v>5.75</v>
      </c>
      <c r="AA46" s="292">
        <v>7.26</v>
      </c>
      <c r="AB46" s="285">
        <v>6.6</v>
      </c>
      <c r="AC46" s="292">
        <f>+AC42</f>
        <v>6.37</v>
      </c>
      <c r="AD46" s="285">
        <v>6.06</v>
      </c>
      <c r="AE46" s="292">
        <v>7.26</v>
      </c>
      <c r="AF46" s="285">
        <v>6.82</v>
      </c>
      <c r="AG46" s="292">
        <v>6.75</v>
      </c>
      <c r="AH46" s="285">
        <v>6.45</v>
      </c>
      <c r="AI46" s="292">
        <v>7.26</v>
      </c>
      <c r="AJ46" s="285">
        <v>6.82</v>
      </c>
      <c r="AK46" s="292">
        <v>6.75</v>
      </c>
      <c r="AL46" s="285">
        <v>6.45</v>
      </c>
      <c r="AM46" s="285">
        <v>7.25</v>
      </c>
      <c r="AN46" s="292">
        <v>7.24</v>
      </c>
      <c r="AO46" s="285">
        <v>7.23</v>
      </c>
      <c r="AP46" s="327">
        <v>7.37</v>
      </c>
      <c r="AQ46" s="341">
        <v>7.37</v>
      </c>
      <c r="AR46" s="329">
        <v>7.06</v>
      </c>
      <c r="AS46" s="327">
        <v>7.78</v>
      </c>
      <c r="AT46" s="341">
        <v>7.84</v>
      </c>
      <c r="AU46" s="395">
        <v>7.8</v>
      </c>
      <c r="AV46" s="403"/>
      <c r="AW46" s="327">
        <v>9.0299999999999994</v>
      </c>
      <c r="AX46" s="341">
        <v>8.1999999999999993</v>
      </c>
      <c r="AY46" s="325">
        <v>8</v>
      </c>
      <c r="AZ46" s="327">
        <v>9.42</v>
      </c>
      <c r="BA46" s="341">
        <v>8.64</v>
      </c>
      <c r="BB46" s="330">
        <v>8.6999999999999993</v>
      </c>
      <c r="BC46" s="327">
        <v>8.31</v>
      </c>
      <c r="BD46" s="341">
        <v>8.16</v>
      </c>
      <c r="BE46" s="325">
        <v>8.16</v>
      </c>
      <c r="BF46" s="327">
        <v>9.42</v>
      </c>
      <c r="BG46" s="341">
        <v>8.64</v>
      </c>
      <c r="BH46" s="330">
        <v>8.6999999999999993</v>
      </c>
      <c r="BI46" s="327">
        <v>10.27</v>
      </c>
      <c r="BJ46" s="341">
        <v>10.029999999999999</v>
      </c>
      <c r="BK46" s="325">
        <v>9.8699999999999992</v>
      </c>
      <c r="BL46" s="327">
        <v>9.42</v>
      </c>
      <c r="BM46" s="341">
        <v>8.64</v>
      </c>
      <c r="BN46" s="330">
        <v>8.6999999999999993</v>
      </c>
      <c r="BO46" s="327">
        <v>10.94</v>
      </c>
      <c r="BP46" s="341">
        <v>10.02</v>
      </c>
      <c r="BQ46" s="325">
        <v>9.6999999999999993</v>
      </c>
      <c r="BR46" s="327">
        <v>9.42</v>
      </c>
      <c r="BS46" s="341">
        <v>8.64</v>
      </c>
      <c r="BT46" s="330">
        <v>8.6999999999999993</v>
      </c>
      <c r="BU46" s="327">
        <v>10.02</v>
      </c>
      <c r="BV46" s="341">
        <v>9.39</v>
      </c>
      <c r="BW46" s="325">
        <v>9.19</v>
      </c>
      <c r="BX46" s="327">
        <v>9.42</v>
      </c>
      <c r="BY46" s="341">
        <v>8.64</v>
      </c>
      <c r="BZ46" s="330">
        <v>8.6999999999999993</v>
      </c>
      <c r="CA46" s="327">
        <v>8.91</v>
      </c>
      <c r="CB46" s="341">
        <v>8.1999999999999993</v>
      </c>
      <c r="CC46" s="325">
        <v>7.9</v>
      </c>
      <c r="CD46" s="327">
        <v>9.42</v>
      </c>
      <c r="CE46" s="341">
        <v>8.64</v>
      </c>
      <c r="CF46" s="330">
        <v>8.6999999999999993</v>
      </c>
      <c r="CG46" s="327">
        <v>8.94</v>
      </c>
      <c r="CH46" s="341">
        <v>9.18</v>
      </c>
      <c r="CI46" s="325">
        <v>8.48</v>
      </c>
      <c r="CJ46" s="327">
        <v>9.42</v>
      </c>
      <c r="CK46" s="341">
        <v>8.64</v>
      </c>
      <c r="CL46" s="330">
        <v>8.6999999999999993</v>
      </c>
    </row>
    <row r="47" spans="2:90">
      <c r="B47" s="452"/>
      <c r="C47" s="305" t="s">
        <v>233</v>
      </c>
      <c r="D47" s="292">
        <v>170.53</v>
      </c>
      <c r="E47" s="292">
        <v>254.46</v>
      </c>
      <c r="F47" s="292">
        <v>334.81</v>
      </c>
      <c r="G47" s="292">
        <v>97.33</v>
      </c>
      <c r="H47" s="292">
        <v>170.83</v>
      </c>
      <c r="I47" s="292">
        <v>254.71</v>
      </c>
      <c r="J47" s="292">
        <v>335.19</v>
      </c>
      <c r="K47" s="292">
        <v>97.33</v>
      </c>
      <c r="L47" s="292">
        <v>169.03</v>
      </c>
      <c r="M47" s="292">
        <v>251.47</v>
      </c>
      <c r="N47" s="292">
        <v>331.15</v>
      </c>
      <c r="O47" s="292">
        <v>97.33</v>
      </c>
      <c r="P47" s="292">
        <v>280.37</v>
      </c>
      <c r="Q47" s="292">
        <v>188.51</v>
      </c>
      <c r="R47" s="292">
        <v>369.15</v>
      </c>
      <c r="S47" s="292">
        <v>97.33</v>
      </c>
      <c r="T47" s="292">
        <v>241.88</v>
      </c>
      <c r="U47" s="292">
        <v>163.05000000000001</v>
      </c>
      <c r="V47" s="292">
        <v>319.58999999999997</v>
      </c>
      <c r="W47" s="292">
        <v>97.33</v>
      </c>
      <c r="X47" s="292">
        <v>262.97000000000003</v>
      </c>
      <c r="Y47" s="292">
        <v>177.43</v>
      </c>
      <c r="Z47" s="292">
        <v>347.09</v>
      </c>
      <c r="AA47" s="292">
        <v>97.33</v>
      </c>
      <c r="AB47" s="292">
        <v>336.52</v>
      </c>
      <c r="AC47" s="292">
        <v>226.26</v>
      </c>
      <c r="AD47" s="292">
        <v>441.11</v>
      </c>
      <c r="AE47" s="292">
        <v>97.33</v>
      </c>
      <c r="AF47" s="292">
        <v>328.16</v>
      </c>
      <c r="AG47" s="292">
        <v>220.03</v>
      </c>
      <c r="AH47" s="292">
        <v>430.36</v>
      </c>
      <c r="AI47" s="292">
        <v>97.33</v>
      </c>
      <c r="AJ47" s="292">
        <v>328.16</v>
      </c>
      <c r="AK47" s="292">
        <v>220.03</v>
      </c>
      <c r="AL47" s="292">
        <v>430.36</v>
      </c>
      <c r="AM47" s="292">
        <v>104.78</v>
      </c>
      <c r="AN47" s="292">
        <v>101.29</v>
      </c>
      <c r="AO47" s="292">
        <v>108.07</v>
      </c>
      <c r="AP47" s="345">
        <v>319.47000000000003</v>
      </c>
      <c r="AQ47" s="341">
        <v>213.25</v>
      </c>
      <c r="AR47" s="329">
        <v>419.11</v>
      </c>
      <c r="AS47" s="345">
        <v>107.26</v>
      </c>
      <c r="AT47" s="341">
        <v>100.45</v>
      </c>
      <c r="AU47" s="395">
        <v>112.93</v>
      </c>
      <c r="AV47" s="403"/>
      <c r="AW47" s="345">
        <v>343.63</v>
      </c>
      <c r="AX47" s="341">
        <v>229.6</v>
      </c>
      <c r="AY47" s="329">
        <v>450.62</v>
      </c>
      <c r="AZ47" s="345">
        <v>142.59</v>
      </c>
      <c r="BA47" s="341">
        <v>122.73</v>
      </c>
      <c r="BB47" s="330">
        <v>160.56</v>
      </c>
      <c r="BC47" s="345">
        <v>334.94</v>
      </c>
      <c r="BD47" s="341">
        <v>223.99</v>
      </c>
      <c r="BE47" s="329">
        <v>439.24</v>
      </c>
      <c r="BF47" s="345">
        <v>142.59</v>
      </c>
      <c r="BG47" s="341">
        <v>122.73</v>
      </c>
      <c r="BH47" s="330">
        <v>160.56</v>
      </c>
      <c r="BI47" s="345">
        <v>318.06</v>
      </c>
      <c r="BJ47" s="341">
        <v>212.79</v>
      </c>
      <c r="BK47" s="329">
        <v>417.12</v>
      </c>
      <c r="BL47" s="345">
        <v>142.59</v>
      </c>
      <c r="BM47" s="341">
        <v>122.73</v>
      </c>
      <c r="BN47" s="330">
        <v>160.56</v>
      </c>
      <c r="BO47" s="345">
        <v>318</v>
      </c>
      <c r="BP47" s="341">
        <v>212.62</v>
      </c>
      <c r="BQ47" s="329">
        <v>417.13</v>
      </c>
      <c r="BR47" s="345">
        <v>142.59</v>
      </c>
      <c r="BS47" s="341">
        <v>122.73</v>
      </c>
      <c r="BT47" s="330">
        <v>160.56</v>
      </c>
      <c r="BU47" s="345">
        <v>337.87</v>
      </c>
      <c r="BV47" s="341">
        <v>226.28</v>
      </c>
      <c r="BW47" s="329">
        <v>443.15</v>
      </c>
      <c r="BX47" s="345">
        <v>142.59</v>
      </c>
      <c r="BY47" s="341">
        <v>122.73</v>
      </c>
      <c r="BZ47" s="330">
        <v>160.56</v>
      </c>
      <c r="CA47" s="345">
        <v>325.19</v>
      </c>
      <c r="CB47" s="341">
        <v>217.65</v>
      </c>
      <c r="CC47" s="329">
        <v>426.54</v>
      </c>
      <c r="CD47" s="345">
        <v>142.59</v>
      </c>
      <c r="CE47" s="341">
        <v>122.73</v>
      </c>
      <c r="CF47" s="330">
        <v>160.56</v>
      </c>
      <c r="CG47" s="345">
        <v>332.71</v>
      </c>
      <c r="CH47" s="341">
        <v>222.93</v>
      </c>
      <c r="CI47" s="329">
        <v>436.6</v>
      </c>
      <c r="CJ47" s="345">
        <v>142.59</v>
      </c>
      <c r="CK47" s="341">
        <v>122.73</v>
      </c>
      <c r="CL47" s="330">
        <v>160.56</v>
      </c>
    </row>
    <row r="48" spans="2:90">
      <c r="B48" s="452"/>
      <c r="C48" s="309" t="s">
        <v>234</v>
      </c>
      <c r="D48" s="293">
        <v>651.58000000000004</v>
      </c>
      <c r="E48" s="293">
        <v>1075.24</v>
      </c>
      <c r="F48" s="293">
        <v>1145.8900000000001</v>
      </c>
      <c r="G48" s="293">
        <v>985.26</v>
      </c>
      <c r="H48" s="293">
        <v>665.65</v>
      </c>
      <c r="I48" s="293">
        <v>1106.3399999999999</v>
      </c>
      <c r="J48" s="293">
        <v>1151.02</v>
      </c>
      <c r="K48" s="293">
        <v>985.26</v>
      </c>
      <c r="L48" s="293">
        <v>672.79</v>
      </c>
      <c r="M48" s="293">
        <v>1111.57</v>
      </c>
      <c r="N48" s="293">
        <v>1148.02</v>
      </c>
      <c r="O48" s="293">
        <v>985.26</v>
      </c>
      <c r="P48" s="293">
        <v>1183.6300000000001</v>
      </c>
      <c r="Q48" s="293">
        <v>716.58</v>
      </c>
      <c r="R48" s="293">
        <v>1244.25</v>
      </c>
      <c r="S48" s="293">
        <v>985.26</v>
      </c>
      <c r="T48" s="293">
        <v>1116.3599999999999</v>
      </c>
      <c r="U48" s="293">
        <v>710.19</v>
      </c>
      <c r="V48" s="293">
        <v>1125.3800000000001</v>
      </c>
      <c r="W48" s="293">
        <v>985.26</v>
      </c>
      <c r="X48" s="293">
        <v>1191.21</v>
      </c>
      <c r="Y48" s="293">
        <v>714.36</v>
      </c>
      <c r="Z48" s="293">
        <v>1212.08</v>
      </c>
      <c r="AA48" s="293">
        <v>985.26</v>
      </c>
      <c r="AB48" s="293">
        <v>1375.85</v>
      </c>
      <c r="AC48" s="293">
        <v>790.56</v>
      </c>
      <c r="AD48" s="293">
        <v>1553.63</v>
      </c>
      <c r="AE48" s="293">
        <v>985.26</v>
      </c>
      <c r="AF48" s="293">
        <v>1210.51</v>
      </c>
      <c r="AG48" s="293">
        <v>735.29</v>
      </c>
      <c r="AH48" s="293">
        <v>1277.3800000000001</v>
      </c>
      <c r="AI48" s="293">
        <v>985.26</v>
      </c>
      <c r="AJ48" s="293">
        <v>1210.51</v>
      </c>
      <c r="AK48" s="293">
        <v>735.29</v>
      </c>
      <c r="AL48" s="293">
        <v>1277.3800000000001</v>
      </c>
      <c r="AM48" s="293">
        <v>992.53</v>
      </c>
      <c r="AN48" s="293">
        <v>977.2</v>
      </c>
      <c r="AO48" s="293">
        <v>994.68</v>
      </c>
      <c r="AP48" s="342">
        <v>1155.52</v>
      </c>
      <c r="AQ48" s="343">
        <v>716.23</v>
      </c>
      <c r="AR48" s="338">
        <v>1281.8599999999999</v>
      </c>
      <c r="AS48" s="342">
        <v>948.44</v>
      </c>
      <c r="AT48" s="343">
        <v>946.04</v>
      </c>
      <c r="AU48" s="397">
        <v>1013.3</v>
      </c>
      <c r="AV48" s="403"/>
      <c r="AW48" s="342">
        <v>1327.79</v>
      </c>
      <c r="AX48" s="343">
        <v>807.53</v>
      </c>
      <c r="AY48" s="338">
        <v>1396.79</v>
      </c>
      <c r="AZ48" s="342">
        <v>1131.6099999999999</v>
      </c>
      <c r="BA48" s="343">
        <v>1025.25</v>
      </c>
      <c r="BB48" s="339">
        <v>1142.3599999999999</v>
      </c>
      <c r="BC48" s="342">
        <v>1262.43</v>
      </c>
      <c r="BD48" s="343">
        <v>785.86</v>
      </c>
      <c r="BE48" s="338">
        <v>1411.99</v>
      </c>
      <c r="BF48" s="342">
        <v>1131.6099999999999</v>
      </c>
      <c r="BG48" s="343">
        <v>1025.25</v>
      </c>
      <c r="BH48" s="339">
        <v>1142.3599999999999</v>
      </c>
      <c r="BI48" s="342">
        <v>1302</v>
      </c>
      <c r="BJ48" s="343">
        <v>668.06</v>
      </c>
      <c r="BK48" s="338">
        <v>1498.82</v>
      </c>
      <c r="BL48" s="342">
        <v>1131.6099999999999</v>
      </c>
      <c r="BM48" s="343">
        <v>1025.25</v>
      </c>
      <c r="BN48" s="339">
        <v>1142.3599999999999</v>
      </c>
      <c r="BO48" s="342">
        <v>1200.94</v>
      </c>
      <c r="BP48" s="343">
        <v>747.92</v>
      </c>
      <c r="BQ48" s="338">
        <v>1326.93</v>
      </c>
      <c r="BR48" s="342">
        <v>1131.6099999999999</v>
      </c>
      <c r="BS48" s="343">
        <v>1025.25</v>
      </c>
      <c r="BT48" s="339">
        <v>1142.3599999999999</v>
      </c>
      <c r="BU48" s="342">
        <v>1277</v>
      </c>
      <c r="BV48" s="343">
        <v>787.1</v>
      </c>
      <c r="BW48" s="338">
        <v>1366.82</v>
      </c>
      <c r="BX48" s="342">
        <v>1131.6099999999999</v>
      </c>
      <c r="BY48" s="343">
        <v>1025.25</v>
      </c>
      <c r="BZ48" s="339">
        <v>1142.3599999999999</v>
      </c>
      <c r="CA48" s="342">
        <v>1276.56</v>
      </c>
      <c r="CB48" s="343">
        <v>784.9</v>
      </c>
      <c r="CC48" s="338">
        <v>1339.9</v>
      </c>
      <c r="CD48" s="342">
        <v>1131.6099999999999</v>
      </c>
      <c r="CE48" s="343">
        <v>1025.25</v>
      </c>
      <c r="CF48" s="339">
        <v>1142.3599999999999</v>
      </c>
      <c r="CG48" s="342">
        <v>1325.88</v>
      </c>
      <c r="CH48" s="343">
        <v>826.74</v>
      </c>
      <c r="CI48" s="338">
        <v>1378.21</v>
      </c>
      <c r="CJ48" s="342">
        <v>1131.6099999999999</v>
      </c>
      <c r="CK48" s="343">
        <v>1025.25</v>
      </c>
      <c r="CL48" s="339">
        <v>1142.3599999999999</v>
      </c>
    </row>
  </sheetData>
  <mergeCells count="60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G9:CL9"/>
    <mergeCell ref="CG10:CI10"/>
    <mergeCell ref="CJ10:CL10"/>
    <mergeCell ref="CA9:CF9"/>
    <mergeCell ref="CA10:CC10"/>
    <mergeCell ref="CD10:CF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C6" sqref="C6:C8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5"/>
      <c r="C1" s="300" t="s">
        <v>304</v>
      </c>
      <c r="D1" s="311" t="s">
        <v>350</v>
      </c>
    </row>
    <row r="2" spans="1:87">
      <c r="B2" s="166"/>
      <c r="C2" s="168" t="s">
        <v>212</v>
      </c>
      <c r="CC2" s="5" t="s">
        <v>311</v>
      </c>
    </row>
    <row r="3" spans="1:87">
      <c r="B3" s="167"/>
      <c r="C3" s="168" t="s">
        <v>213</v>
      </c>
    </row>
    <row r="4" spans="1:87">
      <c r="B4" s="167"/>
    </row>
    <row r="6" spans="1:87" s="13" customFormat="1">
      <c r="B6" s="447" t="s">
        <v>214</v>
      </c>
      <c r="C6" s="447" t="s">
        <v>215</v>
      </c>
      <c r="D6" s="445">
        <v>40179</v>
      </c>
      <c r="E6" s="446"/>
      <c r="F6" s="445">
        <v>40210</v>
      </c>
      <c r="G6" s="446"/>
      <c r="H6" s="445">
        <v>40238</v>
      </c>
      <c r="I6" s="446"/>
      <c r="J6" s="445">
        <v>40269</v>
      </c>
      <c r="K6" s="446"/>
      <c r="L6" s="445">
        <v>40299</v>
      </c>
      <c r="M6" s="446"/>
      <c r="N6" s="445">
        <v>40330</v>
      </c>
      <c r="O6" s="446"/>
      <c r="P6" s="445">
        <v>40360</v>
      </c>
      <c r="Q6" s="446"/>
      <c r="R6" s="445">
        <v>40391</v>
      </c>
      <c r="S6" s="446"/>
      <c r="T6" s="445">
        <v>40422</v>
      </c>
      <c r="U6" s="446"/>
      <c r="V6" s="445">
        <v>40452</v>
      </c>
      <c r="W6" s="446"/>
      <c r="X6" s="445">
        <v>40483</v>
      </c>
      <c r="Y6" s="446"/>
      <c r="Z6" s="445">
        <v>40513</v>
      </c>
      <c r="AA6" s="446"/>
      <c r="AB6" s="445">
        <v>40544</v>
      </c>
      <c r="AC6" s="446"/>
      <c r="AD6" s="445">
        <v>40575</v>
      </c>
      <c r="AE6" s="446"/>
      <c r="AF6" s="445">
        <v>40603</v>
      </c>
      <c r="AG6" s="446"/>
      <c r="AH6" s="445">
        <v>40634</v>
      </c>
      <c r="AI6" s="446"/>
      <c r="AJ6" s="445">
        <v>40664</v>
      </c>
      <c r="AK6" s="446"/>
      <c r="AL6" s="445">
        <v>40695</v>
      </c>
      <c r="AM6" s="446"/>
      <c r="AN6" s="445">
        <v>40725</v>
      </c>
      <c r="AO6" s="446"/>
      <c r="AP6" s="445">
        <v>40756</v>
      </c>
      <c r="AQ6" s="446"/>
      <c r="AR6" s="445">
        <v>40787</v>
      </c>
      <c r="AS6" s="446"/>
      <c r="AT6" s="445">
        <v>40817</v>
      </c>
      <c r="AU6" s="446"/>
      <c r="AV6" s="445">
        <v>40848</v>
      </c>
      <c r="AW6" s="446"/>
      <c r="AX6" s="445">
        <v>40878</v>
      </c>
      <c r="AY6" s="446"/>
      <c r="AZ6" s="445">
        <v>40909</v>
      </c>
      <c r="BA6" s="446"/>
      <c r="BB6" s="445">
        <v>40940</v>
      </c>
      <c r="BC6" s="446"/>
      <c r="BD6" s="445">
        <v>40969</v>
      </c>
      <c r="BE6" s="446"/>
      <c r="BF6" s="445">
        <v>41000</v>
      </c>
      <c r="BG6" s="446"/>
      <c r="BH6" s="445">
        <v>41030</v>
      </c>
      <c r="BI6" s="446"/>
      <c r="BJ6" s="445">
        <v>41061</v>
      </c>
      <c r="BK6" s="446"/>
      <c r="BL6" s="445">
        <v>41091</v>
      </c>
      <c r="BM6" s="446"/>
      <c r="BN6" s="445">
        <v>41122</v>
      </c>
      <c r="BO6" s="446"/>
      <c r="BP6" s="445">
        <v>41153</v>
      </c>
      <c r="BQ6" s="446"/>
      <c r="BR6" s="445">
        <v>41183</v>
      </c>
      <c r="BS6" s="446"/>
      <c r="BT6" s="445">
        <v>41214</v>
      </c>
      <c r="BU6" s="446"/>
      <c r="BV6" s="445">
        <v>41244</v>
      </c>
      <c r="BW6" s="446"/>
      <c r="BX6" s="445">
        <v>41275</v>
      </c>
      <c r="BY6" s="446"/>
      <c r="BZ6" s="445">
        <v>41306</v>
      </c>
      <c r="CA6" s="446"/>
      <c r="CB6" s="445">
        <v>41334</v>
      </c>
      <c r="CC6" s="446"/>
      <c r="CD6" s="445">
        <v>41365</v>
      </c>
      <c r="CE6" s="446"/>
      <c r="CF6" s="445">
        <v>41395</v>
      </c>
      <c r="CG6" s="446"/>
      <c r="CH6" s="445">
        <v>41426</v>
      </c>
      <c r="CI6" s="446"/>
    </row>
    <row r="7" spans="1:87" ht="12.75" customHeight="1">
      <c r="B7" s="447"/>
      <c r="C7" s="447"/>
      <c r="D7" s="441" t="s">
        <v>217</v>
      </c>
      <c r="E7" s="443" t="s">
        <v>216</v>
      </c>
      <c r="F7" s="441" t="s">
        <v>217</v>
      </c>
      <c r="G7" s="443" t="s">
        <v>216</v>
      </c>
      <c r="H7" s="441" t="s">
        <v>217</v>
      </c>
      <c r="I7" s="443" t="s">
        <v>216</v>
      </c>
      <c r="J7" s="441" t="s">
        <v>217</v>
      </c>
      <c r="K7" s="443" t="s">
        <v>216</v>
      </c>
      <c r="L7" s="441" t="s">
        <v>217</v>
      </c>
      <c r="M7" s="443" t="s">
        <v>216</v>
      </c>
      <c r="N7" s="441" t="s">
        <v>217</v>
      </c>
      <c r="O7" s="443" t="s">
        <v>216</v>
      </c>
      <c r="P7" s="441" t="s">
        <v>217</v>
      </c>
      <c r="Q7" s="443" t="s">
        <v>216</v>
      </c>
      <c r="R7" s="441" t="s">
        <v>217</v>
      </c>
      <c r="S7" s="443" t="s">
        <v>216</v>
      </c>
      <c r="T7" s="441" t="s">
        <v>217</v>
      </c>
      <c r="U7" s="443" t="s">
        <v>216</v>
      </c>
      <c r="V7" s="441" t="s">
        <v>217</v>
      </c>
      <c r="W7" s="443" t="s">
        <v>216</v>
      </c>
      <c r="X7" s="441" t="s">
        <v>217</v>
      </c>
      <c r="Y7" s="443" t="s">
        <v>216</v>
      </c>
      <c r="Z7" s="441" t="s">
        <v>217</v>
      </c>
      <c r="AA7" s="443" t="s">
        <v>216</v>
      </c>
      <c r="AB7" s="441" t="s">
        <v>217</v>
      </c>
      <c r="AC7" s="443" t="s">
        <v>216</v>
      </c>
      <c r="AD7" s="441" t="s">
        <v>217</v>
      </c>
      <c r="AE7" s="443" t="s">
        <v>216</v>
      </c>
      <c r="AF7" s="441" t="s">
        <v>217</v>
      </c>
      <c r="AG7" s="443" t="s">
        <v>216</v>
      </c>
      <c r="AH7" s="441" t="s">
        <v>217</v>
      </c>
      <c r="AI7" s="443" t="s">
        <v>216</v>
      </c>
      <c r="AJ7" s="441" t="s">
        <v>217</v>
      </c>
      <c r="AK7" s="443" t="s">
        <v>216</v>
      </c>
      <c r="AL7" s="441" t="s">
        <v>217</v>
      </c>
      <c r="AM7" s="443" t="s">
        <v>216</v>
      </c>
      <c r="AN7" s="441" t="s">
        <v>217</v>
      </c>
      <c r="AO7" s="443" t="s">
        <v>216</v>
      </c>
      <c r="AP7" s="441" t="s">
        <v>217</v>
      </c>
      <c r="AQ7" s="443" t="s">
        <v>216</v>
      </c>
      <c r="AR7" s="441" t="s">
        <v>217</v>
      </c>
      <c r="AS7" s="443" t="s">
        <v>216</v>
      </c>
      <c r="AT7" s="441" t="s">
        <v>217</v>
      </c>
      <c r="AU7" s="443" t="s">
        <v>216</v>
      </c>
      <c r="AV7" s="441" t="s">
        <v>217</v>
      </c>
      <c r="AW7" s="443" t="s">
        <v>216</v>
      </c>
      <c r="AX7" s="441" t="s">
        <v>217</v>
      </c>
      <c r="AY7" s="443" t="s">
        <v>216</v>
      </c>
      <c r="AZ7" s="441" t="s">
        <v>217</v>
      </c>
      <c r="BA7" s="443" t="s">
        <v>216</v>
      </c>
      <c r="BB7" s="441" t="s">
        <v>217</v>
      </c>
      <c r="BC7" s="443" t="s">
        <v>216</v>
      </c>
      <c r="BD7" s="441" t="s">
        <v>217</v>
      </c>
      <c r="BE7" s="443" t="s">
        <v>216</v>
      </c>
      <c r="BF7" s="441" t="s">
        <v>217</v>
      </c>
      <c r="BG7" s="443" t="s">
        <v>216</v>
      </c>
      <c r="BH7" s="441" t="s">
        <v>217</v>
      </c>
      <c r="BI7" s="443" t="s">
        <v>216</v>
      </c>
      <c r="BJ7" s="441" t="s">
        <v>217</v>
      </c>
      <c r="BK7" s="443" t="s">
        <v>216</v>
      </c>
      <c r="BL7" s="441" t="s">
        <v>217</v>
      </c>
      <c r="BM7" s="443" t="s">
        <v>216</v>
      </c>
      <c r="BN7" s="441" t="s">
        <v>217</v>
      </c>
      <c r="BO7" s="443" t="s">
        <v>216</v>
      </c>
      <c r="BP7" s="441" t="s">
        <v>217</v>
      </c>
      <c r="BQ7" s="443" t="s">
        <v>216</v>
      </c>
      <c r="BR7" s="441" t="s">
        <v>217</v>
      </c>
      <c r="BS7" s="443" t="s">
        <v>216</v>
      </c>
      <c r="BT7" s="441" t="s">
        <v>217</v>
      </c>
      <c r="BU7" s="443" t="s">
        <v>216</v>
      </c>
      <c r="BV7" s="441" t="s">
        <v>217</v>
      </c>
      <c r="BW7" s="443" t="s">
        <v>216</v>
      </c>
      <c r="BX7" s="441" t="s">
        <v>217</v>
      </c>
      <c r="BY7" s="443" t="s">
        <v>216</v>
      </c>
      <c r="BZ7" s="441" t="s">
        <v>217</v>
      </c>
      <c r="CA7" s="443" t="s">
        <v>216</v>
      </c>
      <c r="CB7" s="441" t="s">
        <v>217</v>
      </c>
      <c r="CC7" s="443" t="s">
        <v>216</v>
      </c>
      <c r="CD7" s="441" t="s">
        <v>217</v>
      </c>
      <c r="CE7" s="443" t="s">
        <v>216</v>
      </c>
      <c r="CF7" s="441" t="s">
        <v>217</v>
      </c>
      <c r="CG7" s="443" t="s">
        <v>216</v>
      </c>
      <c r="CH7" s="441" t="s">
        <v>217</v>
      </c>
      <c r="CI7" s="443" t="s">
        <v>216</v>
      </c>
    </row>
    <row r="8" spans="1:87">
      <c r="B8" s="447"/>
      <c r="C8" s="447"/>
      <c r="D8" s="442"/>
      <c r="E8" s="444"/>
      <c r="F8" s="442"/>
      <c r="G8" s="444"/>
      <c r="H8" s="442"/>
      <c r="I8" s="444"/>
      <c r="J8" s="442"/>
      <c r="K8" s="444"/>
      <c r="L8" s="442"/>
      <c r="M8" s="444"/>
      <c r="N8" s="442"/>
      <c r="O8" s="444"/>
      <c r="P8" s="442"/>
      <c r="Q8" s="444"/>
      <c r="R8" s="442"/>
      <c r="S8" s="444"/>
      <c r="T8" s="442"/>
      <c r="U8" s="444"/>
      <c r="V8" s="442"/>
      <c r="W8" s="444"/>
      <c r="X8" s="442"/>
      <c r="Y8" s="444"/>
      <c r="Z8" s="442"/>
      <c r="AA8" s="444"/>
      <c r="AB8" s="442"/>
      <c r="AC8" s="444"/>
      <c r="AD8" s="442"/>
      <c r="AE8" s="444"/>
      <c r="AF8" s="442"/>
      <c r="AG8" s="444"/>
      <c r="AH8" s="442"/>
      <c r="AI8" s="444"/>
      <c r="AJ8" s="442"/>
      <c r="AK8" s="444"/>
      <c r="AL8" s="442"/>
      <c r="AM8" s="444"/>
      <c r="AN8" s="442"/>
      <c r="AO8" s="444"/>
      <c r="AP8" s="442"/>
      <c r="AQ8" s="444"/>
      <c r="AR8" s="442"/>
      <c r="AS8" s="444"/>
      <c r="AT8" s="442"/>
      <c r="AU8" s="444"/>
      <c r="AV8" s="442"/>
      <c r="AW8" s="444"/>
      <c r="AX8" s="442"/>
      <c r="AY8" s="444"/>
      <c r="AZ8" s="442"/>
      <c r="BA8" s="444"/>
      <c r="BB8" s="442"/>
      <c r="BC8" s="444"/>
      <c r="BD8" s="442"/>
      <c r="BE8" s="444"/>
      <c r="BF8" s="442"/>
      <c r="BG8" s="444"/>
      <c r="BH8" s="442"/>
      <c r="BI8" s="444"/>
      <c r="BJ8" s="442"/>
      <c r="BK8" s="444"/>
      <c r="BL8" s="442"/>
      <c r="BM8" s="444"/>
      <c r="BN8" s="442"/>
      <c r="BO8" s="444"/>
      <c r="BP8" s="442"/>
      <c r="BQ8" s="444"/>
      <c r="BR8" s="442"/>
      <c r="BS8" s="444"/>
      <c r="BT8" s="442"/>
      <c r="BU8" s="444"/>
      <c r="BV8" s="442"/>
      <c r="BW8" s="444"/>
      <c r="BX8" s="442"/>
      <c r="BY8" s="444"/>
      <c r="BZ8" s="442"/>
      <c r="CA8" s="444"/>
      <c r="CB8" s="442"/>
      <c r="CC8" s="444"/>
      <c r="CD8" s="442"/>
      <c r="CE8" s="444"/>
      <c r="CF8" s="442"/>
      <c r="CG8" s="444"/>
      <c r="CH8" s="442"/>
      <c r="CI8" s="444"/>
    </row>
    <row r="9" spans="1:87">
      <c r="B9" s="438" t="s">
        <v>218</v>
      </c>
      <c r="C9" s="169" t="s">
        <v>228</v>
      </c>
      <c r="D9" s="170"/>
      <c r="E9" s="171"/>
      <c r="F9" s="170"/>
      <c r="G9" s="171"/>
      <c r="H9" s="170"/>
      <c r="I9" s="171"/>
      <c r="J9" s="170"/>
      <c r="K9" s="171"/>
      <c r="L9" s="170"/>
      <c r="M9" s="171"/>
      <c r="N9" s="170"/>
      <c r="O9" s="171"/>
      <c r="P9" s="170"/>
      <c r="Q9" s="171"/>
      <c r="R9" s="170"/>
      <c r="S9" s="171"/>
      <c r="T9" s="170"/>
      <c r="U9" s="171"/>
      <c r="V9" s="170"/>
      <c r="W9" s="171"/>
      <c r="X9" s="170"/>
      <c r="Y9" s="171"/>
      <c r="Z9" s="170"/>
      <c r="AA9" s="171"/>
      <c r="AB9" s="170"/>
      <c r="AC9" s="171"/>
      <c r="AD9" s="170"/>
      <c r="AE9" s="171"/>
      <c r="AF9" s="170"/>
      <c r="AG9" s="171"/>
      <c r="AH9" s="170"/>
      <c r="AI9" s="171"/>
      <c r="AJ9" s="170"/>
      <c r="AK9" s="171"/>
      <c r="AL9" s="170"/>
      <c r="AM9" s="171"/>
      <c r="AN9" s="170"/>
      <c r="AO9" s="171"/>
      <c r="AP9" s="170"/>
      <c r="AQ9" s="171"/>
      <c r="AR9" s="170"/>
      <c r="AS9" s="171"/>
      <c r="AT9" s="170"/>
      <c r="AU9" s="171"/>
      <c r="AV9" s="170"/>
      <c r="AW9" s="171"/>
      <c r="AX9" s="170"/>
      <c r="AY9" s="171"/>
      <c r="AZ9" s="170"/>
      <c r="BA9" s="171"/>
      <c r="BB9" s="170"/>
      <c r="BC9" s="171"/>
      <c r="BD9" s="170"/>
      <c r="BE9" s="171"/>
      <c r="BF9" s="170"/>
      <c r="BG9" s="171"/>
      <c r="BH9" s="170"/>
      <c r="BI9" s="171"/>
      <c r="BJ9" s="170"/>
      <c r="BK9" s="171"/>
      <c r="BL9" s="170"/>
      <c r="BM9" s="171"/>
      <c r="BN9" s="170"/>
      <c r="BO9" s="171"/>
      <c r="BP9" s="170"/>
      <c r="BQ9" s="171"/>
      <c r="BR9" s="170"/>
      <c r="BS9" s="171"/>
      <c r="BT9" s="170"/>
      <c r="BU9" s="171"/>
      <c r="BV9" s="170"/>
      <c r="BW9" s="171"/>
      <c r="BX9" s="170"/>
      <c r="BY9" s="171"/>
      <c r="BZ9" s="170"/>
      <c r="CA9" s="171"/>
      <c r="CB9" s="170"/>
      <c r="CC9" s="171"/>
      <c r="CD9" s="170"/>
      <c r="CE9" s="171"/>
      <c r="CF9" s="170"/>
      <c r="CG9" s="171"/>
      <c r="CH9" s="170"/>
      <c r="CI9" s="171"/>
    </row>
    <row r="10" spans="1:87">
      <c r="B10" s="439"/>
      <c r="C10" s="172" t="s">
        <v>239</v>
      </c>
      <c r="D10" s="173">
        <v>15.22</v>
      </c>
      <c r="E10" s="174">
        <v>16.23</v>
      </c>
      <c r="F10" s="173">
        <v>15.22</v>
      </c>
      <c r="G10" s="174">
        <v>16</v>
      </c>
      <c r="H10" s="173">
        <v>15.22</v>
      </c>
      <c r="I10" s="174">
        <v>16.37</v>
      </c>
      <c r="J10" s="173">
        <v>15.22</v>
      </c>
      <c r="K10" s="174">
        <v>16.28</v>
      </c>
      <c r="L10" s="173">
        <v>15.22</v>
      </c>
      <c r="M10" s="174">
        <v>16.3</v>
      </c>
      <c r="N10" s="173">
        <v>15.22</v>
      </c>
      <c r="O10" s="174">
        <v>16.7</v>
      </c>
      <c r="P10" s="173">
        <v>15.22</v>
      </c>
      <c r="Q10" s="174">
        <v>16.13</v>
      </c>
      <c r="R10" s="173">
        <v>15.22</v>
      </c>
      <c r="S10" s="174">
        <v>16.28</v>
      </c>
      <c r="T10" s="173">
        <v>15.22</v>
      </c>
      <c r="U10" s="174">
        <v>16.32</v>
      </c>
      <c r="V10" s="173">
        <v>15.22</v>
      </c>
      <c r="W10" s="174">
        <v>16.38</v>
      </c>
      <c r="X10" s="173">
        <v>15.22</v>
      </c>
      <c r="Y10" s="174">
        <v>16.510000000000002</v>
      </c>
      <c r="Z10" s="173">
        <v>16.89</v>
      </c>
      <c r="AA10" s="174">
        <v>16.97</v>
      </c>
      <c r="AB10" s="173">
        <v>16.89</v>
      </c>
      <c r="AC10" s="174">
        <v>17.239999999999998</v>
      </c>
      <c r="AD10" s="173">
        <v>16.89</v>
      </c>
      <c r="AE10" s="174">
        <v>17.98</v>
      </c>
      <c r="AF10" s="173">
        <v>16.89</v>
      </c>
      <c r="AG10" s="174">
        <v>18.37</v>
      </c>
      <c r="AH10" s="173">
        <v>16.89</v>
      </c>
      <c r="AI10" s="174">
        <v>19.489999999999998</v>
      </c>
      <c r="AJ10" s="173">
        <v>16.89</v>
      </c>
      <c r="AK10" s="174">
        <v>20.38</v>
      </c>
      <c r="AL10" s="173">
        <v>18.239999999999998</v>
      </c>
      <c r="AM10" s="174">
        <v>21.08</v>
      </c>
      <c r="AN10" s="173">
        <v>18.239999999999998</v>
      </c>
      <c r="AO10" s="174">
        <v>20.94</v>
      </c>
      <c r="AP10" s="173">
        <v>18.239999999999998</v>
      </c>
      <c r="AQ10" s="174">
        <v>21.37</v>
      </c>
      <c r="AR10" s="173">
        <v>18.239999999999998</v>
      </c>
      <c r="AS10" s="174">
        <v>21.59</v>
      </c>
      <c r="AT10" s="173">
        <v>18.239999999999998</v>
      </c>
      <c r="AU10" s="174">
        <v>21.26</v>
      </c>
      <c r="AV10" s="173">
        <v>18.239999999999998</v>
      </c>
      <c r="AW10" s="174">
        <v>3.1000000000000014</v>
      </c>
      <c r="AX10" s="173">
        <v>18.239999999999998</v>
      </c>
      <c r="AY10" s="174">
        <v>21.58</v>
      </c>
      <c r="AZ10" s="173">
        <v>18.239999999999998</v>
      </c>
      <c r="BA10" s="174">
        <v>21.71</v>
      </c>
      <c r="BB10" s="173">
        <v>18.239999999999998</v>
      </c>
      <c r="BC10" s="174">
        <v>21.07</v>
      </c>
      <c r="BD10" s="173">
        <v>18.239999999999998</v>
      </c>
      <c r="BE10" s="174">
        <v>22.12</v>
      </c>
      <c r="BF10" s="173">
        <v>18.239999999999998</v>
      </c>
      <c r="BG10" s="174">
        <v>22.858113576415374</v>
      </c>
      <c r="BH10" s="173">
        <v>18.239999999999998</v>
      </c>
      <c r="BI10" s="174">
        <v>23.202312322813441</v>
      </c>
      <c r="BJ10" s="173">
        <v>18.239999999999998</v>
      </c>
      <c r="BK10" s="174">
        <v>22.865774930045383</v>
      </c>
      <c r="BL10" s="173">
        <v>18.239999999999998</v>
      </c>
      <c r="BM10" s="174">
        <v>21.419331833788231</v>
      </c>
      <c r="BN10" s="173">
        <v>18.239999999999998</v>
      </c>
      <c r="BO10" s="174">
        <v>19.953906826250424</v>
      </c>
      <c r="BP10" s="173">
        <v>18.239999999999998</v>
      </c>
      <c r="BQ10" s="174">
        <v>20.568515019235811</v>
      </c>
      <c r="BR10" s="173">
        <v>18.239999999999998</v>
      </c>
      <c r="BS10" s="174">
        <v>21.621997933983756</v>
      </c>
      <c r="BT10" s="173">
        <v>18.239999999999998</v>
      </c>
      <c r="BU10" s="174">
        <v>21.940830755362438</v>
      </c>
      <c r="BV10" s="173">
        <v>18.239999999999998</v>
      </c>
      <c r="BW10" s="174">
        <v>21.612146252528664</v>
      </c>
      <c r="BX10" s="173">
        <v>18.239999999999998</v>
      </c>
      <c r="BY10" s="174">
        <v>21.370263022258829</v>
      </c>
      <c r="BZ10" s="173">
        <v>18.239999999999998</v>
      </c>
      <c r="CA10" s="174">
        <v>21.611290453005228</v>
      </c>
      <c r="CB10" s="173">
        <v>18.239999999999998</v>
      </c>
      <c r="CC10" s="174">
        <v>22.136156460955007</v>
      </c>
      <c r="CD10" s="173">
        <v>18.239999999999998</v>
      </c>
      <c r="CE10" s="174">
        <v>22.605496495170687</v>
      </c>
      <c r="CF10" s="173">
        <v>18.239999999999998</v>
      </c>
      <c r="CG10" s="174">
        <v>22.246994710960042</v>
      </c>
      <c r="CH10" s="173">
        <v>18.239999999999998</v>
      </c>
      <c r="CI10" s="174">
        <v>21.761831639537096</v>
      </c>
    </row>
    <row r="11" spans="1:87">
      <c r="B11" s="439"/>
      <c r="C11" s="172" t="s">
        <v>240</v>
      </c>
      <c r="D11" s="173">
        <v>35.85</v>
      </c>
      <c r="E11" s="174">
        <v>38.24</v>
      </c>
      <c r="F11" s="173">
        <v>35.85</v>
      </c>
      <c r="G11" s="174">
        <v>37.700000000000003</v>
      </c>
      <c r="H11" s="173">
        <v>35.85</v>
      </c>
      <c r="I11" s="174">
        <v>38.57</v>
      </c>
      <c r="J11" s="173">
        <v>35.85</v>
      </c>
      <c r="K11" s="174">
        <v>38.35</v>
      </c>
      <c r="L11" s="173">
        <v>35.85</v>
      </c>
      <c r="M11" s="174">
        <v>38.39</v>
      </c>
      <c r="N11" s="173">
        <v>35.85</v>
      </c>
      <c r="O11" s="174">
        <v>39.33</v>
      </c>
      <c r="P11" s="173">
        <v>35.85</v>
      </c>
      <c r="Q11" s="174">
        <v>38.01</v>
      </c>
      <c r="R11" s="173">
        <v>35.85</v>
      </c>
      <c r="S11" s="174">
        <v>38.35</v>
      </c>
      <c r="T11" s="173">
        <v>35.85</v>
      </c>
      <c r="U11" s="174">
        <v>38.44</v>
      </c>
      <c r="V11" s="173">
        <v>35.85</v>
      </c>
      <c r="W11" s="174">
        <v>38.58</v>
      </c>
      <c r="X11" s="173">
        <v>35.85</v>
      </c>
      <c r="Y11" s="174">
        <v>38.9</v>
      </c>
      <c r="Z11" s="173">
        <v>39.79</v>
      </c>
      <c r="AA11" s="174">
        <v>39.97</v>
      </c>
      <c r="AB11" s="173">
        <v>39.79</v>
      </c>
      <c r="AC11" s="174">
        <v>40.61</v>
      </c>
      <c r="AD11" s="173">
        <v>39.79</v>
      </c>
      <c r="AE11" s="174">
        <v>42.36</v>
      </c>
      <c r="AF11" s="173">
        <v>39.79</v>
      </c>
      <c r="AG11" s="174">
        <v>43.27</v>
      </c>
      <c r="AH11" s="173">
        <v>39.79</v>
      </c>
      <c r="AI11" s="174">
        <v>45.91</v>
      </c>
      <c r="AJ11" s="173">
        <v>39.79</v>
      </c>
      <c r="AK11" s="174">
        <v>48.01</v>
      </c>
      <c r="AL11" s="173">
        <v>42.97</v>
      </c>
      <c r="AM11" s="174">
        <v>49.66</v>
      </c>
      <c r="AN11" s="173">
        <v>42.97</v>
      </c>
      <c r="AO11" s="174">
        <v>49.33</v>
      </c>
      <c r="AP11" s="173">
        <v>42.97</v>
      </c>
      <c r="AQ11" s="174">
        <v>50.34</v>
      </c>
      <c r="AR11" s="173">
        <v>42.97</v>
      </c>
      <c r="AS11" s="174">
        <v>50.85</v>
      </c>
      <c r="AT11" s="173">
        <v>42.97</v>
      </c>
      <c r="AU11" s="174">
        <v>50.09</v>
      </c>
      <c r="AV11" s="173">
        <v>42.97</v>
      </c>
      <c r="AW11" s="174">
        <v>7.3000000000000043</v>
      </c>
      <c r="AX11" s="173">
        <v>42.97</v>
      </c>
      <c r="AY11" s="174">
        <v>50.83</v>
      </c>
      <c r="AZ11" s="173">
        <v>42.97</v>
      </c>
      <c r="BA11" s="174">
        <v>51.14</v>
      </c>
      <c r="BB11" s="173">
        <v>42.97</v>
      </c>
      <c r="BC11" s="174">
        <v>49.64</v>
      </c>
      <c r="BD11" s="173">
        <v>42.97</v>
      </c>
      <c r="BE11" s="174">
        <v>52.12</v>
      </c>
      <c r="BF11" s="173">
        <v>42.97</v>
      </c>
      <c r="BG11" s="174">
        <v>53.847119256665877</v>
      </c>
      <c r="BH11" s="173">
        <v>42.97</v>
      </c>
      <c r="BI11" s="174">
        <v>54.657952175284969</v>
      </c>
      <c r="BJ11" s="173">
        <v>42.97</v>
      </c>
      <c r="BK11" s="174">
        <v>53.865167194926549</v>
      </c>
      <c r="BL11" s="173">
        <v>42.97</v>
      </c>
      <c r="BM11" s="174">
        <v>50.457764670577284</v>
      </c>
      <c r="BN11" s="173">
        <v>42.97</v>
      </c>
      <c r="BO11" s="174">
        <v>47.005646240996747</v>
      </c>
      <c r="BP11" s="173">
        <v>42.97</v>
      </c>
      <c r="BQ11" s="174">
        <v>48.453485781786966</v>
      </c>
      <c r="BR11" s="173">
        <v>42.97</v>
      </c>
      <c r="BS11" s="174">
        <v>50.935187517831473</v>
      </c>
      <c r="BT11" s="173">
        <v>42.97</v>
      </c>
      <c r="BU11" s="174">
        <v>51.686265637131356</v>
      </c>
      <c r="BV11" s="173">
        <v>42.97</v>
      </c>
      <c r="BW11" s="174">
        <v>50.911979799293476</v>
      </c>
      <c r="BX11" s="173">
        <v>42.97</v>
      </c>
      <c r="BY11" s="174">
        <v>50.342172710752017</v>
      </c>
      <c r="BZ11" s="173">
        <v>42.97</v>
      </c>
      <c r="CA11" s="174">
        <v>50.909963782580448</v>
      </c>
      <c r="CB11" s="173">
        <v>42.97</v>
      </c>
      <c r="CC11" s="174">
        <v>52.146396632971161</v>
      </c>
      <c r="CD11" s="173">
        <v>42.97</v>
      </c>
      <c r="CE11" s="174">
        <v>53.252026312771832</v>
      </c>
      <c r="CF11" s="173">
        <v>42.97</v>
      </c>
      <c r="CG11" s="174">
        <v>52.40749956459625</v>
      </c>
      <c r="CH11" s="173">
        <v>42.97</v>
      </c>
      <c r="CI11" s="174">
        <v>51.264595375302321</v>
      </c>
    </row>
    <row r="12" spans="1:87">
      <c r="B12" s="439"/>
      <c r="C12" s="172" t="s">
        <v>241</v>
      </c>
      <c r="D12" s="173">
        <v>54.99</v>
      </c>
      <c r="E12" s="174">
        <v>58.66</v>
      </c>
      <c r="F12" s="173">
        <v>54.99</v>
      </c>
      <c r="G12" s="174">
        <v>57.83</v>
      </c>
      <c r="H12" s="173">
        <v>54.99</v>
      </c>
      <c r="I12" s="174">
        <v>59.16</v>
      </c>
      <c r="J12" s="173">
        <v>54.99</v>
      </c>
      <c r="K12" s="174">
        <v>58.82</v>
      </c>
      <c r="L12" s="173">
        <v>54.99</v>
      </c>
      <c r="M12" s="174">
        <v>58.88</v>
      </c>
      <c r="N12" s="173">
        <v>54.99</v>
      </c>
      <c r="O12" s="174">
        <v>60.33</v>
      </c>
      <c r="P12" s="173">
        <v>54.99</v>
      </c>
      <c r="Q12" s="174">
        <v>58.3</v>
      </c>
      <c r="R12" s="173">
        <v>54.99</v>
      </c>
      <c r="S12" s="174">
        <v>58.83</v>
      </c>
      <c r="T12" s="173">
        <v>54.99</v>
      </c>
      <c r="U12" s="174">
        <v>58.96</v>
      </c>
      <c r="V12" s="173">
        <v>54.99</v>
      </c>
      <c r="W12" s="174">
        <v>59.17</v>
      </c>
      <c r="X12" s="173">
        <v>54.99</v>
      </c>
      <c r="Y12" s="174">
        <v>59.67</v>
      </c>
      <c r="Z12" s="173">
        <v>61.04</v>
      </c>
      <c r="AA12" s="174">
        <v>61.3</v>
      </c>
      <c r="AB12" s="173">
        <v>61.04</v>
      </c>
      <c r="AC12" s="174">
        <v>62.3</v>
      </c>
      <c r="AD12" s="173">
        <v>61.04</v>
      </c>
      <c r="AE12" s="174">
        <v>64.97</v>
      </c>
      <c r="AF12" s="173">
        <v>61.04</v>
      </c>
      <c r="AG12" s="174">
        <v>66.27</v>
      </c>
      <c r="AH12" s="173">
        <v>61.04</v>
      </c>
      <c r="AI12" s="174">
        <v>70.41</v>
      </c>
      <c r="AJ12" s="173">
        <v>61.04</v>
      </c>
      <c r="AK12" s="174">
        <v>73.64</v>
      </c>
      <c r="AL12" s="173">
        <v>65.92</v>
      </c>
      <c r="AM12" s="174">
        <v>76.17</v>
      </c>
      <c r="AN12" s="173">
        <v>65.92</v>
      </c>
      <c r="AO12" s="174">
        <v>75.67</v>
      </c>
      <c r="AP12" s="173">
        <v>65.92</v>
      </c>
      <c r="AQ12" s="174">
        <v>77.209999999999994</v>
      </c>
      <c r="AR12" s="173">
        <v>65.92</v>
      </c>
      <c r="AS12" s="174">
        <v>78</v>
      </c>
      <c r="AT12" s="173">
        <v>65.92</v>
      </c>
      <c r="AU12" s="174">
        <v>76.83</v>
      </c>
      <c r="AV12" s="173">
        <v>65.92</v>
      </c>
      <c r="AW12" s="174">
        <v>11.189999999999998</v>
      </c>
      <c r="AX12" s="173">
        <v>65.92</v>
      </c>
      <c r="AY12" s="174">
        <v>77.959999999999994</v>
      </c>
      <c r="AZ12" s="173">
        <v>65.92</v>
      </c>
      <c r="BA12" s="174">
        <v>78.430000000000007</v>
      </c>
      <c r="BB12" s="173">
        <v>65.92</v>
      </c>
      <c r="BC12" s="174">
        <v>76.14</v>
      </c>
      <c r="BD12" s="173">
        <v>65.92</v>
      </c>
      <c r="BE12" s="174">
        <v>79.94</v>
      </c>
      <c r="BF12" s="173">
        <v>65.92</v>
      </c>
      <c r="BG12" s="174">
        <v>82.591540637829496</v>
      </c>
      <c r="BH12" s="173">
        <v>65.92</v>
      </c>
      <c r="BI12" s="174">
        <v>83.835208653372007</v>
      </c>
      <c r="BJ12" s="173">
        <v>65.92</v>
      </c>
      <c r="BK12" s="174">
        <v>82.619222843430506</v>
      </c>
      <c r="BL12" s="173">
        <v>65.92</v>
      </c>
      <c r="BM12" s="174">
        <v>77.392896385411177</v>
      </c>
      <c r="BN12" s="173">
        <v>65.92</v>
      </c>
      <c r="BO12" s="174">
        <v>72.097983983425891</v>
      </c>
      <c r="BP12" s="173">
        <v>65.92</v>
      </c>
      <c r="BQ12" s="174">
        <v>74.318702564493321</v>
      </c>
      <c r="BR12" s="173">
        <v>65.92</v>
      </c>
      <c r="BS12" s="174">
        <v>78.125174899744906</v>
      </c>
      <c r="BT12" s="173">
        <v>65.92</v>
      </c>
      <c r="BU12" s="174">
        <v>79.277190084004971</v>
      </c>
      <c r="BV12" s="173">
        <v>65.92</v>
      </c>
      <c r="BW12" s="174">
        <v>78.08957854370577</v>
      </c>
      <c r="BX12" s="173">
        <v>65.92</v>
      </c>
      <c r="BY12" s="174">
        <v>77.215599657580498</v>
      </c>
      <c r="BZ12" s="173">
        <v>65.92</v>
      </c>
      <c r="CA12" s="174">
        <v>78.086486346229321</v>
      </c>
      <c r="CB12" s="173">
        <v>65.92</v>
      </c>
      <c r="CC12" s="174">
        <v>79.982946090384516</v>
      </c>
      <c r="CD12" s="173">
        <v>65.92</v>
      </c>
      <c r="CE12" s="174">
        <v>81.678777917420334</v>
      </c>
      <c r="CF12" s="173">
        <v>65.92</v>
      </c>
      <c r="CG12" s="174">
        <v>80.383429787296507</v>
      </c>
      <c r="CH12" s="173">
        <v>65.92</v>
      </c>
      <c r="CI12" s="174">
        <v>78.63042574365808</v>
      </c>
    </row>
    <row r="13" spans="1:87">
      <c r="B13" s="439"/>
      <c r="C13" s="172" t="s">
        <v>242</v>
      </c>
      <c r="D13" s="173">
        <v>74.040000000000006</v>
      </c>
      <c r="E13" s="174">
        <v>78.97</v>
      </c>
      <c r="F13" s="173">
        <v>74.040000000000006</v>
      </c>
      <c r="G13" s="174">
        <v>77.86</v>
      </c>
      <c r="H13" s="173">
        <v>74.040000000000006</v>
      </c>
      <c r="I13" s="174">
        <v>79.650000000000006</v>
      </c>
      <c r="J13" s="173">
        <v>74.040000000000006</v>
      </c>
      <c r="K13" s="174">
        <v>79.19</v>
      </c>
      <c r="L13" s="173">
        <v>74.040000000000006</v>
      </c>
      <c r="M13" s="174">
        <v>79.27</v>
      </c>
      <c r="N13" s="173">
        <v>74.040000000000006</v>
      </c>
      <c r="O13" s="174">
        <v>81.22</v>
      </c>
      <c r="P13" s="173">
        <v>74.040000000000006</v>
      </c>
      <c r="Q13" s="174">
        <v>78.489999999999995</v>
      </c>
      <c r="R13" s="173">
        <v>74.040000000000006</v>
      </c>
      <c r="S13" s="174">
        <v>79.209999999999994</v>
      </c>
      <c r="T13" s="173">
        <v>74.040000000000006</v>
      </c>
      <c r="U13" s="174">
        <v>79.38</v>
      </c>
      <c r="V13" s="173">
        <v>74.040000000000006</v>
      </c>
      <c r="W13" s="174">
        <v>79.67</v>
      </c>
      <c r="X13" s="173">
        <v>74.040000000000006</v>
      </c>
      <c r="Y13" s="174">
        <v>80.34</v>
      </c>
      <c r="Z13" s="173">
        <v>82.18</v>
      </c>
      <c r="AA13" s="174">
        <v>82.54</v>
      </c>
      <c r="AB13" s="173">
        <v>82.18</v>
      </c>
      <c r="AC13" s="174">
        <v>83.87</v>
      </c>
      <c r="AD13" s="173">
        <v>82.18</v>
      </c>
      <c r="AE13" s="174">
        <v>87.47</v>
      </c>
      <c r="AF13" s="173">
        <v>82.18</v>
      </c>
      <c r="AG13" s="174">
        <v>89.35</v>
      </c>
      <c r="AH13" s="173">
        <v>82.18</v>
      </c>
      <c r="AI13" s="174">
        <v>94.8</v>
      </c>
      <c r="AJ13" s="173">
        <v>82.18</v>
      </c>
      <c r="AK13" s="174">
        <v>99.15</v>
      </c>
      <c r="AL13" s="173">
        <v>88.75</v>
      </c>
      <c r="AM13" s="174">
        <v>102.56</v>
      </c>
      <c r="AN13" s="173">
        <v>88.75</v>
      </c>
      <c r="AO13" s="174">
        <v>101.88</v>
      </c>
      <c r="AP13" s="173">
        <v>88.75</v>
      </c>
      <c r="AQ13" s="174">
        <v>103.96</v>
      </c>
      <c r="AR13" s="173">
        <v>88.75</v>
      </c>
      <c r="AS13" s="174">
        <v>105.02</v>
      </c>
      <c r="AT13" s="173">
        <v>88.75</v>
      </c>
      <c r="AU13" s="174">
        <v>103.44</v>
      </c>
      <c r="AV13" s="173">
        <v>88.75</v>
      </c>
      <c r="AW13" s="174">
        <v>15.060000000000002</v>
      </c>
      <c r="AX13" s="173">
        <v>88.75</v>
      </c>
      <c r="AY13" s="174">
        <v>104.97</v>
      </c>
      <c r="AZ13" s="173">
        <v>88.75</v>
      </c>
      <c r="BA13" s="174">
        <v>105.6</v>
      </c>
      <c r="BB13" s="173">
        <v>88.75</v>
      </c>
      <c r="BC13" s="174">
        <v>102.51</v>
      </c>
      <c r="BD13" s="173">
        <v>88.75</v>
      </c>
      <c r="BE13" s="174">
        <v>107.63</v>
      </c>
      <c r="BF13" s="173">
        <v>88.75</v>
      </c>
      <c r="BG13" s="174">
        <v>111.19853849047759</v>
      </c>
      <c r="BH13" s="173">
        <v>88.75</v>
      </c>
      <c r="BI13" s="174">
        <v>112.87297227180284</v>
      </c>
      <c r="BJ13" s="173">
        <v>88.75</v>
      </c>
      <c r="BK13" s="174">
        <v>111.23580890317666</v>
      </c>
      <c r="BL13" s="173">
        <v>88.75</v>
      </c>
      <c r="BM13" s="174">
        <v>104.19925456216619</v>
      </c>
      <c r="BN13" s="173">
        <v>88.75</v>
      </c>
      <c r="BO13" s="174">
        <v>97.07035835816211</v>
      </c>
      <c r="BP13" s="173">
        <v>88.75</v>
      </c>
      <c r="BQ13" s="174">
        <v>100.0602609402704</v>
      </c>
      <c r="BR13" s="173">
        <v>88.75</v>
      </c>
      <c r="BS13" s="174">
        <v>105.18517031011135</v>
      </c>
      <c r="BT13" s="173">
        <v>88.75</v>
      </c>
      <c r="BU13" s="174">
        <v>106.73620572874212</v>
      </c>
      <c r="BV13" s="173">
        <v>88.75</v>
      </c>
      <c r="BW13" s="174">
        <v>105.13724454511689</v>
      </c>
      <c r="BX13" s="173">
        <v>88.75</v>
      </c>
      <c r="BY13" s="174">
        <v>103.96054806920502</v>
      </c>
      <c r="BZ13" s="173">
        <v>88.75</v>
      </c>
      <c r="CA13" s="174">
        <v>105.1330813119643</v>
      </c>
      <c r="CB13" s="173">
        <v>88.75</v>
      </c>
      <c r="CC13" s="174">
        <v>107.68641244282219</v>
      </c>
      <c r="CD13" s="173">
        <v>88.75</v>
      </c>
      <c r="CE13" s="174">
        <v>109.96962473352072</v>
      </c>
      <c r="CF13" s="173">
        <v>88.75</v>
      </c>
      <c r="CG13" s="174">
        <v>108.22561054279659</v>
      </c>
      <c r="CH13" s="173">
        <v>88.75</v>
      </c>
      <c r="CI13" s="174">
        <v>105.86542345686632</v>
      </c>
    </row>
    <row r="14" spans="1:87">
      <c r="B14" s="439"/>
      <c r="C14" s="172" t="s">
        <v>243</v>
      </c>
      <c r="D14" s="173">
        <v>93.06</v>
      </c>
      <c r="E14" s="174">
        <v>99.26</v>
      </c>
      <c r="F14" s="173">
        <v>93.06</v>
      </c>
      <c r="G14" s="174">
        <v>97.86</v>
      </c>
      <c r="H14" s="173">
        <v>93.06</v>
      </c>
      <c r="I14" s="174">
        <v>100.1</v>
      </c>
      <c r="J14" s="173">
        <v>93.06</v>
      </c>
      <c r="K14" s="174">
        <v>99.53</v>
      </c>
      <c r="L14" s="173">
        <v>93.06</v>
      </c>
      <c r="M14" s="174">
        <v>99.63</v>
      </c>
      <c r="N14" s="173">
        <v>93.06</v>
      </c>
      <c r="O14" s="174">
        <v>102.08</v>
      </c>
      <c r="P14" s="173">
        <v>93.06</v>
      </c>
      <c r="Q14" s="174">
        <v>98.65</v>
      </c>
      <c r="R14" s="173">
        <v>93.06</v>
      </c>
      <c r="S14" s="174">
        <v>99.55</v>
      </c>
      <c r="T14" s="173">
        <v>93.06</v>
      </c>
      <c r="U14" s="174">
        <v>99.77</v>
      </c>
      <c r="V14" s="173">
        <v>93.06</v>
      </c>
      <c r="W14" s="174">
        <v>100.13</v>
      </c>
      <c r="X14" s="173">
        <v>93.06</v>
      </c>
      <c r="Y14" s="174">
        <v>100.97</v>
      </c>
      <c r="Z14" s="173">
        <v>103.3</v>
      </c>
      <c r="AA14" s="174">
        <v>103.73</v>
      </c>
      <c r="AB14" s="173">
        <v>103.3</v>
      </c>
      <c r="AC14" s="174">
        <v>105.42</v>
      </c>
      <c r="AD14" s="173">
        <v>103.3</v>
      </c>
      <c r="AE14" s="174">
        <v>109.93</v>
      </c>
      <c r="AF14" s="173">
        <v>103.3</v>
      </c>
      <c r="AG14" s="174">
        <v>112.3</v>
      </c>
      <c r="AH14" s="173">
        <v>103.3</v>
      </c>
      <c r="AI14" s="174">
        <v>119.15</v>
      </c>
      <c r="AJ14" s="173">
        <v>103.3</v>
      </c>
      <c r="AK14" s="174">
        <v>124.62</v>
      </c>
      <c r="AL14" s="173">
        <v>111.56</v>
      </c>
      <c r="AM14" s="174">
        <v>128.9</v>
      </c>
      <c r="AN14" s="173">
        <v>111.56</v>
      </c>
      <c r="AO14" s="174">
        <v>128.04</v>
      </c>
      <c r="AP14" s="173">
        <v>111.56</v>
      </c>
      <c r="AQ14" s="174">
        <v>130.66</v>
      </c>
      <c r="AR14" s="173">
        <v>111.56</v>
      </c>
      <c r="AS14" s="174">
        <v>131.99</v>
      </c>
      <c r="AT14" s="173">
        <v>111.56</v>
      </c>
      <c r="AU14" s="174">
        <v>130.01</v>
      </c>
      <c r="AV14" s="173">
        <v>111.56</v>
      </c>
      <c r="AW14" s="174">
        <v>18.919999999999987</v>
      </c>
      <c r="AX14" s="173">
        <v>111.56</v>
      </c>
      <c r="AY14" s="174">
        <v>131.93</v>
      </c>
      <c r="AZ14" s="173">
        <v>111.58</v>
      </c>
      <c r="BA14" s="174">
        <v>132.72999999999999</v>
      </c>
      <c r="BB14" s="173">
        <v>111.58</v>
      </c>
      <c r="BC14" s="174">
        <v>128.84</v>
      </c>
      <c r="BD14" s="173">
        <v>111.58</v>
      </c>
      <c r="BE14" s="174">
        <v>135.27000000000001</v>
      </c>
      <c r="BF14" s="173">
        <v>111.58</v>
      </c>
      <c r="BG14" s="174">
        <v>139.7597285002872</v>
      </c>
      <c r="BH14" s="173">
        <v>111.58</v>
      </c>
      <c r="BI14" s="174">
        <v>141.8642382703483</v>
      </c>
      <c r="BJ14" s="173">
        <v>111.58</v>
      </c>
      <c r="BK14" s="174">
        <v>139.80657176667026</v>
      </c>
      <c r="BL14" s="173">
        <v>111.58</v>
      </c>
      <c r="BM14" s="174">
        <v>130.96268822622824</v>
      </c>
      <c r="BN14" s="173">
        <v>111.58</v>
      </c>
      <c r="BO14" s="174">
        <v>122.00274494366744</v>
      </c>
      <c r="BP14" s="173">
        <v>111.58</v>
      </c>
      <c r="BQ14" s="174">
        <v>125.76059984707106</v>
      </c>
      <c r="BR14" s="173">
        <v>111.58</v>
      </c>
      <c r="BS14" s="174">
        <v>132.20183506329548</v>
      </c>
      <c r="BT14" s="173">
        <v>111.58</v>
      </c>
      <c r="BU14" s="174">
        <v>134.15125177276715</v>
      </c>
      <c r="BV14" s="173">
        <v>111.58</v>
      </c>
      <c r="BW14" s="174">
        <v>132.1415996321943</v>
      </c>
      <c r="BX14" s="173">
        <v>111.58</v>
      </c>
      <c r="BY14" s="174">
        <v>130.66267030242824</v>
      </c>
      <c r="BZ14" s="173">
        <v>111.58</v>
      </c>
      <c r="CA14" s="174">
        <v>132.13636707839467</v>
      </c>
      <c r="CB14" s="173">
        <v>111.58</v>
      </c>
      <c r="CC14" s="174">
        <v>135.345517760268</v>
      </c>
      <c r="CD14" s="173">
        <v>111.58</v>
      </c>
      <c r="CE14" s="174">
        <v>138.21516995343842</v>
      </c>
      <c r="CF14" s="173">
        <v>111.58</v>
      </c>
      <c r="CG14" s="174">
        <v>136.02320814256331</v>
      </c>
      <c r="CH14" s="173">
        <v>111.58</v>
      </c>
      <c r="CI14" s="174">
        <v>133.05681028502542</v>
      </c>
    </row>
    <row r="15" spans="1:87">
      <c r="B15" s="439"/>
      <c r="C15" s="172" t="s">
        <v>244</v>
      </c>
      <c r="D15" s="173">
        <v>112.11</v>
      </c>
      <c r="E15" s="174">
        <v>119.57</v>
      </c>
      <c r="F15" s="173">
        <v>112.11</v>
      </c>
      <c r="G15" s="174">
        <v>117.89</v>
      </c>
      <c r="H15" s="173">
        <v>112.11</v>
      </c>
      <c r="I15" s="174">
        <v>120.59</v>
      </c>
      <c r="J15" s="173">
        <v>112.11</v>
      </c>
      <c r="K15" s="174">
        <v>119.9</v>
      </c>
      <c r="L15" s="173">
        <v>112.11</v>
      </c>
      <c r="M15" s="174">
        <v>120.03</v>
      </c>
      <c r="N15" s="173">
        <v>112.11</v>
      </c>
      <c r="O15" s="174">
        <v>122.98</v>
      </c>
      <c r="P15" s="173">
        <v>112.11</v>
      </c>
      <c r="Q15" s="174">
        <v>118.84</v>
      </c>
      <c r="R15" s="173">
        <v>112.11</v>
      </c>
      <c r="S15" s="174">
        <v>119.93</v>
      </c>
      <c r="T15" s="173">
        <v>112.11</v>
      </c>
      <c r="U15" s="174">
        <v>120.19</v>
      </c>
      <c r="V15" s="173">
        <v>112.11</v>
      </c>
      <c r="W15" s="174">
        <v>120.63</v>
      </c>
      <c r="X15" s="173">
        <v>112.11</v>
      </c>
      <c r="Y15" s="174">
        <v>121.64</v>
      </c>
      <c r="Z15" s="173">
        <v>124.44</v>
      </c>
      <c r="AA15" s="174">
        <v>124.97</v>
      </c>
      <c r="AB15" s="173">
        <v>124.44</v>
      </c>
      <c r="AC15" s="174">
        <v>126.99</v>
      </c>
      <c r="AD15" s="173">
        <v>124.44</v>
      </c>
      <c r="AE15" s="174">
        <v>132.43</v>
      </c>
      <c r="AF15" s="173">
        <v>124.44</v>
      </c>
      <c r="AG15" s="174">
        <v>135.29</v>
      </c>
      <c r="AH15" s="173">
        <v>124.44</v>
      </c>
      <c r="AI15" s="174">
        <v>143.54</v>
      </c>
      <c r="AJ15" s="173">
        <v>124.44</v>
      </c>
      <c r="AK15" s="174">
        <v>150.13</v>
      </c>
      <c r="AL15" s="173">
        <v>134.4</v>
      </c>
      <c r="AM15" s="174">
        <v>155.28</v>
      </c>
      <c r="AN15" s="173">
        <v>134.4</v>
      </c>
      <c r="AO15" s="174">
        <v>154.25</v>
      </c>
      <c r="AP15" s="173">
        <v>134.4</v>
      </c>
      <c r="AQ15" s="174">
        <v>157.4</v>
      </c>
      <c r="AR15" s="173">
        <v>134.4</v>
      </c>
      <c r="AS15" s="174">
        <v>159.01</v>
      </c>
      <c r="AT15" s="173">
        <v>134.4</v>
      </c>
      <c r="AU15" s="174">
        <v>156.62</v>
      </c>
      <c r="AV15" s="173">
        <v>134.4</v>
      </c>
      <c r="AW15" s="174">
        <v>22.78</v>
      </c>
      <c r="AX15" s="173">
        <v>134.4</v>
      </c>
      <c r="AY15" s="174">
        <v>158.93</v>
      </c>
      <c r="AZ15" s="173">
        <v>134.4</v>
      </c>
      <c r="BA15" s="174">
        <v>159.88999999999999</v>
      </c>
      <c r="BB15" s="173">
        <v>134.4</v>
      </c>
      <c r="BC15" s="174">
        <v>155.21</v>
      </c>
      <c r="BD15" s="173">
        <v>134.4</v>
      </c>
      <c r="BE15" s="174">
        <v>162.96</v>
      </c>
      <c r="BF15" s="173">
        <v>134.4</v>
      </c>
      <c r="BG15" s="174">
        <v>168.3667263529353</v>
      </c>
      <c r="BH15" s="173">
        <v>134.4</v>
      </c>
      <c r="BI15" s="174">
        <v>170.90200188877915</v>
      </c>
      <c r="BJ15" s="173">
        <v>134.4</v>
      </c>
      <c r="BK15" s="174">
        <v>168.42315782641643</v>
      </c>
      <c r="BL15" s="173">
        <v>134.4</v>
      </c>
      <c r="BM15" s="174">
        <v>157.76904640298326</v>
      </c>
      <c r="BN15" s="173">
        <v>134.4</v>
      </c>
      <c r="BO15" s="174">
        <v>146.97511931840367</v>
      </c>
      <c r="BP15" s="173">
        <v>134.4</v>
      </c>
      <c r="BQ15" s="174">
        <v>151.50215822284815</v>
      </c>
      <c r="BR15" s="173">
        <v>134.4</v>
      </c>
      <c r="BS15" s="174">
        <v>159.26183047366192</v>
      </c>
      <c r="BT15" s="173">
        <v>134.4</v>
      </c>
      <c r="BU15" s="174">
        <v>161.6102674175043</v>
      </c>
      <c r="BV15" s="173">
        <v>134.4</v>
      </c>
      <c r="BW15" s="174">
        <v>159.1892656336054</v>
      </c>
      <c r="BX15" s="173">
        <v>134.4</v>
      </c>
      <c r="BY15" s="174">
        <v>157.40761871405277</v>
      </c>
      <c r="BZ15" s="173">
        <v>134.4</v>
      </c>
      <c r="CA15" s="174">
        <v>159.18296204412968</v>
      </c>
      <c r="CB15" s="173">
        <v>134.4</v>
      </c>
      <c r="CC15" s="174">
        <v>163.04898411270565</v>
      </c>
      <c r="CD15" s="173">
        <v>134.4</v>
      </c>
      <c r="CE15" s="174">
        <v>166.5060167695388</v>
      </c>
      <c r="CF15" s="173">
        <v>134.4</v>
      </c>
      <c r="CG15" s="174">
        <v>163.8653888980634</v>
      </c>
      <c r="CH15" s="173">
        <v>134.4</v>
      </c>
      <c r="CI15" s="174">
        <v>160.29180799823365</v>
      </c>
    </row>
    <row r="16" spans="1:87">
      <c r="B16" s="439"/>
      <c r="C16" s="175" t="s">
        <v>245</v>
      </c>
      <c r="D16" s="176">
        <v>120.59</v>
      </c>
      <c r="E16" s="177">
        <v>128.62</v>
      </c>
      <c r="F16" s="176">
        <v>120.59</v>
      </c>
      <c r="G16" s="177">
        <v>126.8</v>
      </c>
      <c r="H16" s="176">
        <v>120.59</v>
      </c>
      <c r="I16" s="177">
        <v>129.71</v>
      </c>
      <c r="J16" s="176">
        <v>120.59</v>
      </c>
      <c r="K16" s="177">
        <v>128.97</v>
      </c>
      <c r="L16" s="176">
        <v>120.59</v>
      </c>
      <c r="M16" s="177">
        <v>129.11000000000001</v>
      </c>
      <c r="N16" s="176">
        <v>120.59</v>
      </c>
      <c r="O16" s="177">
        <v>132.28</v>
      </c>
      <c r="P16" s="176">
        <v>120.59</v>
      </c>
      <c r="Q16" s="177">
        <v>127.83</v>
      </c>
      <c r="R16" s="176">
        <v>120.59</v>
      </c>
      <c r="S16" s="177">
        <v>129</v>
      </c>
      <c r="T16" s="176">
        <v>120.59</v>
      </c>
      <c r="U16" s="177">
        <v>129.28</v>
      </c>
      <c r="V16" s="176">
        <v>120.59</v>
      </c>
      <c r="W16" s="177">
        <v>129.75</v>
      </c>
      <c r="X16" s="176">
        <v>120.59</v>
      </c>
      <c r="Y16" s="177">
        <v>130.84</v>
      </c>
      <c r="Z16" s="176">
        <v>133.85</v>
      </c>
      <c r="AA16" s="177">
        <v>134.41999999999999</v>
      </c>
      <c r="AB16" s="176">
        <v>133.85</v>
      </c>
      <c r="AC16" s="177">
        <v>136.6</v>
      </c>
      <c r="AD16" s="176">
        <v>133.85</v>
      </c>
      <c r="AE16" s="177">
        <v>142.44999999999999</v>
      </c>
      <c r="AF16" s="176">
        <v>133.85</v>
      </c>
      <c r="AG16" s="177">
        <v>145.52000000000001</v>
      </c>
      <c r="AH16" s="176">
        <v>133.85</v>
      </c>
      <c r="AI16" s="177">
        <v>154.4</v>
      </c>
      <c r="AJ16" s="176">
        <v>133.85</v>
      </c>
      <c r="AK16" s="177">
        <v>161.47999999999999</v>
      </c>
      <c r="AL16" s="176">
        <v>144.56</v>
      </c>
      <c r="AM16" s="177">
        <v>167.03</v>
      </c>
      <c r="AN16" s="176">
        <v>144.56</v>
      </c>
      <c r="AO16" s="177">
        <v>165.92</v>
      </c>
      <c r="AP16" s="176">
        <v>144.56</v>
      </c>
      <c r="AQ16" s="177">
        <v>169.31</v>
      </c>
      <c r="AR16" s="176">
        <v>144.56</v>
      </c>
      <c r="AS16" s="177">
        <v>171.03</v>
      </c>
      <c r="AT16" s="176">
        <v>144.56</v>
      </c>
      <c r="AU16" s="177">
        <v>168.46</v>
      </c>
      <c r="AV16" s="176">
        <v>144.56</v>
      </c>
      <c r="AW16" s="177">
        <v>24.509999999999991</v>
      </c>
      <c r="AX16" s="176">
        <v>144.56</v>
      </c>
      <c r="AY16" s="177">
        <v>170.96</v>
      </c>
      <c r="AZ16" s="176">
        <v>144.56</v>
      </c>
      <c r="BA16" s="177">
        <v>171.99</v>
      </c>
      <c r="BB16" s="176">
        <v>144.56</v>
      </c>
      <c r="BC16" s="177">
        <v>166.95</v>
      </c>
      <c r="BD16" s="176">
        <v>144.56</v>
      </c>
      <c r="BE16" s="177">
        <v>175.29</v>
      </c>
      <c r="BF16" s="176">
        <v>144.56</v>
      </c>
      <c r="BG16" s="177">
        <v>181.10130666204043</v>
      </c>
      <c r="BH16" s="176">
        <v>144.56</v>
      </c>
      <c r="BI16" s="177">
        <v>183.82834021691968</v>
      </c>
      <c r="BJ16" s="176">
        <v>144.56</v>
      </c>
      <c r="BK16" s="177">
        <v>181.16200638463809</v>
      </c>
      <c r="BL16" s="176">
        <v>144.56</v>
      </c>
      <c r="BM16" s="177">
        <v>169.70206093162676</v>
      </c>
      <c r="BN16" s="176">
        <v>144.56</v>
      </c>
      <c r="BO16" s="177">
        <v>158.09172472461134</v>
      </c>
      <c r="BP16" s="176">
        <v>144.56</v>
      </c>
      <c r="BQ16" s="177">
        <v>162.96117059829413</v>
      </c>
      <c r="BR16" s="176">
        <v>144.56</v>
      </c>
      <c r="BS16" s="177">
        <v>171.30775317035022</v>
      </c>
      <c r="BT16" s="176">
        <v>144.56</v>
      </c>
      <c r="BU16" s="177">
        <v>173.83381641548175</v>
      </c>
      <c r="BV16" s="176">
        <v>144.56</v>
      </c>
      <c r="BW16" s="177">
        <v>171.22969981838088</v>
      </c>
      <c r="BX16" s="176">
        <v>144.56</v>
      </c>
      <c r="BY16" s="177">
        <v>169.31329630961977</v>
      </c>
      <c r="BZ16" s="176">
        <v>144.56</v>
      </c>
      <c r="CA16" s="177">
        <v>171.22291945081395</v>
      </c>
      <c r="CB16" s="176">
        <v>144.56</v>
      </c>
      <c r="CC16" s="177">
        <v>175.38135184045211</v>
      </c>
      <c r="CD16" s="176">
        <v>144.56</v>
      </c>
      <c r="CE16" s="177">
        <v>179.09986050833126</v>
      </c>
      <c r="CF16" s="176">
        <v>144.56</v>
      </c>
      <c r="CG16" s="177">
        <v>176.25950619194492</v>
      </c>
      <c r="CH16" s="176">
        <v>144.56</v>
      </c>
      <c r="CI16" s="177">
        <v>172.41563404190359</v>
      </c>
    </row>
    <row r="17" spans="2:87" ht="4.5" customHeight="1">
      <c r="B17" s="439"/>
      <c r="C17" s="179"/>
      <c r="D17" s="180"/>
      <c r="E17" s="181"/>
      <c r="F17" s="180"/>
      <c r="G17" s="181"/>
      <c r="H17" s="180"/>
      <c r="I17" s="181"/>
      <c r="J17" s="180"/>
      <c r="K17" s="181"/>
      <c r="L17" s="180"/>
      <c r="M17" s="181"/>
      <c r="N17" s="180"/>
      <c r="O17" s="181"/>
      <c r="P17" s="180"/>
      <c r="Q17" s="181"/>
      <c r="R17" s="180"/>
      <c r="S17" s="181"/>
      <c r="T17" s="180"/>
      <c r="U17" s="181"/>
      <c r="V17" s="180"/>
      <c r="W17" s="181"/>
      <c r="X17" s="180"/>
      <c r="Y17" s="181"/>
      <c r="Z17" s="180"/>
      <c r="AA17" s="181"/>
      <c r="AB17" s="180"/>
      <c r="AC17" s="181"/>
      <c r="AD17" s="180"/>
      <c r="AE17" s="181"/>
      <c r="AF17" s="180"/>
      <c r="AG17" s="181"/>
      <c r="AH17" s="180"/>
      <c r="AI17" s="181"/>
      <c r="AJ17" s="180"/>
      <c r="AK17" s="181"/>
      <c r="AL17" s="180"/>
      <c r="AM17" s="181"/>
      <c r="AN17" s="180"/>
      <c r="AO17" s="181"/>
      <c r="AP17" s="180"/>
      <c r="AQ17" s="181"/>
      <c r="AR17" s="180"/>
      <c r="AS17" s="181"/>
      <c r="AT17" s="180"/>
      <c r="AU17" s="181"/>
      <c r="AV17" s="180"/>
      <c r="AW17" s="181"/>
      <c r="AX17" s="180"/>
      <c r="AY17" s="181"/>
      <c r="AZ17" s="180"/>
      <c r="BA17" s="181"/>
      <c r="BB17" s="180"/>
      <c r="BC17" s="181"/>
      <c r="BD17" s="180"/>
      <c r="BE17" s="181"/>
      <c r="BF17" s="180"/>
      <c r="BG17" s="181"/>
      <c r="BH17" s="180"/>
      <c r="BI17" s="181"/>
      <c r="BJ17" s="180"/>
      <c r="BK17" s="181"/>
      <c r="BL17" s="180"/>
      <c r="BM17" s="181"/>
      <c r="BN17" s="180"/>
      <c r="BO17" s="181"/>
      <c r="BP17" s="180"/>
      <c r="BQ17" s="181"/>
      <c r="BR17" s="180"/>
      <c r="BS17" s="181"/>
      <c r="BT17" s="180"/>
      <c r="BU17" s="181"/>
      <c r="BV17" s="180"/>
      <c r="BW17" s="181"/>
      <c r="BX17" s="180"/>
      <c r="BY17" s="181"/>
      <c r="BZ17" s="180"/>
      <c r="CA17" s="181"/>
      <c r="CB17" s="180"/>
      <c r="CC17" s="181"/>
      <c r="CD17" s="180"/>
      <c r="CE17" s="181"/>
      <c r="CF17" s="180"/>
      <c r="CG17" s="181"/>
      <c r="CH17" s="180"/>
      <c r="CI17" s="181"/>
    </row>
    <row r="18" spans="2:87">
      <c r="B18" s="439"/>
      <c r="C18" s="169" t="s">
        <v>246</v>
      </c>
      <c r="D18" s="194">
        <v>3.7</v>
      </c>
      <c r="E18" s="195">
        <v>8.1999999999999993</v>
      </c>
      <c r="F18" s="194">
        <v>3.7</v>
      </c>
      <c r="G18" s="195">
        <v>8.08</v>
      </c>
      <c r="H18" s="194">
        <v>3.7</v>
      </c>
      <c r="I18" s="195">
        <v>8.27</v>
      </c>
      <c r="J18" s="194">
        <v>3.7</v>
      </c>
      <c r="K18" s="195">
        <v>8.2200000000000006</v>
      </c>
      <c r="L18" s="194">
        <v>3.7</v>
      </c>
      <c r="M18" s="195">
        <v>8.23</v>
      </c>
      <c r="N18" s="194">
        <v>3.7</v>
      </c>
      <c r="O18" s="195">
        <v>8.43</v>
      </c>
      <c r="P18" s="194">
        <v>3.7</v>
      </c>
      <c r="Q18" s="195">
        <v>8.15</v>
      </c>
      <c r="R18" s="194">
        <v>3.7</v>
      </c>
      <c r="S18" s="195">
        <v>8.2200000000000006</v>
      </c>
      <c r="T18" s="194">
        <v>3.7</v>
      </c>
      <c r="U18" s="195">
        <v>8.24</v>
      </c>
      <c r="V18" s="194">
        <v>3.7</v>
      </c>
      <c r="W18" s="195">
        <v>8.27</v>
      </c>
      <c r="X18" s="194">
        <v>3.7</v>
      </c>
      <c r="Y18" s="195">
        <v>8.34</v>
      </c>
      <c r="Z18" s="194">
        <v>4.1100000000000003</v>
      </c>
      <c r="AA18" s="195">
        <v>8.57</v>
      </c>
      <c r="AB18" s="194">
        <v>4.1100000000000003</v>
      </c>
      <c r="AC18" s="195">
        <v>8.7100000000000009</v>
      </c>
      <c r="AD18" s="194">
        <v>4.1100000000000003</v>
      </c>
      <c r="AE18" s="195">
        <v>9.08</v>
      </c>
      <c r="AF18" s="194">
        <v>4.1100000000000003</v>
      </c>
      <c r="AG18" s="195">
        <v>9.2799999999999994</v>
      </c>
      <c r="AH18" s="194">
        <v>4.1100000000000003</v>
      </c>
      <c r="AI18" s="195">
        <v>9.84</v>
      </c>
      <c r="AJ18" s="194">
        <v>4.1100000000000003</v>
      </c>
      <c r="AK18" s="195">
        <v>10.29</v>
      </c>
      <c r="AL18" s="194">
        <v>4.4400000000000004</v>
      </c>
      <c r="AM18" s="195">
        <v>10.65</v>
      </c>
      <c r="AN18" s="194">
        <v>4.4400000000000004</v>
      </c>
      <c r="AO18" s="195">
        <v>10.58</v>
      </c>
      <c r="AP18" s="194">
        <v>4.4400000000000004</v>
      </c>
      <c r="AQ18" s="195">
        <v>10.79</v>
      </c>
      <c r="AR18" s="194">
        <v>4.4400000000000004</v>
      </c>
      <c r="AS18" s="195">
        <v>10.9</v>
      </c>
      <c r="AT18" s="194">
        <v>4.4400000000000004</v>
      </c>
      <c r="AU18" s="195">
        <v>10.74</v>
      </c>
      <c r="AV18" s="194">
        <v>4.4400000000000004</v>
      </c>
      <c r="AW18" s="195">
        <v>10.78</v>
      </c>
      <c r="AX18" s="194">
        <v>4.4400000000000004</v>
      </c>
      <c r="AY18" s="195">
        <v>10.9</v>
      </c>
      <c r="AZ18" s="194">
        <v>4.4400000000000004</v>
      </c>
      <c r="BA18" s="195">
        <v>10.96</v>
      </c>
      <c r="BB18" s="194">
        <v>4.4400000000000004</v>
      </c>
      <c r="BC18" s="195">
        <v>10.64</v>
      </c>
      <c r="BD18" s="194">
        <v>4.4400000000000004</v>
      </c>
      <c r="BE18" s="195">
        <v>11.17</v>
      </c>
      <c r="BF18" s="194">
        <v>4.4400000000000004</v>
      </c>
      <c r="BG18" s="195">
        <v>11.543576395303957</v>
      </c>
      <c r="BH18" s="194">
        <v>4.4400000000000004</v>
      </c>
      <c r="BI18" s="195">
        <v>11.717400211120214</v>
      </c>
      <c r="BJ18" s="194">
        <v>4.4400000000000004</v>
      </c>
      <c r="BK18" s="195">
        <v>11.547445455654181</v>
      </c>
      <c r="BL18" s="194">
        <v>4.4400000000000004</v>
      </c>
      <c r="BM18" s="195">
        <v>10.816977198626521</v>
      </c>
      <c r="BN18" s="194">
        <v>4.4400000000000004</v>
      </c>
      <c r="BO18" s="195">
        <v>10.07692288620262</v>
      </c>
      <c r="BP18" s="194">
        <v>4.4400000000000004</v>
      </c>
      <c r="BQ18" s="195">
        <v>10.387306182058966</v>
      </c>
      <c r="BR18" s="194">
        <v>4.4400000000000004</v>
      </c>
      <c r="BS18" s="195">
        <v>10.919325609947707</v>
      </c>
      <c r="BT18" s="194">
        <v>4.4400000000000004</v>
      </c>
      <c r="BU18" s="195">
        <v>11.080339379461591</v>
      </c>
      <c r="BV18" s="194">
        <v>4.4400000000000004</v>
      </c>
      <c r="BW18" s="195">
        <v>10.914350412098642</v>
      </c>
      <c r="BX18" s="194">
        <v>4.4400000000000004</v>
      </c>
      <c r="BY18" s="195">
        <v>10.792196957132715</v>
      </c>
      <c r="BZ18" s="194">
        <v>4.4400000000000004</v>
      </c>
      <c r="CA18" s="195">
        <v>10.913918224764164</v>
      </c>
      <c r="CB18" s="194">
        <v>4.4400000000000004</v>
      </c>
      <c r="CC18" s="195">
        <v>11.178980817957237</v>
      </c>
      <c r="CD18" s="194">
        <v>4.4400000000000004</v>
      </c>
      <c r="CE18" s="195">
        <v>11.416002238042109</v>
      </c>
      <c r="CF18" s="194">
        <v>4.4400000000000004</v>
      </c>
      <c r="CG18" s="195">
        <v>11.234955244813488</v>
      </c>
      <c r="CH18" s="194">
        <v>4.4400000000000004</v>
      </c>
      <c r="CI18" s="195">
        <v>10.989943032391478</v>
      </c>
    </row>
    <row r="19" spans="2:87">
      <c r="B19" s="439"/>
      <c r="C19" s="172" t="s">
        <v>247</v>
      </c>
      <c r="D19" s="173">
        <v>3.7</v>
      </c>
      <c r="E19" s="174">
        <v>8.1999999999999993</v>
      </c>
      <c r="F19" s="173">
        <v>3.7</v>
      </c>
      <c r="G19" s="174">
        <v>8.08</v>
      </c>
      <c r="H19" s="173">
        <v>3.7</v>
      </c>
      <c r="I19" s="174">
        <v>8.27</v>
      </c>
      <c r="J19" s="173">
        <v>3.7</v>
      </c>
      <c r="K19" s="174">
        <v>8.2200000000000006</v>
      </c>
      <c r="L19" s="173">
        <v>3.7</v>
      </c>
      <c r="M19" s="174">
        <v>8.23</v>
      </c>
      <c r="N19" s="173">
        <v>3.7</v>
      </c>
      <c r="O19" s="174">
        <v>8.43</v>
      </c>
      <c r="P19" s="173">
        <v>3.7</v>
      </c>
      <c r="Q19" s="174">
        <v>8.15</v>
      </c>
      <c r="R19" s="173">
        <v>3.7</v>
      </c>
      <c r="S19" s="174">
        <v>8.2200000000000006</v>
      </c>
      <c r="T19" s="173">
        <v>3.7</v>
      </c>
      <c r="U19" s="174">
        <v>8.24</v>
      </c>
      <c r="V19" s="173">
        <v>3.7</v>
      </c>
      <c r="W19" s="174">
        <v>8.27</v>
      </c>
      <c r="X19" s="173">
        <v>3.7</v>
      </c>
      <c r="Y19" s="174">
        <v>8.34</v>
      </c>
      <c r="Z19" s="173">
        <v>4.1100000000000003</v>
      </c>
      <c r="AA19" s="174">
        <v>8.57</v>
      </c>
      <c r="AB19" s="173">
        <v>4.1100000000000003</v>
      </c>
      <c r="AC19" s="174">
        <v>8.7100000000000009</v>
      </c>
      <c r="AD19" s="173">
        <v>4.1100000000000003</v>
      </c>
      <c r="AE19" s="174">
        <v>9.08</v>
      </c>
      <c r="AF19" s="173">
        <v>4.1100000000000003</v>
      </c>
      <c r="AG19" s="174">
        <v>9.2799999999999994</v>
      </c>
      <c r="AH19" s="173">
        <v>4.1100000000000003</v>
      </c>
      <c r="AI19" s="174">
        <v>9.84</v>
      </c>
      <c r="AJ19" s="173">
        <v>4.1100000000000003</v>
      </c>
      <c r="AK19" s="174">
        <v>10.29</v>
      </c>
      <c r="AL19" s="173">
        <v>4.4400000000000004</v>
      </c>
      <c r="AM19" s="174">
        <v>10.65</v>
      </c>
      <c r="AN19" s="173">
        <v>4.4400000000000004</v>
      </c>
      <c r="AO19" s="174">
        <v>10.58</v>
      </c>
      <c r="AP19" s="173">
        <v>4.4400000000000004</v>
      </c>
      <c r="AQ19" s="174">
        <v>10.79</v>
      </c>
      <c r="AR19" s="173">
        <v>4.4400000000000004</v>
      </c>
      <c r="AS19" s="174">
        <v>10.9</v>
      </c>
      <c r="AT19" s="173">
        <v>4.4400000000000004</v>
      </c>
      <c r="AU19" s="174">
        <v>10.74</v>
      </c>
      <c r="AV19" s="173">
        <v>4.4400000000000004</v>
      </c>
      <c r="AW19" s="174">
        <v>10.78</v>
      </c>
      <c r="AX19" s="173">
        <v>4.4400000000000004</v>
      </c>
      <c r="AY19" s="174">
        <v>10.9</v>
      </c>
      <c r="AZ19" s="173">
        <v>4.4400000000000004</v>
      </c>
      <c r="BA19" s="174">
        <v>10.96</v>
      </c>
      <c r="BB19" s="173">
        <v>4.4400000000000004</v>
      </c>
      <c r="BC19" s="174">
        <v>10.64</v>
      </c>
      <c r="BD19" s="173">
        <v>4.4400000000000004</v>
      </c>
      <c r="BE19" s="174">
        <v>11.17</v>
      </c>
      <c r="BF19" s="173">
        <v>4.4400000000000004</v>
      </c>
      <c r="BG19" s="174">
        <v>11.543576395303957</v>
      </c>
      <c r="BH19" s="173">
        <v>4.4400000000000004</v>
      </c>
      <c r="BI19" s="174">
        <v>11.717400211120214</v>
      </c>
      <c r="BJ19" s="173">
        <v>4.4400000000000004</v>
      </c>
      <c r="BK19" s="174">
        <v>11.547445455654181</v>
      </c>
      <c r="BL19" s="173">
        <v>4.4400000000000004</v>
      </c>
      <c r="BM19" s="174">
        <v>10.816977198626521</v>
      </c>
      <c r="BN19" s="173">
        <v>4.4400000000000004</v>
      </c>
      <c r="BO19" s="174">
        <v>10.07692288620262</v>
      </c>
      <c r="BP19" s="173">
        <v>4.4400000000000004</v>
      </c>
      <c r="BQ19" s="174">
        <v>10.387306182058966</v>
      </c>
      <c r="BR19" s="173">
        <v>4.4400000000000004</v>
      </c>
      <c r="BS19" s="174">
        <v>10.919325609947707</v>
      </c>
      <c r="BT19" s="173">
        <v>4.4400000000000004</v>
      </c>
      <c r="BU19" s="174">
        <v>11.080339379461591</v>
      </c>
      <c r="BV19" s="173">
        <v>4.4400000000000004</v>
      </c>
      <c r="BW19" s="174">
        <v>10.914350412098642</v>
      </c>
      <c r="BX19" s="173">
        <v>4.4400000000000004</v>
      </c>
      <c r="BY19" s="174">
        <v>10.792196957132715</v>
      </c>
      <c r="BZ19" s="173">
        <v>4.4400000000000004</v>
      </c>
      <c r="CA19" s="174">
        <v>10.913918224764164</v>
      </c>
      <c r="CB19" s="173">
        <v>4.4400000000000004</v>
      </c>
      <c r="CC19" s="174">
        <v>11.178980817957237</v>
      </c>
      <c r="CD19" s="173">
        <v>4.4400000000000004</v>
      </c>
      <c r="CE19" s="174">
        <v>11.416002238042109</v>
      </c>
      <c r="CF19" s="173">
        <v>4.4400000000000004</v>
      </c>
      <c r="CG19" s="174">
        <v>11.234955244813488</v>
      </c>
      <c r="CH19" s="173">
        <v>4.4400000000000004</v>
      </c>
      <c r="CI19" s="174">
        <v>10.989943032391478</v>
      </c>
    </row>
    <row r="20" spans="2:87">
      <c r="B20" s="439"/>
      <c r="C20" s="172" t="s">
        <v>248</v>
      </c>
      <c r="D20" s="173">
        <v>5.81</v>
      </c>
      <c r="E20" s="174">
        <v>8.1999999999999993</v>
      </c>
      <c r="F20" s="173">
        <v>5.81</v>
      </c>
      <c r="G20" s="174">
        <v>8.08</v>
      </c>
      <c r="H20" s="173">
        <v>5.81</v>
      </c>
      <c r="I20" s="174">
        <v>8.27</v>
      </c>
      <c r="J20" s="173">
        <v>5.81</v>
      </c>
      <c r="K20" s="174">
        <v>8.2200000000000006</v>
      </c>
      <c r="L20" s="173">
        <v>5.81</v>
      </c>
      <c r="M20" s="174">
        <v>8.23</v>
      </c>
      <c r="N20" s="173">
        <v>5.81</v>
      </c>
      <c r="O20" s="174">
        <v>8.43</v>
      </c>
      <c r="P20" s="173">
        <v>5.81</v>
      </c>
      <c r="Q20" s="174">
        <v>8.15</v>
      </c>
      <c r="R20" s="173">
        <v>5.81</v>
      </c>
      <c r="S20" s="174">
        <v>8.2200000000000006</v>
      </c>
      <c r="T20" s="173">
        <v>5.81</v>
      </c>
      <c r="U20" s="174">
        <v>8.24</v>
      </c>
      <c r="V20" s="173">
        <v>5.81</v>
      </c>
      <c r="W20" s="174">
        <v>8.27</v>
      </c>
      <c r="X20" s="173">
        <v>5.81</v>
      </c>
      <c r="Y20" s="174">
        <v>8.34</v>
      </c>
      <c r="Z20" s="173">
        <v>6.45</v>
      </c>
      <c r="AA20" s="174">
        <v>8.57</v>
      </c>
      <c r="AB20" s="173">
        <v>6.45</v>
      </c>
      <c r="AC20" s="174">
        <v>8.7100000000000009</v>
      </c>
      <c r="AD20" s="173">
        <v>6.45</v>
      </c>
      <c r="AE20" s="174">
        <v>9.08</v>
      </c>
      <c r="AF20" s="173">
        <v>6.45</v>
      </c>
      <c r="AG20" s="174">
        <v>9.2799999999999994</v>
      </c>
      <c r="AH20" s="173">
        <v>6.45</v>
      </c>
      <c r="AI20" s="174">
        <v>9.84</v>
      </c>
      <c r="AJ20" s="173">
        <v>6.45</v>
      </c>
      <c r="AK20" s="174">
        <v>10.29</v>
      </c>
      <c r="AL20" s="173">
        <v>6.97</v>
      </c>
      <c r="AM20" s="174">
        <v>10.65</v>
      </c>
      <c r="AN20" s="173">
        <v>6.97</v>
      </c>
      <c r="AO20" s="174">
        <v>10.58</v>
      </c>
      <c r="AP20" s="173">
        <v>6.97</v>
      </c>
      <c r="AQ20" s="174">
        <v>10.79</v>
      </c>
      <c r="AR20" s="173">
        <v>6.97</v>
      </c>
      <c r="AS20" s="174">
        <v>10.9</v>
      </c>
      <c r="AT20" s="173">
        <v>6.97</v>
      </c>
      <c r="AU20" s="174">
        <v>10.74</v>
      </c>
      <c r="AV20" s="173">
        <v>6.97</v>
      </c>
      <c r="AW20" s="174">
        <v>10.78</v>
      </c>
      <c r="AX20" s="173">
        <v>6.97</v>
      </c>
      <c r="AY20" s="174">
        <v>10.9</v>
      </c>
      <c r="AZ20" s="173">
        <v>6.97</v>
      </c>
      <c r="BA20" s="174">
        <v>10.96</v>
      </c>
      <c r="BB20" s="173">
        <v>6.97</v>
      </c>
      <c r="BC20" s="174">
        <v>10.64</v>
      </c>
      <c r="BD20" s="173">
        <v>6.97</v>
      </c>
      <c r="BE20" s="174">
        <v>11.17</v>
      </c>
      <c r="BF20" s="173">
        <v>6.97</v>
      </c>
      <c r="BG20" s="174">
        <v>11.543576395303957</v>
      </c>
      <c r="BH20" s="173">
        <v>6.97</v>
      </c>
      <c r="BI20" s="174">
        <v>11.717400211120214</v>
      </c>
      <c r="BJ20" s="173">
        <v>6.97</v>
      </c>
      <c r="BK20" s="174">
        <v>11.547445455654181</v>
      </c>
      <c r="BL20" s="173">
        <v>6.97</v>
      </c>
      <c r="BM20" s="174">
        <v>10.816977198626521</v>
      </c>
      <c r="BN20" s="173">
        <v>6.97</v>
      </c>
      <c r="BO20" s="174">
        <v>10.07692288620262</v>
      </c>
      <c r="BP20" s="173">
        <v>6.97</v>
      </c>
      <c r="BQ20" s="174">
        <v>10.387306182058966</v>
      </c>
      <c r="BR20" s="173">
        <v>6.97</v>
      </c>
      <c r="BS20" s="174">
        <v>10.919325609947707</v>
      </c>
      <c r="BT20" s="173">
        <v>6.97</v>
      </c>
      <c r="BU20" s="174">
        <v>11.080339379461591</v>
      </c>
      <c r="BV20" s="173">
        <v>6.97</v>
      </c>
      <c r="BW20" s="174">
        <v>10.914350412098642</v>
      </c>
      <c r="BX20" s="173">
        <v>6.97</v>
      </c>
      <c r="BY20" s="174">
        <v>10.792196957132715</v>
      </c>
      <c r="BZ20" s="173">
        <v>6.97</v>
      </c>
      <c r="CA20" s="174">
        <v>10.913918224764164</v>
      </c>
      <c r="CB20" s="173">
        <v>6.97</v>
      </c>
      <c r="CC20" s="174">
        <v>11.178980817957237</v>
      </c>
      <c r="CD20" s="173">
        <v>6.97</v>
      </c>
      <c r="CE20" s="174">
        <v>11.416002238042109</v>
      </c>
      <c r="CF20" s="173">
        <v>6.97</v>
      </c>
      <c r="CG20" s="174">
        <v>11.234955244813488</v>
      </c>
      <c r="CH20" s="173">
        <v>6.97</v>
      </c>
      <c r="CI20" s="174">
        <v>10.989943032391478</v>
      </c>
    </row>
    <row r="21" spans="2:87">
      <c r="B21" s="439"/>
      <c r="C21" s="172" t="s">
        <v>249</v>
      </c>
      <c r="D21" s="173">
        <v>9.06</v>
      </c>
      <c r="E21" s="174">
        <v>10.1</v>
      </c>
      <c r="F21" s="173">
        <v>9.06</v>
      </c>
      <c r="G21" s="174">
        <v>9.9600000000000009</v>
      </c>
      <c r="H21" s="173">
        <v>9.06</v>
      </c>
      <c r="I21" s="174">
        <v>10.19</v>
      </c>
      <c r="J21" s="173">
        <v>9.06</v>
      </c>
      <c r="K21" s="174">
        <v>10.130000000000001</v>
      </c>
      <c r="L21" s="173">
        <v>9.06</v>
      </c>
      <c r="M21" s="174">
        <v>10.14</v>
      </c>
      <c r="N21" s="173">
        <v>9.06</v>
      </c>
      <c r="O21" s="174">
        <v>10.39</v>
      </c>
      <c r="P21" s="173">
        <v>9.06</v>
      </c>
      <c r="Q21" s="174">
        <v>10.039999999999999</v>
      </c>
      <c r="R21" s="173">
        <v>9.06</v>
      </c>
      <c r="S21" s="174">
        <v>10.130000000000001</v>
      </c>
      <c r="T21" s="173">
        <v>9.06</v>
      </c>
      <c r="U21" s="174">
        <v>10.15</v>
      </c>
      <c r="V21" s="173">
        <v>9.06</v>
      </c>
      <c r="W21" s="174">
        <v>10.19</v>
      </c>
      <c r="X21" s="173">
        <v>9.06</v>
      </c>
      <c r="Y21" s="174">
        <v>10.28</v>
      </c>
      <c r="Z21" s="173">
        <v>10.06</v>
      </c>
      <c r="AA21" s="174">
        <v>10.56</v>
      </c>
      <c r="AB21" s="173">
        <v>10.06</v>
      </c>
      <c r="AC21" s="174">
        <v>10.73</v>
      </c>
      <c r="AD21" s="173">
        <v>10.06</v>
      </c>
      <c r="AE21" s="174">
        <v>11.19</v>
      </c>
      <c r="AF21" s="173">
        <v>10.06</v>
      </c>
      <c r="AG21" s="174">
        <v>11.43</v>
      </c>
      <c r="AH21" s="173">
        <v>10.06</v>
      </c>
      <c r="AI21" s="174">
        <v>12.13</v>
      </c>
      <c r="AJ21" s="173">
        <v>10.06</v>
      </c>
      <c r="AK21" s="174">
        <v>12.68</v>
      </c>
      <c r="AL21" s="173">
        <v>10.86</v>
      </c>
      <c r="AM21" s="174">
        <v>13.12</v>
      </c>
      <c r="AN21" s="173">
        <v>10.86</v>
      </c>
      <c r="AO21" s="174">
        <v>13.03</v>
      </c>
      <c r="AP21" s="173">
        <v>10.86</v>
      </c>
      <c r="AQ21" s="174">
        <v>13.3</v>
      </c>
      <c r="AR21" s="173">
        <v>10.86</v>
      </c>
      <c r="AS21" s="174">
        <v>13.43</v>
      </c>
      <c r="AT21" s="173">
        <v>10.86</v>
      </c>
      <c r="AU21" s="174">
        <v>13.23</v>
      </c>
      <c r="AV21" s="173">
        <v>10.86</v>
      </c>
      <c r="AW21" s="174">
        <v>13.28</v>
      </c>
      <c r="AX21" s="173">
        <v>10.86</v>
      </c>
      <c r="AY21" s="174">
        <v>13.43</v>
      </c>
      <c r="AZ21" s="173">
        <v>10.86</v>
      </c>
      <c r="BA21" s="174">
        <v>13.51</v>
      </c>
      <c r="BB21" s="173">
        <v>10.86</v>
      </c>
      <c r="BC21" s="174">
        <v>13.11</v>
      </c>
      <c r="BD21" s="173">
        <v>10.86</v>
      </c>
      <c r="BE21" s="174">
        <v>13.77</v>
      </c>
      <c r="BF21" s="173">
        <v>10.86</v>
      </c>
      <c r="BG21" s="174">
        <v>14.22333520135666</v>
      </c>
      <c r="BH21" s="173">
        <v>10.86</v>
      </c>
      <c r="BI21" s="174">
        <v>14.437510974415977</v>
      </c>
      <c r="BJ21" s="173">
        <v>10.86</v>
      </c>
      <c r="BK21" s="174">
        <v>14.228102436431044</v>
      </c>
      <c r="BL21" s="173">
        <v>10.86</v>
      </c>
      <c r="BM21" s="174">
        <v>13.328061191164821</v>
      </c>
      <c r="BN21" s="173">
        <v>10.86</v>
      </c>
      <c r="BO21" s="174">
        <v>12.416208556213942</v>
      </c>
      <c r="BP21" s="173">
        <v>10.86</v>
      </c>
      <c r="BQ21" s="174">
        <v>12.798645117179797</v>
      </c>
      <c r="BR21" s="173">
        <v>10.86</v>
      </c>
      <c r="BS21" s="174">
        <v>13.454169055114139</v>
      </c>
      <c r="BT21" s="173">
        <v>10.86</v>
      </c>
      <c r="BU21" s="174">
        <v>13.652561021122319</v>
      </c>
      <c r="BV21" s="173">
        <v>10.86</v>
      </c>
      <c r="BW21" s="174">
        <v>13.448038900621542</v>
      </c>
      <c r="BX21" s="173">
        <v>10.86</v>
      </c>
      <c r="BY21" s="174">
        <v>13.297528393609953</v>
      </c>
      <c r="BZ21" s="173">
        <v>10.86</v>
      </c>
      <c r="CA21" s="174">
        <v>13.447506384084415</v>
      </c>
      <c r="CB21" s="173">
        <v>10.86</v>
      </c>
      <c r="CC21" s="174">
        <v>13.774101364983023</v>
      </c>
      <c r="CD21" s="173">
        <v>10.86</v>
      </c>
      <c r="CE21" s="174">
        <v>14.066145614730457</v>
      </c>
      <c r="CF21" s="173">
        <v>10.86</v>
      </c>
      <c r="CG21" s="174">
        <v>13.843069855216619</v>
      </c>
      <c r="CH21" s="173">
        <v>10.86</v>
      </c>
      <c r="CI21" s="174">
        <v>13.541179807768073</v>
      </c>
    </row>
    <row r="22" spans="2:87">
      <c r="B22" s="439"/>
      <c r="C22" s="172" t="s">
        <v>250</v>
      </c>
      <c r="D22" s="173">
        <v>9.06</v>
      </c>
      <c r="E22" s="174">
        <v>10.1</v>
      </c>
      <c r="F22" s="173">
        <v>9.06</v>
      </c>
      <c r="G22" s="174">
        <v>9.9600000000000009</v>
      </c>
      <c r="H22" s="173">
        <v>9.06</v>
      </c>
      <c r="I22" s="174">
        <v>10.19</v>
      </c>
      <c r="J22" s="173">
        <v>9.06</v>
      </c>
      <c r="K22" s="174">
        <v>10.130000000000001</v>
      </c>
      <c r="L22" s="173">
        <v>9.06</v>
      </c>
      <c r="M22" s="174">
        <v>10.14</v>
      </c>
      <c r="N22" s="173">
        <v>9.06</v>
      </c>
      <c r="O22" s="174">
        <v>10.39</v>
      </c>
      <c r="P22" s="173">
        <v>9.06</v>
      </c>
      <c r="Q22" s="174">
        <v>10.039999999999999</v>
      </c>
      <c r="R22" s="173">
        <v>9.06</v>
      </c>
      <c r="S22" s="174">
        <v>10.130000000000001</v>
      </c>
      <c r="T22" s="173">
        <v>9.06</v>
      </c>
      <c r="U22" s="174">
        <v>10.15</v>
      </c>
      <c r="V22" s="173">
        <v>9.06</v>
      </c>
      <c r="W22" s="174">
        <v>10.19</v>
      </c>
      <c r="X22" s="173">
        <v>9.06</v>
      </c>
      <c r="Y22" s="174">
        <v>10.28</v>
      </c>
      <c r="Z22" s="173">
        <v>10.06</v>
      </c>
      <c r="AA22" s="174">
        <v>10.56</v>
      </c>
      <c r="AB22" s="173">
        <v>10.06</v>
      </c>
      <c r="AC22" s="174">
        <v>10.73</v>
      </c>
      <c r="AD22" s="173">
        <v>10.06</v>
      </c>
      <c r="AE22" s="174">
        <v>11.19</v>
      </c>
      <c r="AF22" s="173">
        <v>10.06</v>
      </c>
      <c r="AG22" s="174">
        <v>11.43</v>
      </c>
      <c r="AH22" s="173">
        <v>10.06</v>
      </c>
      <c r="AI22" s="174">
        <v>12.13</v>
      </c>
      <c r="AJ22" s="173">
        <v>10.06</v>
      </c>
      <c r="AK22" s="174">
        <v>12.68</v>
      </c>
      <c r="AL22" s="173">
        <v>10.86</v>
      </c>
      <c r="AM22" s="174">
        <v>13.12</v>
      </c>
      <c r="AN22" s="173">
        <v>10.86</v>
      </c>
      <c r="AO22" s="174">
        <v>13.03</v>
      </c>
      <c r="AP22" s="173">
        <v>10.86</v>
      </c>
      <c r="AQ22" s="174">
        <v>13.3</v>
      </c>
      <c r="AR22" s="173">
        <v>10.86</v>
      </c>
      <c r="AS22" s="174">
        <v>13.43</v>
      </c>
      <c r="AT22" s="173">
        <v>10.86</v>
      </c>
      <c r="AU22" s="174">
        <v>13.23</v>
      </c>
      <c r="AV22" s="173">
        <v>10.86</v>
      </c>
      <c r="AW22" s="174">
        <v>13.28</v>
      </c>
      <c r="AX22" s="173">
        <v>10.86</v>
      </c>
      <c r="AY22" s="174">
        <v>13.43</v>
      </c>
      <c r="AZ22" s="173">
        <v>10.86</v>
      </c>
      <c r="BA22" s="174">
        <v>13.51</v>
      </c>
      <c r="BB22" s="173">
        <v>10.86</v>
      </c>
      <c r="BC22" s="174">
        <v>13.11</v>
      </c>
      <c r="BD22" s="173">
        <v>10.86</v>
      </c>
      <c r="BE22" s="174">
        <v>13.77</v>
      </c>
      <c r="BF22" s="173">
        <v>10.86</v>
      </c>
      <c r="BG22" s="174">
        <v>14.22333520135666</v>
      </c>
      <c r="BH22" s="173">
        <v>10.86</v>
      </c>
      <c r="BI22" s="174">
        <v>14.437510974415977</v>
      </c>
      <c r="BJ22" s="173">
        <v>10.86</v>
      </c>
      <c r="BK22" s="174">
        <v>14.228102436431044</v>
      </c>
      <c r="BL22" s="173">
        <v>10.86</v>
      </c>
      <c r="BM22" s="174">
        <v>13.328061191164821</v>
      </c>
      <c r="BN22" s="173">
        <v>10.86</v>
      </c>
      <c r="BO22" s="174">
        <v>12.416208556213942</v>
      </c>
      <c r="BP22" s="173">
        <v>10.86</v>
      </c>
      <c r="BQ22" s="174">
        <v>12.798645117179797</v>
      </c>
      <c r="BR22" s="173">
        <v>10.86</v>
      </c>
      <c r="BS22" s="174">
        <v>13.454169055114139</v>
      </c>
      <c r="BT22" s="173">
        <v>10.86</v>
      </c>
      <c r="BU22" s="174">
        <v>13.652561021122319</v>
      </c>
      <c r="BV22" s="173">
        <v>10.86</v>
      </c>
      <c r="BW22" s="174">
        <v>13.448038900621542</v>
      </c>
      <c r="BX22" s="173">
        <v>10.86</v>
      </c>
      <c r="BY22" s="174">
        <v>13.297528393609953</v>
      </c>
      <c r="BZ22" s="173">
        <v>10.86</v>
      </c>
      <c r="CA22" s="174">
        <v>13.447506384084415</v>
      </c>
      <c r="CB22" s="173">
        <v>10.86</v>
      </c>
      <c r="CC22" s="174">
        <v>13.774101364983023</v>
      </c>
      <c r="CD22" s="173">
        <v>10.86</v>
      </c>
      <c r="CE22" s="174">
        <v>14.066145614730457</v>
      </c>
      <c r="CF22" s="173">
        <v>10.86</v>
      </c>
      <c r="CG22" s="174">
        <v>13.843069855216619</v>
      </c>
      <c r="CH22" s="173">
        <v>10.86</v>
      </c>
      <c r="CI22" s="174">
        <v>13.541179807768073</v>
      </c>
    </row>
    <row r="23" spans="2:87">
      <c r="B23" s="439"/>
      <c r="C23" s="172" t="s">
        <v>251</v>
      </c>
      <c r="D23" s="173">
        <v>9.06</v>
      </c>
      <c r="E23" s="174">
        <v>10.1</v>
      </c>
      <c r="F23" s="173">
        <v>9.06</v>
      </c>
      <c r="G23" s="174">
        <v>9.9600000000000009</v>
      </c>
      <c r="H23" s="173">
        <v>9.06</v>
      </c>
      <c r="I23" s="174">
        <v>10.19</v>
      </c>
      <c r="J23" s="173">
        <v>9.06</v>
      </c>
      <c r="K23" s="174">
        <v>10.130000000000001</v>
      </c>
      <c r="L23" s="173">
        <v>9.06</v>
      </c>
      <c r="M23" s="174">
        <v>10.14</v>
      </c>
      <c r="N23" s="173">
        <v>9.06</v>
      </c>
      <c r="O23" s="174">
        <v>10.39</v>
      </c>
      <c r="P23" s="173">
        <v>9.06</v>
      </c>
      <c r="Q23" s="174">
        <v>10.039999999999999</v>
      </c>
      <c r="R23" s="173">
        <v>9.06</v>
      </c>
      <c r="S23" s="174">
        <v>10.130000000000001</v>
      </c>
      <c r="T23" s="173">
        <v>9.06</v>
      </c>
      <c r="U23" s="174">
        <v>10.15</v>
      </c>
      <c r="V23" s="173">
        <v>9.06</v>
      </c>
      <c r="W23" s="174">
        <v>10.19</v>
      </c>
      <c r="X23" s="173">
        <v>9.06</v>
      </c>
      <c r="Y23" s="174">
        <v>10.28</v>
      </c>
      <c r="Z23" s="173">
        <v>10.06</v>
      </c>
      <c r="AA23" s="174">
        <v>10.56</v>
      </c>
      <c r="AB23" s="173">
        <v>10.06</v>
      </c>
      <c r="AC23" s="174">
        <v>10.73</v>
      </c>
      <c r="AD23" s="173">
        <v>10.06</v>
      </c>
      <c r="AE23" s="174">
        <v>11.19</v>
      </c>
      <c r="AF23" s="173">
        <v>10.06</v>
      </c>
      <c r="AG23" s="174">
        <v>11.43</v>
      </c>
      <c r="AH23" s="173">
        <v>10.06</v>
      </c>
      <c r="AI23" s="174">
        <v>12.13</v>
      </c>
      <c r="AJ23" s="173">
        <v>10.06</v>
      </c>
      <c r="AK23" s="174">
        <v>12.68</v>
      </c>
      <c r="AL23" s="173">
        <v>10.86</v>
      </c>
      <c r="AM23" s="174">
        <v>13.12</v>
      </c>
      <c r="AN23" s="173">
        <v>10.86</v>
      </c>
      <c r="AO23" s="174">
        <v>13.03</v>
      </c>
      <c r="AP23" s="173">
        <v>10.86</v>
      </c>
      <c r="AQ23" s="174">
        <v>13.3</v>
      </c>
      <c r="AR23" s="173">
        <v>10.86</v>
      </c>
      <c r="AS23" s="174">
        <v>13.43</v>
      </c>
      <c r="AT23" s="173">
        <v>10.86</v>
      </c>
      <c r="AU23" s="174">
        <v>13.23</v>
      </c>
      <c r="AV23" s="173">
        <v>10.86</v>
      </c>
      <c r="AW23" s="174">
        <v>13.28</v>
      </c>
      <c r="AX23" s="173">
        <v>10.86</v>
      </c>
      <c r="AY23" s="174">
        <v>13.43</v>
      </c>
      <c r="AZ23" s="173">
        <v>10.86</v>
      </c>
      <c r="BA23" s="174">
        <v>13.51</v>
      </c>
      <c r="BB23" s="173">
        <v>10.86</v>
      </c>
      <c r="BC23" s="174">
        <v>13.11</v>
      </c>
      <c r="BD23" s="173">
        <v>10.86</v>
      </c>
      <c r="BE23" s="174">
        <v>13.77</v>
      </c>
      <c r="BF23" s="173">
        <v>10.86</v>
      </c>
      <c r="BG23" s="174">
        <v>14.22333520135666</v>
      </c>
      <c r="BH23" s="173">
        <v>10.86</v>
      </c>
      <c r="BI23" s="174">
        <v>14.437510974415977</v>
      </c>
      <c r="BJ23" s="173">
        <v>10.86</v>
      </c>
      <c r="BK23" s="174">
        <v>14.228102436431044</v>
      </c>
      <c r="BL23" s="173">
        <v>10.86</v>
      </c>
      <c r="BM23" s="174">
        <v>13.328061191164821</v>
      </c>
      <c r="BN23" s="173">
        <v>10.86</v>
      </c>
      <c r="BO23" s="174">
        <v>12.416208556213942</v>
      </c>
      <c r="BP23" s="173">
        <v>10.86</v>
      </c>
      <c r="BQ23" s="174">
        <v>12.798645117179797</v>
      </c>
      <c r="BR23" s="173">
        <v>10.86</v>
      </c>
      <c r="BS23" s="174">
        <v>13.454169055114139</v>
      </c>
      <c r="BT23" s="173">
        <v>10.86</v>
      </c>
      <c r="BU23" s="174">
        <v>13.652561021122319</v>
      </c>
      <c r="BV23" s="173">
        <v>10.86</v>
      </c>
      <c r="BW23" s="174">
        <v>13.448038900621542</v>
      </c>
      <c r="BX23" s="173">
        <v>10.86</v>
      </c>
      <c r="BY23" s="174">
        <v>13.297528393609953</v>
      </c>
      <c r="BZ23" s="173">
        <v>10.86</v>
      </c>
      <c r="CA23" s="174">
        <v>13.447506384084415</v>
      </c>
      <c r="CB23" s="173">
        <v>10.86</v>
      </c>
      <c r="CC23" s="174">
        <v>13.774101364983023</v>
      </c>
      <c r="CD23" s="173">
        <v>10.86</v>
      </c>
      <c r="CE23" s="174">
        <v>14.066145614730457</v>
      </c>
      <c r="CF23" s="173">
        <v>10.86</v>
      </c>
      <c r="CG23" s="174">
        <v>13.843069855216619</v>
      </c>
      <c r="CH23" s="173">
        <v>10.86</v>
      </c>
      <c r="CI23" s="174">
        <v>13.541179807768073</v>
      </c>
    </row>
    <row r="24" spans="2:87">
      <c r="B24" s="439"/>
      <c r="C24" s="172" t="s">
        <v>252</v>
      </c>
      <c r="D24" s="173">
        <v>9.06</v>
      </c>
      <c r="E24" s="174">
        <v>10.1</v>
      </c>
      <c r="F24" s="173">
        <v>9.06</v>
      </c>
      <c r="G24" s="174">
        <v>9.9600000000000009</v>
      </c>
      <c r="H24" s="173">
        <v>9.06</v>
      </c>
      <c r="I24" s="174">
        <v>10.19</v>
      </c>
      <c r="J24" s="173">
        <v>9.06</v>
      </c>
      <c r="K24" s="174">
        <v>10.130000000000001</v>
      </c>
      <c r="L24" s="173">
        <v>9.06</v>
      </c>
      <c r="M24" s="174">
        <v>10.14</v>
      </c>
      <c r="N24" s="173">
        <v>9.06</v>
      </c>
      <c r="O24" s="174">
        <v>10.39</v>
      </c>
      <c r="P24" s="173">
        <v>9.06</v>
      </c>
      <c r="Q24" s="174">
        <v>10.039999999999999</v>
      </c>
      <c r="R24" s="173">
        <v>9.06</v>
      </c>
      <c r="S24" s="174">
        <v>10.130000000000001</v>
      </c>
      <c r="T24" s="173">
        <v>9.06</v>
      </c>
      <c r="U24" s="174">
        <v>10.15</v>
      </c>
      <c r="V24" s="173">
        <v>9.06</v>
      </c>
      <c r="W24" s="174">
        <v>10.19</v>
      </c>
      <c r="X24" s="173">
        <v>9.06</v>
      </c>
      <c r="Y24" s="174">
        <v>10.28</v>
      </c>
      <c r="Z24" s="173">
        <v>10.06</v>
      </c>
      <c r="AA24" s="174">
        <v>10.56</v>
      </c>
      <c r="AB24" s="173">
        <v>10.06</v>
      </c>
      <c r="AC24" s="174">
        <v>10.73</v>
      </c>
      <c r="AD24" s="173">
        <v>10.06</v>
      </c>
      <c r="AE24" s="174">
        <v>11.19</v>
      </c>
      <c r="AF24" s="173">
        <v>10.06</v>
      </c>
      <c r="AG24" s="174">
        <v>11.43</v>
      </c>
      <c r="AH24" s="173">
        <v>10.06</v>
      </c>
      <c r="AI24" s="174">
        <v>12.13</v>
      </c>
      <c r="AJ24" s="173">
        <v>10.06</v>
      </c>
      <c r="AK24" s="174">
        <v>12.68</v>
      </c>
      <c r="AL24" s="173">
        <v>10.86</v>
      </c>
      <c r="AM24" s="174">
        <v>13.12</v>
      </c>
      <c r="AN24" s="173">
        <v>10.86</v>
      </c>
      <c r="AO24" s="174">
        <v>13.03</v>
      </c>
      <c r="AP24" s="173">
        <v>10.86</v>
      </c>
      <c r="AQ24" s="174">
        <v>13.3</v>
      </c>
      <c r="AR24" s="173">
        <v>10.86</v>
      </c>
      <c r="AS24" s="174">
        <v>13.43</v>
      </c>
      <c r="AT24" s="173">
        <v>10.86</v>
      </c>
      <c r="AU24" s="174">
        <v>13.23</v>
      </c>
      <c r="AV24" s="173">
        <v>10.86</v>
      </c>
      <c r="AW24" s="174">
        <v>13.28</v>
      </c>
      <c r="AX24" s="173">
        <v>10.86</v>
      </c>
      <c r="AY24" s="174">
        <v>13.43</v>
      </c>
      <c r="AZ24" s="173">
        <v>10.86</v>
      </c>
      <c r="BA24" s="174">
        <v>13.51</v>
      </c>
      <c r="BB24" s="173">
        <v>10.86</v>
      </c>
      <c r="BC24" s="174">
        <v>13.11</v>
      </c>
      <c r="BD24" s="173">
        <v>10.86</v>
      </c>
      <c r="BE24" s="174">
        <v>13.77</v>
      </c>
      <c r="BF24" s="173">
        <v>10.86</v>
      </c>
      <c r="BG24" s="174">
        <v>14.22333520135666</v>
      </c>
      <c r="BH24" s="173">
        <v>10.86</v>
      </c>
      <c r="BI24" s="174">
        <v>14.437510974415977</v>
      </c>
      <c r="BJ24" s="173">
        <v>10.86</v>
      </c>
      <c r="BK24" s="174">
        <v>14.228102436431044</v>
      </c>
      <c r="BL24" s="173">
        <v>10.86</v>
      </c>
      <c r="BM24" s="174">
        <v>13.328061191164821</v>
      </c>
      <c r="BN24" s="173">
        <v>10.86</v>
      </c>
      <c r="BO24" s="174">
        <v>12.416208556213942</v>
      </c>
      <c r="BP24" s="173">
        <v>10.86</v>
      </c>
      <c r="BQ24" s="174">
        <v>12.798645117179797</v>
      </c>
      <c r="BR24" s="173">
        <v>10.86</v>
      </c>
      <c r="BS24" s="174">
        <v>13.454169055114139</v>
      </c>
      <c r="BT24" s="173">
        <v>10.86</v>
      </c>
      <c r="BU24" s="174">
        <v>13.652561021122319</v>
      </c>
      <c r="BV24" s="173">
        <v>10.86</v>
      </c>
      <c r="BW24" s="174">
        <v>13.448038900621542</v>
      </c>
      <c r="BX24" s="173">
        <v>10.86</v>
      </c>
      <c r="BY24" s="174">
        <v>13.297528393609953</v>
      </c>
      <c r="BZ24" s="173">
        <v>10.86</v>
      </c>
      <c r="CA24" s="174">
        <v>13.447506384084415</v>
      </c>
      <c r="CB24" s="173">
        <v>10.86</v>
      </c>
      <c r="CC24" s="174">
        <v>13.774101364983023</v>
      </c>
      <c r="CD24" s="173">
        <v>10.86</v>
      </c>
      <c r="CE24" s="174">
        <v>14.066145614730457</v>
      </c>
      <c r="CF24" s="173">
        <v>10.86</v>
      </c>
      <c r="CG24" s="174">
        <v>13.843069855216619</v>
      </c>
      <c r="CH24" s="173">
        <v>10.86</v>
      </c>
      <c r="CI24" s="174">
        <v>13.541179807768073</v>
      </c>
    </row>
    <row r="25" spans="2:87">
      <c r="B25" s="439"/>
      <c r="C25" s="172" t="s">
        <v>253</v>
      </c>
      <c r="D25" s="173">
        <v>9.26</v>
      </c>
      <c r="E25" s="174">
        <v>10.1</v>
      </c>
      <c r="F25" s="173">
        <v>9.26</v>
      </c>
      <c r="G25" s="174">
        <v>9.9600000000000009</v>
      </c>
      <c r="H25" s="173">
        <v>9.26</v>
      </c>
      <c r="I25" s="174">
        <v>10.19</v>
      </c>
      <c r="J25" s="173">
        <v>9.26</v>
      </c>
      <c r="K25" s="174">
        <v>10.130000000000001</v>
      </c>
      <c r="L25" s="173">
        <v>9.26</v>
      </c>
      <c r="M25" s="174">
        <v>10.14</v>
      </c>
      <c r="N25" s="173">
        <v>9.26</v>
      </c>
      <c r="O25" s="174">
        <v>10.39</v>
      </c>
      <c r="P25" s="173">
        <v>9.26</v>
      </c>
      <c r="Q25" s="174">
        <v>10.039999999999999</v>
      </c>
      <c r="R25" s="173">
        <v>9.26</v>
      </c>
      <c r="S25" s="174">
        <v>10.130000000000001</v>
      </c>
      <c r="T25" s="173">
        <v>9.26</v>
      </c>
      <c r="U25" s="174">
        <v>10.15</v>
      </c>
      <c r="V25" s="173">
        <v>9.26</v>
      </c>
      <c r="W25" s="174">
        <v>10.19</v>
      </c>
      <c r="X25" s="173">
        <v>9.26</v>
      </c>
      <c r="Y25" s="174">
        <v>10.28</v>
      </c>
      <c r="Z25" s="173">
        <v>10.28</v>
      </c>
      <c r="AA25" s="174">
        <v>10.56</v>
      </c>
      <c r="AB25" s="173">
        <v>10.28</v>
      </c>
      <c r="AC25" s="174">
        <v>10.73</v>
      </c>
      <c r="AD25" s="173">
        <v>10.28</v>
      </c>
      <c r="AE25" s="174">
        <v>11.19</v>
      </c>
      <c r="AF25" s="173">
        <v>10.28</v>
      </c>
      <c r="AG25" s="174">
        <v>11.43</v>
      </c>
      <c r="AH25" s="173">
        <v>10.28</v>
      </c>
      <c r="AI25" s="174">
        <v>12.13</v>
      </c>
      <c r="AJ25" s="173">
        <v>10.28</v>
      </c>
      <c r="AK25" s="174">
        <v>12.68</v>
      </c>
      <c r="AL25" s="173">
        <v>11.1</v>
      </c>
      <c r="AM25" s="174">
        <v>13.12</v>
      </c>
      <c r="AN25" s="173">
        <v>11.1</v>
      </c>
      <c r="AO25" s="174">
        <v>13.03</v>
      </c>
      <c r="AP25" s="173">
        <v>11.1</v>
      </c>
      <c r="AQ25" s="174">
        <v>13.3</v>
      </c>
      <c r="AR25" s="173">
        <v>11.1</v>
      </c>
      <c r="AS25" s="174">
        <v>13.43</v>
      </c>
      <c r="AT25" s="173">
        <v>11.1</v>
      </c>
      <c r="AU25" s="174">
        <v>13.23</v>
      </c>
      <c r="AV25" s="173">
        <v>11.1</v>
      </c>
      <c r="AW25" s="174">
        <v>13.28</v>
      </c>
      <c r="AX25" s="173">
        <v>11.1</v>
      </c>
      <c r="AY25" s="174">
        <v>13.43</v>
      </c>
      <c r="AZ25" s="173">
        <v>11.1</v>
      </c>
      <c r="BA25" s="174">
        <v>13.51</v>
      </c>
      <c r="BB25" s="173">
        <v>11.1</v>
      </c>
      <c r="BC25" s="174">
        <v>13.11</v>
      </c>
      <c r="BD25" s="173">
        <v>11.1</v>
      </c>
      <c r="BE25" s="174">
        <v>13.77</v>
      </c>
      <c r="BF25" s="173">
        <v>11.1</v>
      </c>
      <c r="BG25" s="174">
        <v>14.22333520135666</v>
      </c>
      <c r="BH25" s="173">
        <v>11.1</v>
      </c>
      <c r="BI25" s="174">
        <v>14.437510974415977</v>
      </c>
      <c r="BJ25" s="173">
        <v>11.1</v>
      </c>
      <c r="BK25" s="174">
        <v>14.228102436431044</v>
      </c>
      <c r="BL25" s="173">
        <v>11.1</v>
      </c>
      <c r="BM25" s="174">
        <v>13.328061191164821</v>
      </c>
      <c r="BN25" s="173">
        <v>11.1</v>
      </c>
      <c r="BO25" s="174">
        <v>12.416208556213942</v>
      </c>
      <c r="BP25" s="173">
        <v>11.1</v>
      </c>
      <c r="BQ25" s="174">
        <v>12.798645117179797</v>
      </c>
      <c r="BR25" s="173">
        <v>11.1</v>
      </c>
      <c r="BS25" s="174">
        <v>13.454169055114139</v>
      </c>
      <c r="BT25" s="173">
        <v>11.1</v>
      </c>
      <c r="BU25" s="174">
        <v>13.652561021122319</v>
      </c>
      <c r="BV25" s="173">
        <v>11.1</v>
      </c>
      <c r="BW25" s="174">
        <v>13.448038900621542</v>
      </c>
      <c r="BX25" s="173">
        <v>11.1</v>
      </c>
      <c r="BY25" s="174">
        <v>13.297528393609953</v>
      </c>
      <c r="BZ25" s="173">
        <v>11.1</v>
      </c>
      <c r="CA25" s="174">
        <v>13.447506384084415</v>
      </c>
      <c r="CB25" s="173">
        <v>11.1</v>
      </c>
      <c r="CC25" s="174">
        <v>13.774101364983023</v>
      </c>
      <c r="CD25" s="173">
        <v>11.1</v>
      </c>
      <c r="CE25" s="174">
        <v>14.066145614730457</v>
      </c>
      <c r="CF25" s="173">
        <v>11.1</v>
      </c>
      <c r="CG25" s="174">
        <v>13.843069855216619</v>
      </c>
      <c r="CH25" s="173">
        <v>11.1</v>
      </c>
      <c r="CI25" s="174">
        <v>13.541179807768073</v>
      </c>
    </row>
    <row r="26" spans="2:87">
      <c r="B26" s="440"/>
      <c r="C26" s="175" t="s">
        <v>254</v>
      </c>
      <c r="D26" s="176">
        <v>9.26</v>
      </c>
      <c r="E26" s="177">
        <v>10.1</v>
      </c>
      <c r="F26" s="176">
        <v>9.26</v>
      </c>
      <c r="G26" s="177">
        <v>9.9600000000000009</v>
      </c>
      <c r="H26" s="176">
        <v>9.26</v>
      </c>
      <c r="I26" s="177">
        <v>10.19</v>
      </c>
      <c r="J26" s="176">
        <v>9.26</v>
      </c>
      <c r="K26" s="177">
        <v>10.130000000000001</v>
      </c>
      <c r="L26" s="176">
        <v>9.26</v>
      </c>
      <c r="M26" s="177">
        <v>10.14</v>
      </c>
      <c r="N26" s="176">
        <v>9.26</v>
      </c>
      <c r="O26" s="177">
        <v>10.39</v>
      </c>
      <c r="P26" s="176">
        <v>9.26</v>
      </c>
      <c r="Q26" s="177">
        <v>10.039999999999999</v>
      </c>
      <c r="R26" s="176">
        <v>9.26</v>
      </c>
      <c r="S26" s="177">
        <v>10.130000000000001</v>
      </c>
      <c r="T26" s="176">
        <v>9.26</v>
      </c>
      <c r="U26" s="177">
        <v>10.15</v>
      </c>
      <c r="V26" s="176">
        <v>9.26</v>
      </c>
      <c r="W26" s="177">
        <v>10.19</v>
      </c>
      <c r="X26" s="176">
        <v>9.26</v>
      </c>
      <c r="Y26" s="177">
        <v>10.28</v>
      </c>
      <c r="Z26" s="176">
        <v>10.28</v>
      </c>
      <c r="AA26" s="177">
        <v>10.56</v>
      </c>
      <c r="AB26" s="176">
        <v>10.28</v>
      </c>
      <c r="AC26" s="177">
        <v>10.73</v>
      </c>
      <c r="AD26" s="176">
        <v>10.28</v>
      </c>
      <c r="AE26" s="177">
        <v>11.19</v>
      </c>
      <c r="AF26" s="176">
        <v>10.28</v>
      </c>
      <c r="AG26" s="177">
        <v>11.43</v>
      </c>
      <c r="AH26" s="176">
        <v>10.28</v>
      </c>
      <c r="AI26" s="177">
        <v>12.13</v>
      </c>
      <c r="AJ26" s="176">
        <v>10.28</v>
      </c>
      <c r="AK26" s="177">
        <v>12.68</v>
      </c>
      <c r="AL26" s="176">
        <v>11.1</v>
      </c>
      <c r="AM26" s="177">
        <v>13.12</v>
      </c>
      <c r="AN26" s="176">
        <v>11.1</v>
      </c>
      <c r="AO26" s="177">
        <v>13.03</v>
      </c>
      <c r="AP26" s="176">
        <v>11.1</v>
      </c>
      <c r="AQ26" s="177">
        <v>13.3</v>
      </c>
      <c r="AR26" s="176">
        <v>11.1</v>
      </c>
      <c r="AS26" s="177">
        <v>13.43</v>
      </c>
      <c r="AT26" s="176">
        <v>11.1</v>
      </c>
      <c r="AU26" s="177">
        <v>13.23</v>
      </c>
      <c r="AV26" s="176">
        <v>11.1</v>
      </c>
      <c r="AW26" s="177">
        <v>13.28</v>
      </c>
      <c r="AX26" s="176">
        <v>11.1</v>
      </c>
      <c r="AY26" s="177">
        <v>13.43</v>
      </c>
      <c r="AZ26" s="176">
        <v>11.1</v>
      </c>
      <c r="BA26" s="177">
        <v>13.51</v>
      </c>
      <c r="BB26" s="176">
        <v>11.1</v>
      </c>
      <c r="BC26" s="177">
        <v>13.11</v>
      </c>
      <c r="BD26" s="176">
        <v>11.1</v>
      </c>
      <c r="BE26" s="177">
        <v>13.77</v>
      </c>
      <c r="BF26" s="176">
        <v>11.1</v>
      </c>
      <c r="BG26" s="177">
        <v>14.22333520135666</v>
      </c>
      <c r="BH26" s="176">
        <v>11.1</v>
      </c>
      <c r="BI26" s="177">
        <v>14.437510974415977</v>
      </c>
      <c r="BJ26" s="176">
        <v>11.1</v>
      </c>
      <c r="BK26" s="177">
        <v>14.228102436431044</v>
      </c>
      <c r="BL26" s="176">
        <v>11.1</v>
      </c>
      <c r="BM26" s="177">
        <v>13.328061191164821</v>
      </c>
      <c r="BN26" s="176">
        <v>11.1</v>
      </c>
      <c r="BO26" s="177">
        <v>12.416208556213942</v>
      </c>
      <c r="BP26" s="176">
        <v>11.1</v>
      </c>
      <c r="BQ26" s="177">
        <v>12.798645117179797</v>
      </c>
      <c r="BR26" s="176">
        <v>11.1</v>
      </c>
      <c r="BS26" s="177">
        <v>13.454169055114139</v>
      </c>
      <c r="BT26" s="176">
        <v>11.1</v>
      </c>
      <c r="BU26" s="177">
        <v>13.652561021122319</v>
      </c>
      <c r="BV26" s="176">
        <v>11.1</v>
      </c>
      <c r="BW26" s="177">
        <v>13.448038900621542</v>
      </c>
      <c r="BX26" s="176">
        <v>11.1</v>
      </c>
      <c r="BY26" s="177">
        <v>13.297528393609953</v>
      </c>
      <c r="BZ26" s="176">
        <v>11.1</v>
      </c>
      <c r="CA26" s="177">
        <v>13.447506384084415</v>
      </c>
      <c r="CB26" s="176">
        <v>11.1</v>
      </c>
      <c r="CC26" s="177">
        <v>13.774101364983023</v>
      </c>
      <c r="CD26" s="176">
        <v>11.1</v>
      </c>
      <c r="CE26" s="177">
        <v>14.066145614730457</v>
      </c>
      <c r="CF26" s="176">
        <v>11.1</v>
      </c>
      <c r="CG26" s="177">
        <v>13.843069855216619</v>
      </c>
      <c r="CH26" s="176">
        <v>11.1</v>
      </c>
      <c r="CI26" s="177">
        <v>13.541179807768073</v>
      </c>
    </row>
    <row r="27" spans="2:87" ht="4.5" customHeight="1">
      <c r="B27" s="178"/>
      <c r="C27" s="179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</row>
    <row r="28" spans="2:87">
      <c r="B28" s="438" t="s">
        <v>227</v>
      </c>
      <c r="C28" s="188" t="s">
        <v>228</v>
      </c>
      <c r="D28" s="182">
        <v>114.84</v>
      </c>
      <c r="E28" s="183">
        <v>83.14</v>
      </c>
      <c r="F28" s="182">
        <v>114.84</v>
      </c>
      <c r="G28" s="183">
        <v>81.96</v>
      </c>
      <c r="H28" s="182">
        <v>114.84</v>
      </c>
      <c r="I28" s="183">
        <v>83.85</v>
      </c>
      <c r="J28" s="182">
        <v>114.84</v>
      </c>
      <c r="K28" s="183">
        <v>83.36</v>
      </c>
      <c r="L28" s="182">
        <v>114.84</v>
      </c>
      <c r="M28" s="183">
        <v>83.45</v>
      </c>
      <c r="N28" s="182">
        <v>114.84</v>
      </c>
      <c r="O28" s="183">
        <v>85.5</v>
      </c>
      <c r="P28" s="182">
        <v>114.84</v>
      </c>
      <c r="Q28" s="183">
        <v>82.63</v>
      </c>
      <c r="R28" s="182">
        <v>114.84</v>
      </c>
      <c r="S28" s="183">
        <v>83.38</v>
      </c>
      <c r="T28" s="182">
        <v>114.84</v>
      </c>
      <c r="U28" s="183">
        <v>83.56</v>
      </c>
      <c r="V28" s="182">
        <v>114.84</v>
      </c>
      <c r="W28" s="183">
        <v>83.87</v>
      </c>
      <c r="X28" s="182">
        <v>114.84</v>
      </c>
      <c r="Y28" s="183">
        <v>84.58</v>
      </c>
      <c r="Z28" s="182">
        <v>127.47</v>
      </c>
      <c r="AA28" s="183">
        <v>86.89</v>
      </c>
      <c r="AB28" s="182">
        <v>127.47</v>
      </c>
      <c r="AC28" s="183">
        <v>88.3</v>
      </c>
      <c r="AD28" s="182">
        <v>127.47</v>
      </c>
      <c r="AE28" s="183">
        <v>92.08</v>
      </c>
      <c r="AF28" s="182">
        <v>127.47</v>
      </c>
      <c r="AG28" s="183">
        <v>94.06</v>
      </c>
      <c r="AH28" s="182">
        <v>127.47</v>
      </c>
      <c r="AI28" s="183">
        <v>99.8</v>
      </c>
      <c r="AJ28" s="182">
        <v>127.47</v>
      </c>
      <c r="AK28" s="183">
        <v>104.38</v>
      </c>
      <c r="AL28" s="182">
        <v>137.66999999999999</v>
      </c>
      <c r="AM28" s="183">
        <v>107.97</v>
      </c>
      <c r="AN28" s="182">
        <v>137.66999999999999</v>
      </c>
      <c r="AO28" s="183">
        <v>107.25</v>
      </c>
      <c r="AP28" s="182">
        <v>137.66999999999999</v>
      </c>
      <c r="AQ28" s="183">
        <v>109.44</v>
      </c>
      <c r="AR28" s="182">
        <v>137.66999999999999</v>
      </c>
      <c r="AS28" s="183">
        <v>110.55</v>
      </c>
      <c r="AT28" s="182">
        <v>137.66999999999999</v>
      </c>
      <c r="AU28" s="183">
        <v>108.89</v>
      </c>
      <c r="AV28" s="182">
        <v>137.66999999999999</v>
      </c>
      <c r="AW28" s="183">
        <v>109.29</v>
      </c>
      <c r="AX28" s="182">
        <v>137.66999999999999</v>
      </c>
      <c r="AY28" s="183">
        <v>110.5</v>
      </c>
      <c r="AZ28" s="182">
        <v>137.66999999999999</v>
      </c>
      <c r="BA28" s="183">
        <v>11.17</v>
      </c>
      <c r="BB28" s="182">
        <v>137.66999999999999</v>
      </c>
      <c r="BC28" s="183">
        <v>107.92</v>
      </c>
      <c r="BD28" s="182">
        <v>137.66999999999999</v>
      </c>
      <c r="BE28" s="183">
        <v>113.3</v>
      </c>
      <c r="BF28" s="182">
        <v>137.66999999999999</v>
      </c>
      <c r="BG28" s="183">
        <v>117.06194237380659</v>
      </c>
      <c r="BH28" s="182">
        <v>137.66999999999999</v>
      </c>
      <c r="BI28" s="183">
        <v>118.82466761713376</v>
      </c>
      <c r="BJ28" s="182">
        <v>137.66999999999999</v>
      </c>
      <c r="BK28" s="183">
        <v>117.10117802350895</v>
      </c>
      <c r="BL28" s="182">
        <v>137.66999999999999</v>
      </c>
      <c r="BM28" s="183">
        <v>109.69359218686537</v>
      </c>
      <c r="BN28" s="182">
        <v>137.66999999999999</v>
      </c>
      <c r="BO28" s="183">
        <v>102.18879537972536</v>
      </c>
      <c r="BP28" s="182">
        <v>137.66999999999999</v>
      </c>
      <c r="BQ28" s="183">
        <v>105.33635296925273</v>
      </c>
      <c r="BR28" s="182">
        <v>137.66999999999999</v>
      </c>
      <c r="BS28" s="183">
        <v>110.73149442944987</v>
      </c>
      <c r="BT28" s="182">
        <v>137.66999999999999</v>
      </c>
      <c r="BU28" s="183">
        <v>112.36431461989721</v>
      </c>
      <c r="BV28" s="182">
        <v>137.66999999999999</v>
      </c>
      <c r="BW28" s="183">
        <v>110.68104157983366</v>
      </c>
      <c r="BX28" s="182">
        <v>137.66999999999999</v>
      </c>
      <c r="BY28" s="183">
        <v>109.44229890457402</v>
      </c>
      <c r="BZ28" s="182">
        <v>137.66999999999999</v>
      </c>
      <c r="CA28" s="183">
        <v>110.67665882295563</v>
      </c>
      <c r="CB28" s="182">
        <v>137.66999999999999</v>
      </c>
      <c r="CC28" s="183">
        <v>113.3646249217846</v>
      </c>
      <c r="CD28" s="182">
        <v>137.66999999999999</v>
      </c>
      <c r="CE28" s="183">
        <v>115.76822904490719</v>
      </c>
      <c r="CF28" s="182">
        <v>137.66999999999999</v>
      </c>
      <c r="CG28" s="183">
        <v>113.93225447667011</v>
      </c>
      <c r="CH28" s="182">
        <v>137.66999999999999</v>
      </c>
      <c r="CI28" s="183">
        <v>111.44761674316041</v>
      </c>
    </row>
    <row r="29" spans="2:87">
      <c r="B29" s="439"/>
      <c r="C29" s="189" t="s">
        <v>246</v>
      </c>
      <c r="D29" s="184">
        <v>4.9800000000000004</v>
      </c>
      <c r="E29" s="185">
        <v>8.1999999999999993</v>
      </c>
      <c r="F29" s="184">
        <v>4.9800000000000004</v>
      </c>
      <c r="G29" s="185">
        <v>8.08</v>
      </c>
      <c r="H29" s="184">
        <v>4.9800000000000004</v>
      </c>
      <c r="I29" s="185">
        <v>8.27</v>
      </c>
      <c r="J29" s="184">
        <v>4.9800000000000004</v>
      </c>
      <c r="K29" s="185">
        <v>8.2200000000000006</v>
      </c>
      <c r="L29" s="184">
        <v>4.9800000000000004</v>
      </c>
      <c r="M29" s="185">
        <v>8.23</v>
      </c>
      <c r="N29" s="184">
        <v>4.9800000000000004</v>
      </c>
      <c r="O29" s="185">
        <v>8.43</v>
      </c>
      <c r="P29" s="184">
        <v>4.9800000000000004</v>
      </c>
      <c r="Q29" s="185">
        <v>8.15</v>
      </c>
      <c r="R29" s="184">
        <v>4.9800000000000004</v>
      </c>
      <c r="S29" s="185">
        <v>8.2200000000000006</v>
      </c>
      <c r="T29" s="184">
        <v>4.9800000000000004</v>
      </c>
      <c r="U29" s="185">
        <v>8.24</v>
      </c>
      <c r="V29" s="184">
        <v>4.9800000000000004</v>
      </c>
      <c r="W29" s="185">
        <v>8.27</v>
      </c>
      <c r="X29" s="184">
        <v>4.9800000000000004</v>
      </c>
      <c r="Y29" s="185">
        <v>8.34</v>
      </c>
      <c r="Z29" s="184">
        <v>5.53</v>
      </c>
      <c r="AA29" s="185">
        <v>8.57</v>
      </c>
      <c r="AB29" s="184">
        <v>5.53</v>
      </c>
      <c r="AC29" s="185">
        <v>8.7100000000000009</v>
      </c>
      <c r="AD29" s="184">
        <v>5.53</v>
      </c>
      <c r="AE29" s="185">
        <v>9.08</v>
      </c>
      <c r="AF29" s="184">
        <v>5.53</v>
      </c>
      <c r="AG29" s="185">
        <v>9.2799999999999994</v>
      </c>
      <c r="AH29" s="184">
        <v>5.53</v>
      </c>
      <c r="AI29" s="185">
        <v>9.84</v>
      </c>
      <c r="AJ29" s="184">
        <v>5.53</v>
      </c>
      <c r="AK29" s="185">
        <v>10.29</v>
      </c>
      <c r="AL29" s="184">
        <v>5.97</v>
      </c>
      <c r="AM29" s="185">
        <v>10.65</v>
      </c>
      <c r="AN29" s="184">
        <v>5.97</v>
      </c>
      <c r="AO29" s="185">
        <v>10.58</v>
      </c>
      <c r="AP29" s="184">
        <v>5.97</v>
      </c>
      <c r="AQ29" s="185">
        <v>10.79</v>
      </c>
      <c r="AR29" s="184">
        <v>5.97</v>
      </c>
      <c r="AS29" s="185">
        <v>10.9</v>
      </c>
      <c r="AT29" s="184">
        <v>5.97</v>
      </c>
      <c r="AU29" s="185">
        <v>10.74</v>
      </c>
      <c r="AV29" s="184">
        <v>5.97</v>
      </c>
      <c r="AW29" s="185">
        <v>10.78</v>
      </c>
      <c r="AX29" s="184">
        <v>5.97</v>
      </c>
      <c r="AY29" s="185">
        <v>10.9</v>
      </c>
      <c r="AZ29" s="184">
        <v>5.97</v>
      </c>
      <c r="BA29" s="185">
        <v>10.96</v>
      </c>
      <c r="BB29" s="184">
        <v>5.97</v>
      </c>
      <c r="BC29" s="185">
        <v>10.64</v>
      </c>
      <c r="BD29" s="184">
        <v>5.97</v>
      </c>
      <c r="BE29" s="185">
        <v>11.17</v>
      </c>
      <c r="BF29" s="184">
        <v>5.97</v>
      </c>
      <c r="BG29" s="185">
        <v>11.543576395303957</v>
      </c>
      <c r="BH29" s="184">
        <v>5.97</v>
      </c>
      <c r="BI29" s="185">
        <v>11.717400211120214</v>
      </c>
      <c r="BJ29" s="184">
        <v>5.97</v>
      </c>
      <c r="BK29" s="185">
        <v>11.547445455654181</v>
      </c>
      <c r="BL29" s="184">
        <v>5.97</v>
      </c>
      <c r="BM29" s="185">
        <v>10.816977198626521</v>
      </c>
      <c r="BN29" s="184">
        <v>5.97</v>
      </c>
      <c r="BO29" s="185">
        <v>10.07692288620262</v>
      </c>
      <c r="BP29" s="184">
        <v>5.97</v>
      </c>
      <c r="BQ29" s="185">
        <v>10.387306182058966</v>
      </c>
      <c r="BR29" s="184">
        <v>5.97</v>
      </c>
      <c r="BS29" s="185">
        <v>10.919325609947707</v>
      </c>
      <c r="BT29" s="184">
        <v>5.97</v>
      </c>
      <c r="BU29" s="185">
        <v>11.080339379461591</v>
      </c>
      <c r="BV29" s="184">
        <v>5.97</v>
      </c>
      <c r="BW29" s="185">
        <v>10.914350412098642</v>
      </c>
      <c r="BX29" s="184">
        <v>5.97</v>
      </c>
      <c r="BY29" s="185">
        <v>10.792196957132715</v>
      </c>
      <c r="BZ29" s="184">
        <v>5.97</v>
      </c>
      <c r="CA29" s="185">
        <v>10.913918224764164</v>
      </c>
      <c r="CB29" s="184">
        <v>5.97</v>
      </c>
      <c r="CC29" s="185">
        <v>11.178980817957237</v>
      </c>
      <c r="CD29" s="184">
        <v>5.97</v>
      </c>
      <c r="CE29" s="185">
        <v>11.416002238042109</v>
      </c>
      <c r="CF29" s="184">
        <v>5.97</v>
      </c>
      <c r="CG29" s="185">
        <v>11.234955244813488</v>
      </c>
      <c r="CH29" s="184">
        <v>5.97</v>
      </c>
      <c r="CI29" s="185">
        <v>10.989943032391478</v>
      </c>
    </row>
    <row r="30" spans="2:87">
      <c r="B30" s="439"/>
      <c r="C30" s="189" t="s">
        <v>247</v>
      </c>
      <c r="D30" s="184">
        <v>4.9800000000000004</v>
      </c>
      <c r="E30" s="185">
        <v>8.1999999999999993</v>
      </c>
      <c r="F30" s="184">
        <v>4.9800000000000004</v>
      </c>
      <c r="G30" s="185">
        <v>8.08</v>
      </c>
      <c r="H30" s="184">
        <v>4.9800000000000004</v>
      </c>
      <c r="I30" s="185">
        <v>8.27</v>
      </c>
      <c r="J30" s="184">
        <v>4.9800000000000004</v>
      </c>
      <c r="K30" s="185">
        <v>8.2200000000000006</v>
      </c>
      <c r="L30" s="184">
        <v>4.9800000000000004</v>
      </c>
      <c r="M30" s="185">
        <v>8.23</v>
      </c>
      <c r="N30" s="184">
        <v>4.9800000000000004</v>
      </c>
      <c r="O30" s="185">
        <v>8.43</v>
      </c>
      <c r="P30" s="184">
        <v>4.9800000000000004</v>
      </c>
      <c r="Q30" s="185">
        <v>8.15</v>
      </c>
      <c r="R30" s="184">
        <v>4.9800000000000004</v>
      </c>
      <c r="S30" s="185">
        <v>8.2200000000000006</v>
      </c>
      <c r="T30" s="184">
        <v>4.9800000000000004</v>
      </c>
      <c r="U30" s="185">
        <v>8.24</v>
      </c>
      <c r="V30" s="184">
        <v>4.9800000000000004</v>
      </c>
      <c r="W30" s="185">
        <v>8.27</v>
      </c>
      <c r="X30" s="184">
        <v>4.9800000000000004</v>
      </c>
      <c r="Y30" s="185">
        <v>8.34</v>
      </c>
      <c r="Z30" s="184">
        <v>5.53</v>
      </c>
      <c r="AA30" s="185">
        <v>8.57</v>
      </c>
      <c r="AB30" s="184">
        <v>5.53</v>
      </c>
      <c r="AC30" s="185">
        <v>8.7100000000000009</v>
      </c>
      <c r="AD30" s="184">
        <v>5.53</v>
      </c>
      <c r="AE30" s="185">
        <v>9.08</v>
      </c>
      <c r="AF30" s="184">
        <v>5.53</v>
      </c>
      <c r="AG30" s="185">
        <v>9.2799999999999994</v>
      </c>
      <c r="AH30" s="184">
        <v>5.53</v>
      </c>
      <c r="AI30" s="185">
        <v>9.84</v>
      </c>
      <c r="AJ30" s="184">
        <v>5.53</v>
      </c>
      <c r="AK30" s="185">
        <v>10.29</v>
      </c>
      <c r="AL30" s="184">
        <v>5.97</v>
      </c>
      <c r="AM30" s="185">
        <v>10.65</v>
      </c>
      <c r="AN30" s="184">
        <v>5.97</v>
      </c>
      <c r="AO30" s="185">
        <v>10.58</v>
      </c>
      <c r="AP30" s="184">
        <v>5.97</v>
      </c>
      <c r="AQ30" s="185">
        <v>10.79</v>
      </c>
      <c r="AR30" s="184">
        <v>5.97</v>
      </c>
      <c r="AS30" s="185">
        <v>10.9</v>
      </c>
      <c r="AT30" s="184">
        <v>5.97</v>
      </c>
      <c r="AU30" s="185">
        <v>10.74</v>
      </c>
      <c r="AV30" s="184">
        <v>5.97</v>
      </c>
      <c r="AW30" s="185">
        <v>10.78</v>
      </c>
      <c r="AX30" s="184">
        <v>5.97</v>
      </c>
      <c r="AY30" s="185">
        <v>10.9</v>
      </c>
      <c r="AZ30" s="184">
        <v>5.97</v>
      </c>
      <c r="BA30" s="185">
        <v>10.996</v>
      </c>
      <c r="BB30" s="184">
        <v>5.97</v>
      </c>
      <c r="BC30" s="185">
        <v>10.64</v>
      </c>
      <c r="BD30" s="184">
        <v>5.97</v>
      </c>
      <c r="BE30" s="185">
        <v>11.17</v>
      </c>
      <c r="BF30" s="184">
        <v>5.97</v>
      </c>
      <c r="BG30" s="185">
        <v>11.543576395303957</v>
      </c>
      <c r="BH30" s="184">
        <v>5.97</v>
      </c>
      <c r="BI30" s="185">
        <v>11.717400211120214</v>
      </c>
      <c r="BJ30" s="184">
        <v>5.97</v>
      </c>
      <c r="BK30" s="185">
        <v>11.547445455654181</v>
      </c>
      <c r="BL30" s="184">
        <v>5.97</v>
      </c>
      <c r="BM30" s="185">
        <v>10.816977198626521</v>
      </c>
      <c r="BN30" s="184">
        <v>5.97</v>
      </c>
      <c r="BO30" s="185">
        <v>10.07692288620262</v>
      </c>
      <c r="BP30" s="184">
        <v>5.97</v>
      </c>
      <c r="BQ30" s="185">
        <v>10.387306182058966</v>
      </c>
      <c r="BR30" s="184">
        <v>5.97</v>
      </c>
      <c r="BS30" s="185">
        <v>10.919325609947707</v>
      </c>
      <c r="BT30" s="184">
        <v>5.97</v>
      </c>
      <c r="BU30" s="185">
        <v>11.080339379461591</v>
      </c>
      <c r="BV30" s="184">
        <v>5.97</v>
      </c>
      <c r="BW30" s="185">
        <v>10.914350412098642</v>
      </c>
      <c r="BX30" s="184">
        <v>5.97</v>
      </c>
      <c r="BY30" s="185">
        <v>10.792196957132715</v>
      </c>
      <c r="BZ30" s="184">
        <v>5.97</v>
      </c>
      <c r="CA30" s="185">
        <v>10.913918224764164</v>
      </c>
      <c r="CB30" s="184">
        <v>5.97</v>
      </c>
      <c r="CC30" s="185">
        <v>11.178980817957237</v>
      </c>
      <c r="CD30" s="184">
        <v>5.97</v>
      </c>
      <c r="CE30" s="185">
        <v>11.416002238042109</v>
      </c>
      <c r="CF30" s="184">
        <v>5.97</v>
      </c>
      <c r="CG30" s="185">
        <v>11.234955244813488</v>
      </c>
      <c r="CH30" s="184">
        <v>5.97</v>
      </c>
      <c r="CI30" s="185">
        <v>10.989943032391478</v>
      </c>
    </row>
    <row r="31" spans="2:87">
      <c r="B31" s="439"/>
      <c r="C31" s="189" t="s">
        <v>248</v>
      </c>
      <c r="D31" s="184">
        <v>7.19</v>
      </c>
      <c r="E31" s="185">
        <v>8.1999999999999993</v>
      </c>
      <c r="F31" s="184">
        <v>7.19</v>
      </c>
      <c r="G31" s="185">
        <v>8.08</v>
      </c>
      <c r="H31" s="184">
        <v>7.19</v>
      </c>
      <c r="I31" s="185">
        <v>8.27</v>
      </c>
      <c r="J31" s="184">
        <v>7.19</v>
      </c>
      <c r="K31" s="185">
        <v>8.2200000000000006</v>
      </c>
      <c r="L31" s="184">
        <v>7.19</v>
      </c>
      <c r="M31" s="185">
        <v>8.23</v>
      </c>
      <c r="N31" s="184">
        <v>7.19</v>
      </c>
      <c r="O31" s="185">
        <v>8.43</v>
      </c>
      <c r="P31" s="184">
        <v>7.19</v>
      </c>
      <c r="Q31" s="185">
        <v>8.15</v>
      </c>
      <c r="R31" s="184">
        <v>7.19</v>
      </c>
      <c r="S31" s="185">
        <v>8.2200000000000006</v>
      </c>
      <c r="T31" s="184">
        <v>7.19</v>
      </c>
      <c r="U31" s="185">
        <v>8.24</v>
      </c>
      <c r="V31" s="184">
        <v>7.19</v>
      </c>
      <c r="W31" s="185">
        <v>8.27</v>
      </c>
      <c r="X31" s="184">
        <v>7.19</v>
      </c>
      <c r="Y31" s="185">
        <v>8.34</v>
      </c>
      <c r="Z31" s="184">
        <v>7.98</v>
      </c>
      <c r="AA31" s="185">
        <v>8.57</v>
      </c>
      <c r="AB31" s="184">
        <v>7.98</v>
      </c>
      <c r="AC31" s="185">
        <v>8.7100000000000009</v>
      </c>
      <c r="AD31" s="184">
        <v>7.98</v>
      </c>
      <c r="AE31" s="185">
        <v>9.08</v>
      </c>
      <c r="AF31" s="184">
        <v>7.98</v>
      </c>
      <c r="AG31" s="185">
        <v>9.2799999999999994</v>
      </c>
      <c r="AH31" s="184">
        <v>7.98</v>
      </c>
      <c r="AI31" s="185">
        <v>9.84</v>
      </c>
      <c r="AJ31" s="184">
        <v>7.98</v>
      </c>
      <c r="AK31" s="185">
        <v>10.29</v>
      </c>
      <c r="AL31" s="184">
        <v>8.6199999999999992</v>
      </c>
      <c r="AM31" s="185">
        <v>10.65</v>
      </c>
      <c r="AN31" s="184">
        <v>8.6199999999999992</v>
      </c>
      <c r="AO31" s="185">
        <v>10.58</v>
      </c>
      <c r="AP31" s="184">
        <v>8.6199999999999992</v>
      </c>
      <c r="AQ31" s="185">
        <v>10.79</v>
      </c>
      <c r="AR31" s="184">
        <v>8.6199999999999992</v>
      </c>
      <c r="AS31" s="185">
        <v>10.9</v>
      </c>
      <c r="AT31" s="184">
        <v>8.6199999999999992</v>
      </c>
      <c r="AU31" s="185">
        <v>10.74</v>
      </c>
      <c r="AV31" s="184">
        <v>8.6199999999999992</v>
      </c>
      <c r="AW31" s="185">
        <v>10.78</v>
      </c>
      <c r="AX31" s="184">
        <v>8.6199999999999992</v>
      </c>
      <c r="AY31" s="185">
        <v>10.9</v>
      </c>
      <c r="AZ31" s="184">
        <v>8.6199999999999992</v>
      </c>
      <c r="BA31" s="185">
        <v>13.51</v>
      </c>
      <c r="BB31" s="184">
        <v>8.6199999999999992</v>
      </c>
      <c r="BC31" s="185">
        <v>10.64</v>
      </c>
      <c r="BD31" s="184">
        <v>8.6199999999999992</v>
      </c>
      <c r="BE31" s="185">
        <v>11.17</v>
      </c>
      <c r="BF31" s="184">
        <v>8.6199999999999992</v>
      </c>
      <c r="BG31" s="185">
        <v>11.543576395303957</v>
      </c>
      <c r="BH31" s="184">
        <v>8.6199999999999992</v>
      </c>
      <c r="BI31" s="185">
        <v>11.717400211120214</v>
      </c>
      <c r="BJ31" s="184">
        <v>8.6199999999999992</v>
      </c>
      <c r="BK31" s="185">
        <v>11.547445455654181</v>
      </c>
      <c r="BL31" s="184">
        <v>8.6199999999999992</v>
      </c>
      <c r="BM31" s="185">
        <v>10.816977198626521</v>
      </c>
      <c r="BN31" s="184">
        <v>8.6199999999999992</v>
      </c>
      <c r="BO31" s="185">
        <v>10.07692288620262</v>
      </c>
      <c r="BP31" s="184">
        <v>8.6199999999999992</v>
      </c>
      <c r="BQ31" s="185">
        <v>10.387306182058966</v>
      </c>
      <c r="BR31" s="184">
        <v>8.6199999999999992</v>
      </c>
      <c r="BS31" s="185">
        <v>10.919325609947707</v>
      </c>
      <c r="BT31" s="184">
        <v>8.6199999999999992</v>
      </c>
      <c r="BU31" s="185">
        <v>11.080339379461591</v>
      </c>
      <c r="BV31" s="184">
        <v>8.6199999999999992</v>
      </c>
      <c r="BW31" s="185">
        <v>10.914350412098642</v>
      </c>
      <c r="BX31" s="184">
        <v>8.6199999999999992</v>
      </c>
      <c r="BY31" s="185">
        <v>10.792196957132715</v>
      </c>
      <c r="BZ31" s="184">
        <v>8.6199999999999992</v>
      </c>
      <c r="CA31" s="185">
        <v>10.913918224764164</v>
      </c>
      <c r="CB31" s="184">
        <v>8.6199999999999992</v>
      </c>
      <c r="CC31" s="185">
        <v>11.178980817957237</v>
      </c>
      <c r="CD31" s="184">
        <v>8.6199999999999992</v>
      </c>
      <c r="CE31" s="185">
        <v>11.416002238042109</v>
      </c>
      <c r="CF31" s="184">
        <v>8.6199999999999992</v>
      </c>
      <c r="CG31" s="185">
        <v>11.234955244813488</v>
      </c>
      <c r="CH31" s="184">
        <v>8.6199999999999992</v>
      </c>
      <c r="CI31" s="185">
        <v>10.989943032391478</v>
      </c>
    </row>
    <row r="32" spans="2:87">
      <c r="B32" s="439"/>
      <c r="C32" s="189" t="s">
        <v>249</v>
      </c>
      <c r="D32" s="184">
        <v>9.42</v>
      </c>
      <c r="E32" s="185">
        <v>10.1</v>
      </c>
      <c r="F32" s="184">
        <v>9.42</v>
      </c>
      <c r="G32" s="185">
        <v>9.9600000000000009</v>
      </c>
      <c r="H32" s="184">
        <v>9.42</v>
      </c>
      <c r="I32" s="185">
        <v>10.19</v>
      </c>
      <c r="J32" s="184">
        <v>9.42</v>
      </c>
      <c r="K32" s="185">
        <v>10.130000000000001</v>
      </c>
      <c r="L32" s="184">
        <v>9.42</v>
      </c>
      <c r="M32" s="185">
        <v>10.14</v>
      </c>
      <c r="N32" s="184">
        <v>9.42</v>
      </c>
      <c r="O32" s="185">
        <v>10.39</v>
      </c>
      <c r="P32" s="184">
        <v>9.42</v>
      </c>
      <c r="Q32" s="185">
        <v>10.039999999999999</v>
      </c>
      <c r="R32" s="184">
        <v>9.42</v>
      </c>
      <c r="S32" s="185">
        <v>10.130000000000001</v>
      </c>
      <c r="T32" s="184">
        <v>9.42</v>
      </c>
      <c r="U32" s="185">
        <v>10.15</v>
      </c>
      <c r="V32" s="184">
        <v>9.42</v>
      </c>
      <c r="W32" s="185">
        <v>10.19</v>
      </c>
      <c r="X32" s="184">
        <v>9.42</v>
      </c>
      <c r="Y32" s="185">
        <v>10.28</v>
      </c>
      <c r="Z32" s="184">
        <v>10.46</v>
      </c>
      <c r="AA32" s="185">
        <v>10.56</v>
      </c>
      <c r="AB32" s="184">
        <v>10.46</v>
      </c>
      <c r="AC32" s="185">
        <v>10.73</v>
      </c>
      <c r="AD32" s="184">
        <v>10.46</v>
      </c>
      <c r="AE32" s="185">
        <v>11.19</v>
      </c>
      <c r="AF32" s="184">
        <v>10.46</v>
      </c>
      <c r="AG32" s="185">
        <v>11.43</v>
      </c>
      <c r="AH32" s="184">
        <v>10.46</v>
      </c>
      <c r="AI32" s="185">
        <v>12.13</v>
      </c>
      <c r="AJ32" s="184">
        <v>10.46</v>
      </c>
      <c r="AK32" s="185">
        <v>12.68</v>
      </c>
      <c r="AL32" s="184">
        <v>11.3</v>
      </c>
      <c r="AM32" s="185">
        <v>13.12</v>
      </c>
      <c r="AN32" s="184">
        <v>11.3</v>
      </c>
      <c r="AO32" s="185">
        <v>13.03</v>
      </c>
      <c r="AP32" s="184">
        <v>11.3</v>
      </c>
      <c r="AQ32" s="185">
        <v>13.3</v>
      </c>
      <c r="AR32" s="184">
        <v>11.3</v>
      </c>
      <c r="AS32" s="185">
        <v>13.43</v>
      </c>
      <c r="AT32" s="184">
        <v>11.3</v>
      </c>
      <c r="AU32" s="185">
        <v>13.23</v>
      </c>
      <c r="AV32" s="184">
        <v>11.3</v>
      </c>
      <c r="AW32" s="185">
        <v>13.28</v>
      </c>
      <c r="AX32" s="184">
        <v>11.3</v>
      </c>
      <c r="AY32" s="185">
        <v>13.43</v>
      </c>
      <c r="AZ32" s="184">
        <v>11.3</v>
      </c>
      <c r="BA32" s="185">
        <v>13.51</v>
      </c>
      <c r="BB32" s="184">
        <v>11.3</v>
      </c>
      <c r="BC32" s="185">
        <v>13.11</v>
      </c>
      <c r="BD32" s="184">
        <v>11.3</v>
      </c>
      <c r="BE32" s="185">
        <v>13.17</v>
      </c>
      <c r="BF32" s="184">
        <v>11.3</v>
      </c>
      <c r="BG32" s="185">
        <v>14.22333520135666</v>
      </c>
      <c r="BH32" s="184">
        <v>11.3</v>
      </c>
      <c r="BI32" s="185">
        <v>14.437510974415977</v>
      </c>
      <c r="BJ32" s="184">
        <v>11.3</v>
      </c>
      <c r="BK32" s="185">
        <v>14.228102436431044</v>
      </c>
      <c r="BL32" s="184">
        <v>11.3</v>
      </c>
      <c r="BM32" s="185">
        <v>13.328061191164821</v>
      </c>
      <c r="BN32" s="184">
        <v>11.3</v>
      </c>
      <c r="BO32" s="185">
        <v>12.416208556213942</v>
      </c>
      <c r="BP32" s="184">
        <v>11.3</v>
      </c>
      <c r="BQ32" s="185">
        <v>12.798645117179797</v>
      </c>
      <c r="BR32" s="184">
        <v>11.3</v>
      </c>
      <c r="BS32" s="185">
        <v>13.454169055114139</v>
      </c>
      <c r="BT32" s="184">
        <v>11.3</v>
      </c>
      <c r="BU32" s="185">
        <v>13.652561021122319</v>
      </c>
      <c r="BV32" s="184">
        <v>11.3</v>
      </c>
      <c r="BW32" s="185">
        <v>13.448038900621542</v>
      </c>
      <c r="BX32" s="184">
        <v>11.3</v>
      </c>
      <c r="BY32" s="185">
        <v>13.297528393609953</v>
      </c>
      <c r="BZ32" s="184">
        <v>11.3</v>
      </c>
      <c r="CA32" s="185">
        <v>13.447506384084415</v>
      </c>
      <c r="CB32" s="184">
        <v>11.3</v>
      </c>
      <c r="CC32" s="185">
        <v>13.774101364983023</v>
      </c>
      <c r="CD32" s="184">
        <v>11.3</v>
      </c>
      <c r="CE32" s="185">
        <v>14.066145614730457</v>
      </c>
      <c r="CF32" s="184">
        <v>11.3</v>
      </c>
      <c r="CG32" s="185">
        <v>13.843069855216619</v>
      </c>
      <c r="CH32" s="184">
        <v>11.3</v>
      </c>
      <c r="CI32" s="185">
        <v>13.541179807768073</v>
      </c>
    </row>
    <row r="33" spans="2:87">
      <c r="B33" s="439"/>
      <c r="C33" s="189" t="s">
        <v>250</v>
      </c>
      <c r="D33" s="184">
        <v>9.42</v>
      </c>
      <c r="E33" s="185">
        <v>10.1</v>
      </c>
      <c r="F33" s="184">
        <v>9.42</v>
      </c>
      <c r="G33" s="185">
        <v>9.9600000000000009</v>
      </c>
      <c r="H33" s="184">
        <v>9.42</v>
      </c>
      <c r="I33" s="185">
        <v>10.19</v>
      </c>
      <c r="J33" s="184">
        <v>9.42</v>
      </c>
      <c r="K33" s="185">
        <v>10.130000000000001</v>
      </c>
      <c r="L33" s="184">
        <v>9.42</v>
      </c>
      <c r="M33" s="185">
        <v>10.14</v>
      </c>
      <c r="N33" s="184">
        <v>9.42</v>
      </c>
      <c r="O33" s="185">
        <v>10.39</v>
      </c>
      <c r="P33" s="184">
        <v>9.42</v>
      </c>
      <c r="Q33" s="185">
        <v>10.039999999999999</v>
      </c>
      <c r="R33" s="184">
        <v>9.42</v>
      </c>
      <c r="S33" s="185">
        <v>10.130000000000001</v>
      </c>
      <c r="T33" s="184">
        <v>9.42</v>
      </c>
      <c r="U33" s="185">
        <v>10.15</v>
      </c>
      <c r="V33" s="184">
        <v>9.42</v>
      </c>
      <c r="W33" s="185">
        <v>10.19</v>
      </c>
      <c r="X33" s="184">
        <v>9.42</v>
      </c>
      <c r="Y33" s="185">
        <v>10.28</v>
      </c>
      <c r="Z33" s="184">
        <v>10.46</v>
      </c>
      <c r="AA33" s="185">
        <v>10.56</v>
      </c>
      <c r="AB33" s="184">
        <v>10.46</v>
      </c>
      <c r="AC33" s="185">
        <v>10.73</v>
      </c>
      <c r="AD33" s="184">
        <v>10.46</v>
      </c>
      <c r="AE33" s="185">
        <v>11.19</v>
      </c>
      <c r="AF33" s="184">
        <v>10.46</v>
      </c>
      <c r="AG33" s="185">
        <v>11.43</v>
      </c>
      <c r="AH33" s="184">
        <v>10.46</v>
      </c>
      <c r="AI33" s="185">
        <v>12.13</v>
      </c>
      <c r="AJ33" s="184">
        <v>10.46</v>
      </c>
      <c r="AK33" s="185">
        <v>12.68</v>
      </c>
      <c r="AL33" s="184">
        <v>11.3</v>
      </c>
      <c r="AM33" s="185">
        <v>13.12</v>
      </c>
      <c r="AN33" s="184">
        <v>11.3</v>
      </c>
      <c r="AO33" s="185">
        <v>13.03</v>
      </c>
      <c r="AP33" s="184">
        <v>11.3</v>
      </c>
      <c r="AQ33" s="185">
        <v>13.3</v>
      </c>
      <c r="AR33" s="184">
        <v>11.3</v>
      </c>
      <c r="AS33" s="185">
        <v>13.43</v>
      </c>
      <c r="AT33" s="184">
        <v>11.3</v>
      </c>
      <c r="AU33" s="185">
        <v>13.23</v>
      </c>
      <c r="AV33" s="184">
        <v>11.3</v>
      </c>
      <c r="AW33" s="185">
        <v>13.28</v>
      </c>
      <c r="AX33" s="184">
        <v>11.3</v>
      </c>
      <c r="AY33" s="185">
        <v>13.43</v>
      </c>
      <c r="AZ33" s="184">
        <v>11.3</v>
      </c>
      <c r="BA33" s="185">
        <v>13.51</v>
      </c>
      <c r="BB33" s="184">
        <v>11.3</v>
      </c>
      <c r="BC33" s="185">
        <v>13.11</v>
      </c>
      <c r="BD33" s="184">
        <v>11.3</v>
      </c>
      <c r="BE33" s="185">
        <v>13.17</v>
      </c>
      <c r="BF33" s="184">
        <v>11.3</v>
      </c>
      <c r="BG33" s="185">
        <v>14.22333520135666</v>
      </c>
      <c r="BH33" s="184">
        <v>11.3</v>
      </c>
      <c r="BI33" s="185">
        <v>14.437510974415977</v>
      </c>
      <c r="BJ33" s="184">
        <v>11.3</v>
      </c>
      <c r="BK33" s="185">
        <v>14.228102436431044</v>
      </c>
      <c r="BL33" s="184">
        <v>11.3</v>
      </c>
      <c r="BM33" s="185">
        <v>13.328061191164821</v>
      </c>
      <c r="BN33" s="184">
        <v>11.3</v>
      </c>
      <c r="BO33" s="185">
        <v>12.416208556213942</v>
      </c>
      <c r="BP33" s="184">
        <v>11.3</v>
      </c>
      <c r="BQ33" s="185">
        <v>12.798645117179797</v>
      </c>
      <c r="BR33" s="184">
        <v>11.3</v>
      </c>
      <c r="BS33" s="185">
        <v>13.454169055114139</v>
      </c>
      <c r="BT33" s="184">
        <v>11.3</v>
      </c>
      <c r="BU33" s="185">
        <v>13.652561021122319</v>
      </c>
      <c r="BV33" s="184">
        <v>11.3</v>
      </c>
      <c r="BW33" s="185">
        <v>13.448038900621542</v>
      </c>
      <c r="BX33" s="184">
        <v>11.3</v>
      </c>
      <c r="BY33" s="185">
        <v>13.297528393609953</v>
      </c>
      <c r="BZ33" s="184">
        <v>11.3</v>
      </c>
      <c r="CA33" s="185">
        <v>13.447506384084415</v>
      </c>
      <c r="CB33" s="184">
        <v>11.3</v>
      </c>
      <c r="CC33" s="185">
        <v>13.774101364983023</v>
      </c>
      <c r="CD33" s="184">
        <v>11.3</v>
      </c>
      <c r="CE33" s="185">
        <v>14.066145614730457</v>
      </c>
      <c r="CF33" s="184">
        <v>11.3</v>
      </c>
      <c r="CG33" s="185">
        <v>13.843069855216619</v>
      </c>
      <c r="CH33" s="184">
        <v>11.3</v>
      </c>
      <c r="CI33" s="185">
        <v>13.541179807768073</v>
      </c>
    </row>
    <row r="34" spans="2:87">
      <c r="B34" s="439"/>
      <c r="C34" s="189" t="s">
        <v>251</v>
      </c>
      <c r="D34" s="184">
        <v>9.42</v>
      </c>
      <c r="E34" s="185">
        <v>10.1</v>
      </c>
      <c r="F34" s="184">
        <v>9.42</v>
      </c>
      <c r="G34" s="185">
        <v>9.9600000000000009</v>
      </c>
      <c r="H34" s="184">
        <v>9.42</v>
      </c>
      <c r="I34" s="185">
        <v>10.19</v>
      </c>
      <c r="J34" s="184">
        <v>9.42</v>
      </c>
      <c r="K34" s="185">
        <v>10.130000000000001</v>
      </c>
      <c r="L34" s="184">
        <v>9.42</v>
      </c>
      <c r="M34" s="185">
        <v>10.14</v>
      </c>
      <c r="N34" s="184">
        <v>9.42</v>
      </c>
      <c r="O34" s="185">
        <v>10.39</v>
      </c>
      <c r="P34" s="184">
        <v>9.42</v>
      </c>
      <c r="Q34" s="185">
        <v>10.039999999999999</v>
      </c>
      <c r="R34" s="184">
        <v>9.42</v>
      </c>
      <c r="S34" s="185">
        <v>10.130000000000001</v>
      </c>
      <c r="T34" s="184">
        <v>9.42</v>
      </c>
      <c r="U34" s="185">
        <v>10.15</v>
      </c>
      <c r="V34" s="184">
        <v>9.42</v>
      </c>
      <c r="W34" s="185">
        <v>10.19</v>
      </c>
      <c r="X34" s="184">
        <v>9.42</v>
      </c>
      <c r="Y34" s="185">
        <v>10.28</v>
      </c>
      <c r="Z34" s="184">
        <v>10.46</v>
      </c>
      <c r="AA34" s="185">
        <v>10.56</v>
      </c>
      <c r="AB34" s="184">
        <v>10.46</v>
      </c>
      <c r="AC34" s="185">
        <v>10.73</v>
      </c>
      <c r="AD34" s="184">
        <v>10.46</v>
      </c>
      <c r="AE34" s="185">
        <v>11.19</v>
      </c>
      <c r="AF34" s="184">
        <v>10.46</v>
      </c>
      <c r="AG34" s="185">
        <v>11.43</v>
      </c>
      <c r="AH34" s="184">
        <v>10.46</v>
      </c>
      <c r="AI34" s="185">
        <v>12.13</v>
      </c>
      <c r="AJ34" s="184">
        <v>10.46</v>
      </c>
      <c r="AK34" s="185">
        <v>12.68</v>
      </c>
      <c r="AL34" s="184">
        <v>11.3</v>
      </c>
      <c r="AM34" s="185">
        <v>13.12</v>
      </c>
      <c r="AN34" s="184">
        <v>11.3</v>
      </c>
      <c r="AO34" s="185">
        <v>13.03</v>
      </c>
      <c r="AP34" s="184">
        <v>11.3</v>
      </c>
      <c r="AQ34" s="185">
        <v>13.3</v>
      </c>
      <c r="AR34" s="184">
        <v>11.3</v>
      </c>
      <c r="AS34" s="185">
        <v>13.43</v>
      </c>
      <c r="AT34" s="184">
        <v>11.3</v>
      </c>
      <c r="AU34" s="185">
        <v>13.23</v>
      </c>
      <c r="AV34" s="184">
        <v>11.3</v>
      </c>
      <c r="AW34" s="185">
        <v>13.28</v>
      </c>
      <c r="AX34" s="184">
        <v>11.3</v>
      </c>
      <c r="AY34" s="185">
        <v>13.43</v>
      </c>
      <c r="AZ34" s="184">
        <v>11.3</v>
      </c>
      <c r="BA34" s="185">
        <v>13.51</v>
      </c>
      <c r="BB34" s="184">
        <v>11.3</v>
      </c>
      <c r="BC34" s="185">
        <v>13.11</v>
      </c>
      <c r="BD34" s="184">
        <v>11.3</v>
      </c>
      <c r="BE34" s="185">
        <v>13.17</v>
      </c>
      <c r="BF34" s="184">
        <v>11.3</v>
      </c>
      <c r="BG34" s="185">
        <v>14.22333520135666</v>
      </c>
      <c r="BH34" s="184">
        <v>11.3</v>
      </c>
      <c r="BI34" s="185">
        <v>14.437510974415977</v>
      </c>
      <c r="BJ34" s="184">
        <v>11.3</v>
      </c>
      <c r="BK34" s="185">
        <v>14.228102436431044</v>
      </c>
      <c r="BL34" s="184">
        <v>11.3</v>
      </c>
      <c r="BM34" s="185">
        <v>13.328061191164821</v>
      </c>
      <c r="BN34" s="184">
        <v>11.3</v>
      </c>
      <c r="BO34" s="185">
        <v>12.416208556213942</v>
      </c>
      <c r="BP34" s="184">
        <v>11.3</v>
      </c>
      <c r="BQ34" s="185">
        <v>12.798645117179797</v>
      </c>
      <c r="BR34" s="184">
        <v>11.3</v>
      </c>
      <c r="BS34" s="185">
        <v>13.454169055114139</v>
      </c>
      <c r="BT34" s="184">
        <v>11.3</v>
      </c>
      <c r="BU34" s="185">
        <v>13.652561021122319</v>
      </c>
      <c r="BV34" s="184">
        <v>11.3</v>
      </c>
      <c r="BW34" s="185">
        <v>13.448038900621542</v>
      </c>
      <c r="BX34" s="184">
        <v>11.3</v>
      </c>
      <c r="BY34" s="185">
        <v>13.297528393609953</v>
      </c>
      <c r="BZ34" s="184">
        <v>11.3</v>
      </c>
      <c r="CA34" s="185">
        <v>13.447506384084415</v>
      </c>
      <c r="CB34" s="184">
        <v>11.3</v>
      </c>
      <c r="CC34" s="185">
        <v>13.774101364983023</v>
      </c>
      <c r="CD34" s="184">
        <v>11.3</v>
      </c>
      <c r="CE34" s="185">
        <v>14.066145614730457</v>
      </c>
      <c r="CF34" s="184">
        <v>11.3</v>
      </c>
      <c r="CG34" s="185">
        <v>13.843069855216619</v>
      </c>
      <c r="CH34" s="184">
        <v>11.3</v>
      </c>
      <c r="CI34" s="185">
        <v>13.541179807768073</v>
      </c>
    </row>
    <row r="35" spans="2:87">
      <c r="B35" s="439"/>
      <c r="C35" s="189" t="s">
        <v>252</v>
      </c>
      <c r="D35" s="184">
        <v>9.42</v>
      </c>
      <c r="E35" s="185">
        <v>10.1</v>
      </c>
      <c r="F35" s="184">
        <v>9.42</v>
      </c>
      <c r="G35" s="185">
        <v>9.9600000000000009</v>
      </c>
      <c r="H35" s="184">
        <v>9.42</v>
      </c>
      <c r="I35" s="185">
        <v>10.19</v>
      </c>
      <c r="J35" s="184">
        <v>9.42</v>
      </c>
      <c r="K35" s="185">
        <v>10.130000000000001</v>
      </c>
      <c r="L35" s="184">
        <v>9.42</v>
      </c>
      <c r="M35" s="185">
        <v>10.14</v>
      </c>
      <c r="N35" s="184">
        <v>9.42</v>
      </c>
      <c r="O35" s="185">
        <v>10.39</v>
      </c>
      <c r="P35" s="184">
        <v>9.42</v>
      </c>
      <c r="Q35" s="185">
        <v>10.039999999999999</v>
      </c>
      <c r="R35" s="184">
        <v>9.42</v>
      </c>
      <c r="S35" s="185">
        <v>10.130000000000001</v>
      </c>
      <c r="T35" s="184">
        <v>9.42</v>
      </c>
      <c r="U35" s="185">
        <v>10.15</v>
      </c>
      <c r="V35" s="184">
        <v>9.42</v>
      </c>
      <c r="W35" s="185">
        <v>10.19</v>
      </c>
      <c r="X35" s="184">
        <v>9.42</v>
      </c>
      <c r="Y35" s="185">
        <v>10.28</v>
      </c>
      <c r="Z35" s="184">
        <v>10.46</v>
      </c>
      <c r="AA35" s="185">
        <v>10.56</v>
      </c>
      <c r="AB35" s="184">
        <v>10.46</v>
      </c>
      <c r="AC35" s="185">
        <v>10.73</v>
      </c>
      <c r="AD35" s="184">
        <v>10.46</v>
      </c>
      <c r="AE35" s="185">
        <v>11.19</v>
      </c>
      <c r="AF35" s="184">
        <v>10.46</v>
      </c>
      <c r="AG35" s="185">
        <v>11.43</v>
      </c>
      <c r="AH35" s="184">
        <v>10.46</v>
      </c>
      <c r="AI35" s="185">
        <v>12.13</v>
      </c>
      <c r="AJ35" s="184">
        <v>10.46</v>
      </c>
      <c r="AK35" s="185">
        <v>12.68</v>
      </c>
      <c r="AL35" s="184">
        <v>11.3</v>
      </c>
      <c r="AM35" s="185">
        <v>13.12</v>
      </c>
      <c r="AN35" s="184">
        <v>11.3</v>
      </c>
      <c r="AO35" s="185">
        <v>13.03</v>
      </c>
      <c r="AP35" s="184">
        <v>11.3</v>
      </c>
      <c r="AQ35" s="185">
        <v>13.3</v>
      </c>
      <c r="AR35" s="184">
        <v>11.3</v>
      </c>
      <c r="AS35" s="185">
        <v>13.43</v>
      </c>
      <c r="AT35" s="184">
        <v>11.3</v>
      </c>
      <c r="AU35" s="185">
        <v>13.23</v>
      </c>
      <c r="AV35" s="184">
        <v>11.3</v>
      </c>
      <c r="AW35" s="185">
        <v>13.28</v>
      </c>
      <c r="AX35" s="184">
        <v>11.3</v>
      </c>
      <c r="AY35" s="185">
        <v>13.43</v>
      </c>
      <c r="AZ35" s="184">
        <v>11.3</v>
      </c>
      <c r="BA35" s="185">
        <v>13.51</v>
      </c>
      <c r="BB35" s="184">
        <v>11.3</v>
      </c>
      <c r="BC35" s="185">
        <v>13.11</v>
      </c>
      <c r="BD35" s="184">
        <v>11.3</v>
      </c>
      <c r="BE35" s="185">
        <v>13.17</v>
      </c>
      <c r="BF35" s="184">
        <v>11.3</v>
      </c>
      <c r="BG35" s="185">
        <v>14.22333520135666</v>
      </c>
      <c r="BH35" s="184">
        <v>11.3</v>
      </c>
      <c r="BI35" s="185">
        <v>14.437510974415977</v>
      </c>
      <c r="BJ35" s="184">
        <v>11.3</v>
      </c>
      <c r="BK35" s="185">
        <v>14.228102436431044</v>
      </c>
      <c r="BL35" s="184">
        <v>11.3</v>
      </c>
      <c r="BM35" s="185">
        <v>13.328061191164821</v>
      </c>
      <c r="BN35" s="184">
        <v>11.3</v>
      </c>
      <c r="BO35" s="185">
        <v>12.416208556213942</v>
      </c>
      <c r="BP35" s="184">
        <v>11.3</v>
      </c>
      <c r="BQ35" s="185">
        <v>12.798645117179797</v>
      </c>
      <c r="BR35" s="184">
        <v>11.3</v>
      </c>
      <c r="BS35" s="185">
        <v>13.454169055114139</v>
      </c>
      <c r="BT35" s="184">
        <v>11.3</v>
      </c>
      <c r="BU35" s="185">
        <v>13.652561021122319</v>
      </c>
      <c r="BV35" s="184">
        <v>11.3</v>
      </c>
      <c r="BW35" s="185">
        <v>13.448038900621542</v>
      </c>
      <c r="BX35" s="184">
        <v>11.3</v>
      </c>
      <c r="BY35" s="185">
        <v>13.297528393609953</v>
      </c>
      <c r="BZ35" s="184">
        <v>11.3</v>
      </c>
      <c r="CA35" s="185">
        <v>13.447506384084415</v>
      </c>
      <c r="CB35" s="184">
        <v>11.3</v>
      </c>
      <c r="CC35" s="185">
        <v>13.774101364983023</v>
      </c>
      <c r="CD35" s="184">
        <v>11.3</v>
      </c>
      <c r="CE35" s="185">
        <v>14.066145614730457</v>
      </c>
      <c r="CF35" s="184">
        <v>11.3</v>
      </c>
      <c r="CG35" s="185">
        <v>13.843069855216619</v>
      </c>
      <c r="CH35" s="184">
        <v>11.3</v>
      </c>
      <c r="CI35" s="185">
        <v>13.541179807768073</v>
      </c>
    </row>
    <row r="36" spans="2:87">
      <c r="B36" s="439"/>
      <c r="C36" s="189" t="s">
        <v>253</v>
      </c>
      <c r="D36" s="184">
        <v>9.42</v>
      </c>
      <c r="E36" s="185">
        <v>10.1</v>
      </c>
      <c r="F36" s="184">
        <v>9.42</v>
      </c>
      <c r="G36" s="185">
        <v>9.9600000000000009</v>
      </c>
      <c r="H36" s="184">
        <v>9.42</v>
      </c>
      <c r="I36" s="185">
        <v>10.19</v>
      </c>
      <c r="J36" s="184">
        <v>9.42</v>
      </c>
      <c r="K36" s="185">
        <v>10.130000000000001</v>
      </c>
      <c r="L36" s="184">
        <v>9.42</v>
      </c>
      <c r="M36" s="185">
        <v>10.14</v>
      </c>
      <c r="N36" s="184">
        <v>9.42</v>
      </c>
      <c r="O36" s="185">
        <v>10.39</v>
      </c>
      <c r="P36" s="184">
        <v>9.42</v>
      </c>
      <c r="Q36" s="185">
        <v>10.039999999999999</v>
      </c>
      <c r="R36" s="184">
        <v>9.42</v>
      </c>
      <c r="S36" s="185">
        <v>10.130000000000001</v>
      </c>
      <c r="T36" s="184">
        <v>9.42</v>
      </c>
      <c r="U36" s="185">
        <v>10.15</v>
      </c>
      <c r="V36" s="184">
        <v>9.42</v>
      </c>
      <c r="W36" s="185">
        <v>10.19</v>
      </c>
      <c r="X36" s="184">
        <v>9.42</v>
      </c>
      <c r="Y36" s="185">
        <v>10.28</v>
      </c>
      <c r="Z36" s="184">
        <v>10.46</v>
      </c>
      <c r="AA36" s="185">
        <v>10.56</v>
      </c>
      <c r="AB36" s="184">
        <v>10.46</v>
      </c>
      <c r="AC36" s="185">
        <v>10.73</v>
      </c>
      <c r="AD36" s="184">
        <v>10.46</v>
      </c>
      <c r="AE36" s="185">
        <v>11.19</v>
      </c>
      <c r="AF36" s="184">
        <v>10.46</v>
      </c>
      <c r="AG36" s="185">
        <v>11.43</v>
      </c>
      <c r="AH36" s="184">
        <v>10.46</v>
      </c>
      <c r="AI36" s="185">
        <v>12.13</v>
      </c>
      <c r="AJ36" s="184">
        <v>10.46</v>
      </c>
      <c r="AK36" s="185">
        <v>12.68</v>
      </c>
      <c r="AL36" s="184">
        <v>11.3</v>
      </c>
      <c r="AM36" s="185">
        <v>13.12</v>
      </c>
      <c r="AN36" s="184">
        <v>11.3</v>
      </c>
      <c r="AO36" s="185">
        <v>13.03</v>
      </c>
      <c r="AP36" s="184">
        <v>11.3</v>
      </c>
      <c r="AQ36" s="185">
        <v>13.3</v>
      </c>
      <c r="AR36" s="184">
        <v>11.3</v>
      </c>
      <c r="AS36" s="185">
        <v>13.43</v>
      </c>
      <c r="AT36" s="184">
        <v>11.3</v>
      </c>
      <c r="AU36" s="185">
        <v>13.23</v>
      </c>
      <c r="AV36" s="184">
        <v>11.3</v>
      </c>
      <c r="AW36" s="185">
        <v>13.28</v>
      </c>
      <c r="AX36" s="184">
        <v>11.3</v>
      </c>
      <c r="AY36" s="185">
        <v>13.43</v>
      </c>
      <c r="AZ36" s="184">
        <v>11.3</v>
      </c>
      <c r="BA36" s="185">
        <v>13.51</v>
      </c>
      <c r="BB36" s="184">
        <v>11.3</v>
      </c>
      <c r="BC36" s="185">
        <v>13.11</v>
      </c>
      <c r="BD36" s="184">
        <v>11.3</v>
      </c>
      <c r="BE36" s="185">
        <v>13.17</v>
      </c>
      <c r="BF36" s="184">
        <v>11.3</v>
      </c>
      <c r="BG36" s="185">
        <v>14.22333520135666</v>
      </c>
      <c r="BH36" s="184">
        <v>11.3</v>
      </c>
      <c r="BI36" s="185">
        <v>14.437510974415977</v>
      </c>
      <c r="BJ36" s="184">
        <v>11.3</v>
      </c>
      <c r="BK36" s="185">
        <v>14.228102436431044</v>
      </c>
      <c r="BL36" s="184">
        <v>11.3</v>
      </c>
      <c r="BM36" s="185">
        <v>13.328061191164821</v>
      </c>
      <c r="BN36" s="184">
        <v>11.3</v>
      </c>
      <c r="BO36" s="185">
        <v>12.416208556213942</v>
      </c>
      <c r="BP36" s="184">
        <v>11.3</v>
      </c>
      <c r="BQ36" s="185">
        <v>12.798645117179797</v>
      </c>
      <c r="BR36" s="184">
        <v>11.3</v>
      </c>
      <c r="BS36" s="185">
        <v>13.454169055114139</v>
      </c>
      <c r="BT36" s="184">
        <v>11.3</v>
      </c>
      <c r="BU36" s="185">
        <v>13.652561021122319</v>
      </c>
      <c r="BV36" s="184">
        <v>11.3</v>
      </c>
      <c r="BW36" s="185">
        <v>13.448038900621542</v>
      </c>
      <c r="BX36" s="184">
        <v>11.3</v>
      </c>
      <c r="BY36" s="185">
        <v>13.297528393609953</v>
      </c>
      <c r="BZ36" s="184">
        <v>11.3</v>
      </c>
      <c r="CA36" s="185">
        <v>13.447506384084415</v>
      </c>
      <c r="CB36" s="184">
        <v>11.3</v>
      </c>
      <c r="CC36" s="185">
        <v>13.774101364983023</v>
      </c>
      <c r="CD36" s="184">
        <v>11.3</v>
      </c>
      <c r="CE36" s="185">
        <v>14.066145614730457</v>
      </c>
      <c r="CF36" s="184">
        <v>11.3</v>
      </c>
      <c r="CG36" s="185">
        <v>13.843069855216619</v>
      </c>
      <c r="CH36" s="184">
        <v>11.3</v>
      </c>
      <c r="CI36" s="185">
        <v>13.541179807768073</v>
      </c>
    </row>
    <row r="37" spans="2:87">
      <c r="B37" s="440"/>
      <c r="C37" s="190" t="s">
        <v>254</v>
      </c>
      <c r="D37" s="186">
        <v>9.6199999999999992</v>
      </c>
      <c r="E37" s="187">
        <v>10.1</v>
      </c>
      <c r="F37" s="186">
        <v>9.6199999999999992</v>
      </c>
      <c r="G37" s="187">
        <v>9.9600000000000009</v>
      </c>
      <c r="H37" s="186">
        <v>9.6199999999999992</v>
      </c>
      <c r="I37" s="187">
        <v>10.19</v>
      </c>
      <c r="J37" s="186">
        <v>9.6199999999999992</v>
      </c>
      <c r="K37" s="187">
        <v>10.130000000000001</v>
      </c>
      <c r="L37" s="186">
        <v>9.6199999999999992</v>
      </c>
      <c r="M37" s="187">
        <v>10.14</v>
      </c>
      <c r="N37" s="186">
        <v>9.6199999999999992</v>
      </c>
      <c r="O37" s="187">
        <v>10.39</v>
      </c>
      <c r="P37" s="186">
        <v>9.6199999999999992</v>
      </c>
      <c r="Q37" s="187">
        <v>10.039999999999999</v>
      </c>
      <c r="R37" s="186">
        <v>9.6199999999999992</v>
      </c>
      <c r="S37" s="187">
        <v>10.130000000000001</v>
      </c>
      <c r="T37" s="186">
        <v>9.6199999999999992</v>
      </c>
      <c r="U37" s="187">
        <v>10.15</v>
      </c>
      <c r="V37" s="186">
        <v>9.6199999999999992</v>
      </c>
      <c r="W37" s="187">
        <v>10.19</v>
      </c>
      <c r="X37" s="186">
        <v>9.6199999999999992</v>
      </c>
      <c r="Y37" s="187">
        <v>10.28</v>
      </c>
      <c r="Z37" s="186">
        <v>10.68</v>
      </c>
      <c r="AA37" s="187">
        <v>10.56</v>
      </c>
      <c r="AB37" s="186">
        <v>10.68</v>
      </c>
      <c r="AC37" s="187">
        <v>10.73</v>
      </c>
      <c r="AD37" s="186">
        <v>10.68</v>
      </c>
      <c r="AE37" s="187">
        <v>11.19</v>
      </c>
      <c r="AF37" s="186">
        <v>10.68</v>
      </c>
      <c r="AG37" s="187">
        <v>11.43</v>
      </c>
      <c r="AH37" s="186">
        <v>10.68</v>
      </c>
      <c r="AI37" s="187">
        <v>12.13</v>
      </c>
      <c r="AJ37" s="186">
        <v>10.68</v>
      </c>
      <c r="AK37" s="187">
        <v>12.68</v>
      </c>
      <c r="AL37" s="186">
        <v>11.53</v>
      </c>
      <c r="AM37" s="187">
        <v>13.12</v>
      </c>
      <c r="AN37" s="186">
        <v>11.53</v>
      </c>
      <c r="AO37" s="187">
        <v>13.03</v>
      </c>
      <c r="AP37" s="186">
        <v>11.53</v>
      </c>
      <c r="AQ37" s="187">
        <v>13.3</v>
      </c>
      <c r="AR37" s="186">
        <v>11.53</v>
      </c>
      <c r="AS37" s="187">
        <v>13.43</v>
      </c>
      <c r="AT37" s="186">
        <v>11.53</v>
      </c>
      <c r="AU37" s="187">
        <v>13.23</v>
      </c>
      <c r="AV37" s="186">
        <v>11.53</v>
      </c>
      <c r="AW37" s="187">
        <v>13.28</v>
      </c>
      <c r="AX37" s="186">
        <v>11.53</v>
      </c>
      <c r="AY37" s="187">
        <v>13.43</v>
      </c>
      <c r="AZ37" s="186">
        <v>11.53</v>
      </c>
      <c r="BA37" s="187">
        <v>13.51</v>
      </c>
      <c r="BB37" s="186">
        <v>11.53</v>
      </c>
      <c r="BC37" s="187">
        <v>13.11</v>
      </c>
      <c r="BD37" s="186">
        <v>11.53</v>
      </c>
      <c r="BE37" s="187">
        <v>13.7</v>
      </c>
      <c r="BF37" s="186">
        <v>11.53</v>
      </c>
      <c r="BG37" s="187">
        <v>14.22333520135666</v>
      </c>
      <c r="BH37" s="186">
        <v>11.53</v>
      </c>
      <c r="BI37" s="187">
        <v>14.437510974415977</v>
      </c>
      <c r="BJ37" s="186">
        <v>11.53</v>
      </c>
      <c r="BK37" s="187">
        <v>14.228102436431044</v>
      </c>
      <c r="BL37" s="186">
        <v>11.53</v>
      </c>
      <c r="BM37" s="187">
        <v>13.328061191164821</v>
      </c>
      <c r="BN37" s="186">
        <v>11.53</v>
      </c>
      <c r="BO37" s="187">
        <v>12.416208556213942</v>
      </c>
      <c r="BP37" s="186">
        <v>11.53</v>
      </c>
      <c r="BQ37" s="187">
        <v>12.798645117179797</v>
      </c>
      <c r="BR37" s="186">
        <v>11.53</v>
      </c>
      <c r="BS37" s="187">
        <v>13.454169055114139</v>
      </c>
      <c r="BT37" s="186">
        <v>11.53</v>
      </c>
      <c r="BU37" s="187">
        <v>13.652561021122319</v>
      </c>
      <c r="BV37" s="186">
        <v>11.53</v>
      </c>
      <c r="BW37" s="187">
        <v>13.448038900621542</v>
      </c>
      <c r="BX37" s="186">
        <v>11.53</v>
      </c>
      <c r="BY37" s="187">
        <v>13.297528393609953</v>
      </c>
      <c r="BZ37" s="186">
        <v>11.53</v>
      </c>
      <c r="CA37" s="187">
        <v>13.447506384084415</v>
      </c>
      <c r="CB37" s="186">
        <v>11.53</v>
      </c>
      <c r="CC37" s="187">
        <v>13.774101364983023</v>
      </c>
      <c r="CD37" s="186">
        <v>11.53</v>
      </c>
      <c r="CE37" s="187">
        <v>14.066145614730457</v>
      </c>
      <c r="CF37" s="186">
        <v>11.53</v>
      </c>
      <c r="CG37" s="187">
        <v>13.843069855216619</v>
      </c>
      <c r="CH37" s="186">
        <v>11.53</v>
      </c>
      <c r="CI37" s="187">
        <v>13.541179807768073</v>
      </c>
    </row>
    <row r="38" spans="2:87" ht="4.5" customHeight="1">
      <c r="B38" s="178"/>
      <c r="C38" s="179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</row>
    <row r="39" spans="2:87">
      <c r="B39" s="438" t="s">
        <v>229</v>
      </c>
      <c r="C39" s="188" t="s">
        <v>228</v>
      </c>
      <c r="D39" s="182">
        <v>179.75</v>
      </c>
      <c r="E39" s="183">
        <v>191.73</v>
      </c>
      <c r="F39" s="182">
        <v>179.75</v>
      </c>
      <c r="G39" s="183">
        <v>189.03</v>
      </c>
      <c r="H39" s="182">
        <v>179.75</v>
      </c>
      <c r="I39" s="183">
        <v>193.37</v>
      </c>
      <c r="J39" s="182">
        <v>179.75</v>
      </c>
      <c r="K39" s="183">
        <v>192.26</v>
      </c>
      <c r="L39" s="182">
        <v>179.75</v>
      </c>
      <c r="M39" s="183">
        <v>192.46</v>
      </c>
      <c r="N39" s="182">
        <v>179.75</v>
      </c>
      <c r="O39" s="183">
        <v>197.19</v>
      </c>
      <c r="P39" s="182">
        <v>179.75</v>
      </c>
      <c r="Q39" s="183">
        <v>190.56</v>
      </c>
      <c r="R39" s="182">
        <v>179.75</v>
      </c>
      <c r="S39" s="183">
        <v>192.29</v>
      </c>
      <c r="T39" s="182">
        <v>179.75</v>
      </c>
      <c r="U39" s="183">
        <v>192.71</v>
      </c>
      <c r="V39" s="182">
        <v>179.75</v>
      </c>
      <c r="W39" s="183">
        <v>193.42</v>
      </c>
      <c r="X39" s="182">
        <v>179.75</v>
      </c>
      <c r="Y39" s="183">
        <v>195.05</v>
      </c>
      <c r="Z39" s="182">
        <v>199.52</v>
      </c>
      <c r="AA39" s="183">
        <v>200.38</v>
      </c>
      <c r="AB39" s="182">
        <v>199.52</v>
      </c>
      <c r="AC39" s="183">
        <v>203.63</v>
      </c>
      <c r="AD39" s="182">
        <v>199.52</v>
      </c>
      <c r="AE39" s="183">
        <v>212.35</v>
      </c>
      <c r="AF39" s="182">
        <v>199.52</v>
      </c>
      <c r="AG39" s="183">
        <v>216.93</v>
      </c>
      <c r="AH39" s="182">
        <v>199.52</v>
      </c>
      <c r="AI39" s="183">
        <v>230.17</v>
      </c>
      <c r="AJ39" s="182">
        <v>199.52</v>
      </c>
      <c r="AK39" s="183">
        <v>240.72</v>
      </c>
      <c r="AL39" s="182">
        <v>215.48</v>
      </c>
      <c r="AM39" s="183">
        <v>248.99</v>
      </c>
      <c r="AN39" s="182">
        <v>215.48</v>
      </c>
      <c r="AO39" s="183">
        <v>247.34</v>
      </c>
      <c r="AP39" s="182">
        <v>215.48</v>
      </c>
      <c r="AQ39" s="183">
        <v>252.39</v>
      </c>
      <c r="AR39" s="182">
        <v>215.48</v>
      </c>
      <c r="AS39" s="183">
        <v>254.96</v>
      </c>
      <c r="AT39" s="182">
        <v>215.48</v>
      </c>
      <c r="AU39" s="183">
        <v>251.13</v>
      </c>
      <c r="AV39" s="182">
        <v>215.48</v>
      </c>
      <c r="AW39" s="183">
        <v>252.04</v>
      </c>
      <c r="AX39" s="182">
        <v>215.48</v>
      </c>
      <c r="AY39" s="183">
        <v>254.84</v>
      </c>
      <c r="AZ39" s="182">
        <v>215.48</v>
      </c>
      <c r="BA39" s="183">
        <v>256.38</v>
      </c>
      <c r="BB39" s="182">
        <v>215.48</v>
      </c>
      <c r="BC39" s="183">
        <v>248.88</v>
      </c>
      <c r="BD39" s="182">
        <v>215.48</v>
      </c>
      <c r="BE39" s="183">
        <v>261.3</v>
      </c>
      <c r="BF39" s="182">
        <v>215.48</v>
      </c>
      <c r="BG39" s="183">
        <v>269.96852176874552</v>
      </c>
      <c r="BH39" s="182">
        <v>215.48</v>
      </c>
      <c r="BI39" s="183">
        <v>274.0337227945912</v>
      </c>
      <c r="BJ39" s="182">
        <v>215.48</v>
      </c>
      <c r="BK39" s="183">
        <v>270.05900711467427</v>
      </c>
      <c r="BL39" s="182">
        <v>215.48</v>
      </c>
      <c r="BM39" s="183">
        <v>252.97561555597383</v>
      </c>
      <c r="BN39" s="182">
        <v>215.48</v>
      </c>
      <c r="BO39" s="183">
        <v>235.66803583267912</v>
      </c>
      <c r="BP39" s="182">
        <v>215.48</v>
      </c>
      <c r="BQ39" s="183">
        <v>242.92694041255763</v>
      </c>
      <c r="BR39" s="182">
        <v>215.48</v>
      </c>
      <c r="BS39" s="183">
        <v>255.36922810407466</v>
      </c>
      <c r="BT39" s="182">
        <v>215.48</v>
      </c>
      <c r="BU39" s="183">
        <v>259.13484179705119</v>
      </c>
      <c r="BV39" s="182">
        <v>215.48</v>
      </c>
      <c r="BW39" s="183">
        <v>255.25287362580696</v>
      </c>
      <c r="BX39" s="182">
        <v>215.48</v>
      </c>
      <c r="BY39" s="183">
        <v>252.3960824081812</v>
      </c>
      <c r="BZ39" s="182">
        <v>215.48</v>
      </c>
      <c r="CA39" s="183">
        <v>255.24276610177617</v>
      </c>
      <c r="CB39" s="182">
        <v>215.48</v>
      </c>
      <c r="CC39" s="183">
        <v>261.44175972472613</v>
      </c>
      <c r="CD39" s="182">
        <v>215.48</v>
      </c>
      <c r="CE39" s="183">
        <v>266.98495710278246</v>
      </c>
      <c r="CF39" s="182">
        <v>215.48</v>
      </c>
      <c r="CG39" s="183">
        <v>262.75082831471548</v>
      </c>
      <c r="CH39" s="182">
        <v>215.48</v>
      </c>
      <c r="CI39" s="183">
        <v>257.02075103729834</v>
      </c>
    </row>
    <row r="40" spans="2:87">
      <c r="B40" s="439"/>
      <c r="C40" s="189" t="s">
        <v>230</v>
      </c>
      <c r="D40" s="184">
        <v>6.14</v>
      </c>
      <c r="E40" s="185">
        <v>6.56</v>
      </c>
      <c r="F40" s="184">
        <v>6.14</v>
      </c>
      <c r="G40" s="185">
        <v>6.46</v>
      </c>
      <c r="H40" s="184">
        <v>6.14</v>
      </c>
      <c r="I40" s="185">
        <v>6.61</v>
      </c>
      <c r="J40" s="184">
        <v>6.14</v>
      </c>
      <c r="K40" s="185">
        <v>6.57</v>
      </c>
      <c r="L40" s="184">
        <v>6.14</v>
      </c>
      <c r="M40" s="185">
        <v>6.58</v>
      </c>
      <c r="N40" s="184">
        <v>6.14</v>
      </c>
      <c r="O40" s="185">
        <v>6.74</v>
      </c>
      <c r="P40" s="184">
        <v>6.14</v>
      </c>
      <c r="Q40" s="185">
        <v>6.52</v>
      </c>
      <c r="R40" s="184">
        <v>6.14</v>
      </c>
      <c r="S40" s="185">
        <v>6.57</v>
      </c>
      <c r="T40" s="184">
        <v>6.14</v>
      </c>
      <c r="U40" s="185">
        <v>6.59</v>
      </c>
      <c r="V40" s="184">
        <v>6.14</v>
      </c>
      <c r="W40" s="185">
        <v>6.61</v>
      </c>
      <c r="X40" s="184">
        <v>6.14</v>
      </c>
      <c r="Y40" s="185">
        <v>6.67</v>
      </c>
      <c r="Z40" s="184">
        <v>6.82</v>
      </c>
      <c r="AA40" s="185">
        <v>6.85</v>
      </c>
      <c r="AB40" s="184">
        <v>6.82</v>
      </c>
      <c r="AC40" s="185">
        <v>6.96</v>
      </c>
      <c r="AD40" s="184">
        <v>6.82</v>
      </c>
      <c r="AE40" s="185">
        <v>7.26</v>
      </c>
      <c r="AF40" s="184">
        <v>6.82</v>
      </c>
      <c r="AG40" s="185">
        <v>7.42</v>
      </c>
      <c r="AH40" s="184">
        <v>6.82</v>
      </c>
      <c r="AI40" s="185">
        <v>7.87</v>
      </c>
      <c r="AJ40" s="184">
        <v>6.82</v>
      </c>
      <c r="AK40" s="185">
        <v>8.23</v>
      </c>
      <c r="AL40" s="184">
        <v>7.37</v>
      </c>
      <c r="AM40" s="185">
        <v>8.51</v>
      </c>
      <c r="AN40" s="184">
        <v>7.37</v>
      </c>
      <c r="AO40" s="185">
        <v>8.4600000000000009</v>
      </c>
      <c r="AP40" s="184">
        <v>7.37</v>
      </c>
      <c r="AQ40" s="185">
        <v>8.6300000000000008</v>
      </c>
      <c r="AR40" s="184">
        <v>7.37</v>
      </c>
      <c r="AS40" s="185">
        <v>8.7200000000000006</v>
      </c>
      <c r="AT40" s="184">
        <v>7.37</v>
      </c>
      <c r="AU40" s="185">
        <v>8.59</v>
      </c>
      <c r="AV40" s="184">
        <v>7.37</v>
      </c>
      <c r="AW40" s="185">
        <v>8.6199999999999992</v>
      </c>
      <c r="AX40" s="184">
        <v>7.37</v>
      </c>
      <c r="AY40" s="185">
        <v>8.7100000000000009</v>
      </c>
      <c r="AZ40" s="184">
        <v>7.37</v>
      </c>
      <c r="BA40" s="185">
        <v>8.77</v>
      </c>
      <c r="BB40" s="184">
        <v>7.37</v>
      </c>
      <c r="BC40" s="185">
        <v>8.51</v>
      </c>
      <c r="BD40" s="184">
        <v>7.37</v>
      </c>
      <c r="BE40" s="185">
        <v>8.93</v>
      </c>
      <c r="BF40" s="184">
        <v>7.37</v>
      </c>
      <c r="BG40" s="185">
        <v>9.2302803319593139</v>
      </c>
      <c r="BH40" s="184">
        <v>7.37</v>
      </c>
      <c r="BI40" s="185">
        <v>9.3692704069076314</v>
      </c>
      <c r="BJ40" s="184">
        <v>7.37</v>
      </c>
      <c r="BK40" s="185">
        <v>9.2333740448980848</v>
      </c>
      <c r="BL40" s="184">
        <v>7.37</v>
      </c>
      <c r="BM40" s="185">
        <v>8.6492893076319213</v>
      </c>
      <c r="BN40" s="184">
        <v>7.37</v>
      </c>
      <c r="BO40" s="185">
        <v>8.0575395300389978</v>
      </c>
      <c r="BP40" s="184">
        <v>7.37</v>
      </c>
      <c r="BQ40" s="185">
        <v>8.3057229987495305</v>
      </c>
      <c r="BR40" s="184">
        <v>7.37</v>
      </c>
      <c r="BS40" s="185">
        <v>8.7311274222399327</v>
      </c>
      <c r="BT40" s="184">
        <v>7.37</v>
      </c>
      <c r="BU40" s="185">
        <v>8.8598745434980586</v>
      </c>
      <c r="BV40" s="184">
        <v>7.37</v>
      </c>
      <c r="BW40" s="185">
        <v>8.7271492382455413</v>
      </c>
      <c r="BX40" s="184">
        <v>7.37</v>
      </c>
      <c r="BY40" s="185">
        <v>8.62947494786604</v>
      </c>
      <c r="BZ40" s="184">
        <v>7.37</v>
      </c>
      <c r="CA40" s="185">
        <v>8.7268036598808703</v>
      </c>
      <c r="CB40" s="184">
        <v>7.37</v>
      </c>
      <c r="CC40" s="185">
        <v>8.9387485508666007</v>
      </c>
      <c r="CD40" s="184">
        <v>7.37</v>
      </c>
      <c r="CE40" s="185">
        <v>9.1282716308154175</v>
      </c>
      <c r="CF40" s="184">
        <v>7.37</v>
      </c>
      <c r="CG40" s="185">
        <v>8.9835058802774519</v>
      </c>
      <c r="CH40" s="184">
        <v>7.37</v>
      </c>
      <c r="CI40" s="185">
        <v>8.787593337408266</v>
      </c>
    </row>
    <row r="41" spans="2:87">
      <c r="B41" s="440"/>
      <c r="C41" s="190" t="s">
        <v>231</v>
      </c>
      <c r="D41" s="186">
        <v>829.15</v>
      </c>
      <c r="E41" s="187">
        <v>884.36</v>
      </c>
      <c r="F41" s="186">
        <v>829.15</v>
      </c>
      <c r="G41" s="187">
        <v>871.89</v>
      </c>
      <c r="H41" s="186">
        <v>829.15</v>
      </c>
      <c r="I41" s="187">
        <v>891.91</v>
      </c>
      <c r="J41" s="186">
        <v>829.15</v>
      </c>
      <c r="K41" s="187">
        <v>886.79</v>
      </c>
      <c r="L41" s="186">
        <v>829.15</v>
      </c>
      <c r="M41" s="187">
        <v>887.72</v>
      </c>
      <c r="N41" s="186">
        <v>829.15</v>
      </c>
      <c r="O41" s="187">
        <v>909.55</v>
      </c>
      <c r="P41" s="186">
        <v>829.15</v>
      </c>
      <c r="Q41" s="187">
        <v>878.98</v>
      </c>
      <c r="R41" s="186">
        <v>829.15</v>
      </c>
      <c r="S41" s="187">
        <v>886.97</v>
      </c>
      <c r="T41" s="186">
        <v>829.15</v>
      </c>
      <c r="U41" s="187">
        <v>888.9</v>
      </c>
      <c r="V41" s="186">
        <v>829.15</v>
      </c>
      <c r="W41" s="187">
        <v>892.15</v>
      </c>
      <c r="X41" s="186">
        <v>829.15</v>
      </c>
      <c r="Y41" s="187">
        <v>899.67</v>
      </c>
      <c r="Z41" s="186">
        <v>920.35</v>
      </c>
      <c r="AA41" s="187">
        <v>924.26</v>
      </c>
      <c r="AB41" s="186">
        <v>920.35</v>
      </c>
      <c r="AC41" s="187">
        <v>939.24</v>
      </c>
      <c r="AD41" s="186">
        <v>920.35</v>
      </c>
      <c r="AE41" s="187">
        <v>979.49</v>
      </c>
      <c r="AF41" s="186">
        <v>920.35</v>
      </c>
      <c r="AG41" s="187">
        <v>1000.6</v>
      </c>
      <c r="AH41" s="186">
        <v>920.35</v>
      </c>
      <c r="AI41" s="187">
        <v>1061.6500000000001</v>
      </c>
      <c r="AJ41" s="186">
        <v>920.35</v>
      </c>
      <c r="AK41" s="187">
        <v>1110.3499999999999</v>
      </c>
      <c r="AL41" s="186">
        <v>993.99</v>
      </c>
      <c r="AM41" s="187">
        <v>1148.47</v>
      </c>
      <c r="AN41" s="186">
        <v>993.99</v>
      </c>
      <c r="AO41" s="187">
        <v>1140.8399999999999</v>
      </c>
      <c r="AP41" s="186">
        <v>993.99</v>
      </c>
      <c r="AQ41" s="187">
        <v>1164.1600000000001</v>
      </c>
      <c r="AR41" s="186">
        <v>993.99</v>
      </c>
      <c r="AS41" s="187">
        <v>1176</v>
      </c>
      <c r="AT41" s="186">
        <v>993.99</v>
      </c>
      <c r="AU41" s="187">
        <v>1158.3399999999999</v>
      </c>
      <c r="AV41" s="186">
        <v>993.99</v>
      </c>
      <c r="AW41" s="187">
        <v>1162.54</v>
      </c>
      <c r="AX41" s="186">
        <v>993.99</v>
      </c>
      <c r="AY41" s="187">
        <v>1175.48</v>
      </c>
      <c r="AZ41" s="186">
        <v>983.99</v>
      </c>
      <c r="BA41" s="187">
        <v>1182.57</v>
      </c>
      <c r="BB41" s="186">
        <v>983.99</v>
      </c>
      <c r="BC41" s="187">
        <v>1147.96</v>
      </c>
      <c r="BD41" s="186">
        <v>983.99</v>
      </c>
      <c r="BE41" s="187">
        <v>1205.26</v>
      </c>
      <c r="BF41" s="186">
        <v>983.99</v>
      </c>
      <c r="BG41" s="187">
        <v>1245.2403997219949</v>
      </c>
      <c r="BH41" s="186">
        <v>983.99</v>
      </c>
      <c r="BI41" s="187">
        <v>1263.9912989646502</v>
      </c>
      <c r="BJ41" s="186">
        <v>983.99</v>
      </c>
      <c r="BK41" s="187">
        <v>1245.6577669305682</v>
      </c>
      <c r="BL41" s="186">
        <v>983.99</v>
      </c>
      <c r="BM41" s="187">
        <v>1166.8599530454894</v>
      </c>
      <c r="BN41" s="186">
        <v>983.99</v>
      </c>
      <c r="BO41" s="187">
        <v>1087.0280624544919</v>
      </c>
      <c r="BP41" s="186">
        <v>983.99</v>
      </c>
      <c r="BQ41" s="187">
        <v>1120.5100446551228</v>
      </c>
      <c r="BR41" s="186">
        <v>983.99</v>
      </c>
      <c r="BS41" s="187">
        <v>1177.9005848445177</v>
      </c>
      <c r="BT41" s="186">
        <v>983.99</v>
      </c>
      <c r="BU41" s="187">
        <v>1195.269625759063</v>
      </c>
      <c r="BV41" s="186">
        <v>983.99</v>
      </c>
      <c r="BW41" s="187">
        <v>1177.3638952479741</v>
      </c>
      <c r="BX41" s="186">
        <v>983.99</v>
      </c>
      <c r="BY41" s="187">
        <v>1164.1868336614909</v>
      </c>
      <c r="BZ41" s="186">
        <v>983.99</v>
      </c>
      <c r="CA41" s="187">
        <v>1177.3172738967817</v>
      </c>
      <c r="CB41" s="186">
        <v>983.99</v>
      </c>
      <c r="CC41" s="187">
        <v>1205.9103752196409</v>
      </c>
      <c r="CD41" s="186">
        <v>983.99</v>
      </c>
      <c r="CE41" s="187">
        <v>1231.4785906307011</v>
      </c>
      <c r="CF41" s="186">
        <v>983.99</v>
      </c>
      <c r="CG41" s="187">
        <v>1211.9485054563881</v>
      </c>
      <c r="CH41" s="186">
        <v>983.99</v>
      </c>
      <c r="CI41" s="187">
        <v>1185.518299176706</v>
      </c>
    </row>
    <row r="42" spans="2:87" ht="4.5" customHeight="1">
      <c r="B42" s="178"/>
      <c r="C42" s="179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/>
      <c r="BY42" s="191"/>
      <c r="BZ42" s="191"/>
      <c r="CA42" s="191"/>
      <c r="CB42" s="191"/>
      <c r="CC42" s="191"/>
      <c r="CD42" s="191"/>
      <c r="CE42" s="191"/>
      <c r="CF42" s="191"/>
      <c r="CG42" s="191"/>
      <c r="CH42" s="191"/>
      <c r="CI42" s="191"/>
    </row>
    <row r="43" spans="2:87">
      <c r="B43" s="438" t="s">
        <v>232</v>
      </c>
      <c r="C43" s="188" t="s">
        <v>228</v>
      </c>
      <c r="D43" s="182">
        <v>137.07</v>
      </c>
      <c r="E43" s="183">
        <v>146.19999999999999</v>
      </c>
      <c r="F43" s="182">
        <v>137.07</v>
      </c>
      <c r="G43" s="183">
        <v>144.13999999999999</v>
      </c>
      <c r="H43" s="182">
        <v>137.07</v>
      </c>
      <c r="I43" s="183">
        <v>147.44999999999999</v>
      </c>
      <c r="J43" s="182">
        <v>137.07</v>
      </c>
      <c r="K43" s="183">
        <v>146.6</v>
      </c>
      <c r="L43" s="182">
        <v>137.07</v>
      </c>
      <c r="M43" s="183">
        <v>146.76</v>
      </c>
      <c r="N43" s="182">
        <v>137.07</v>
      </c>
      <c r="O43" s="183">
        <v>150.36000000000001</v>
      </c>
      <c r="P43" s="182">
        <v>137.07</v>
      </c>
      <c r="Q43" s="183">
        <v>145.31</v>
      </c>
      <c r="R43" s="182">
        <v>137.07</v>
      </c>
      <c r="S43" s="183">
        <v>146.63</v>
      </c>
      <c r="T43" s="182">
        <v>137.07</v>
      </c>
      <c r="U43" s="183">
        <v>146.94999999999999</v>
      </c>
      <c r="V43" s="182">
        <v>137.07</v>
      </c>
      <c r="W43" s="183">
        <v>147.49</v>
      </c>
      <c r="X43" s="182">
        <v>137.07</v>
      </c>
      <c r="Y43" s="183">
        <v>148.72999999999999</v>
      </c>
      <c r="Z43" s="182">
        <v>152.15</v>
      </c>
      <c r="AA43" s="183">
        <v>152.80000000000001</v>
      </c>
      <c r="AB43" s="182">
        <v>152.15</v>
      </c>
      <c r="AC43" s="183">
        <v>155.27000000000001</v>
      </c>
      <c r="AD43" s="182">
        <v>152.15</v>
      </c>
      <c r="AE43" s="183">
        <v>161.93</v>
      </c>
      <c r="AF43" s="182">
        <v>152.15</v>
      </c>
      <c r="AG43" s="183">
        <v>165.42</v>
      </c>
      <c r="AH43" s="182">
        <v>152.15</v>
      </c>
      <c r="AI43" s="183">
        <v>175.51</v>
      </c>
      <c r="AJ43" s="182">
        <v>152.15</v>
      </c>
      <c r="AK43" s="183">
        <v>183.56</v>
      </c>
      <c r="AL43" s="182">
        <v>164.32</v>
      </c>
      <c r="AM43" s="183">
        <v>189.86</v>
      </c>
      <c r="AN43" s="182">
        <v>164.32</v>
      </c>
      <c r="AO43" s="183">
        <v>188.6</v>
      </c>
      <c r="AP43" s="182">
        <v>164.32</v>
      </c>
      <c r="AQ43" s="183">
        <v>192.46</v>
      </c>
      <c r="AR43" s="182">
        <v>164.32</v>
      </c>
      <c r="AS43" s="183">
        <v>194.41</v>
      </c>
      <c r="AT43" s="182">
        <v>164.32</v>
      </c>
      <c r="AU43" s="183">
        <v>191.49</v>
      </c>
      <c r="AV43" s="182">
        <v>164.32</v>
      </c>
      <c r="AW43" s="183">
        <v>192.19</v>
      </c>
      <c r="AX43" s="182">
        <v>164.32</v>
      </c>
      <c r="AY43" s="183">
        <v>194.33</v>
      </c>
      <c r="AZ43" s="182">
        <v>164.32</v>
      </c>
      <c r="BA43" s="183">
        <v>195.5</v>
      </c>
      <c r="BB43" s="182">
        <v>164.32</v>
      </c>
      <c r="BC43" s="183">
        <v>189.78</v>
      </c>
      <c r="BD43" s="182">
        <v>164.32</v>
      </c>
      <c r="BE43" s="183">
        <v>199.25</v>
      </c>
      <c r="BF43" s="182">
        <v>164.32</v>
      </c>
      <c r="BG43" s="183">
        <v>205.86044571625388</v>
      </c>
      <c r="BH43" s="182">
        <v>164.32</v>
      </c>
      <c r="BI43" s="183">
        <v>208.96030376497714</v>
      </c>
      <c r="BJ43" s="182">
        <v>164.32</v>
      </c>
      <c r="BK43" s="183">
        <v>205.92944395916621</v>
      </c>
      <c r="BL43" s="182">
        <v>164.32</v>
      </c>
      <c r="BM43" s="183">
        <v>192.90276004217296</v>
      </c>
      <c r="BN43" s="182">
        <v>164.32</v>
      </c>
      <c r="BO43" s="183">
        <v>179.70512480394669</v>
      </c>
      <c r="BP43" s="182">
        <v>164.32</v>
      </c>
      <c r="BQ43" s="183">
        <v>185.24029358005154</v>
      </c>
      <c r="BR43" s="182">
        <v>164.32</v>
      </c>
      <c r="BS43" s="183">
        <v>194.72797337740079</v>
      </c>
      <c r="BT43" s="182">
        <v>164.32</v>
      </c>
      <c r="BU43" s="183">
        <v>197.59938560039839</v>
      </c>
      <c r="BV43" s="182">
        <v>164.32</v>
      </c>
      <c r="BW43" s="183">
        <v>194.63924901575911</v>
      </c>
      <c r="BX43" s="182">
        <v>164.32</v>
      </c>
      <c r="BY43" s="183">
        <v>192.46084573553341</v>
      </c>
      <c r="BZ43" s="182">
        <v>164.32</v>
      </c>
      <c r="CA43" s="183">
        <v>194.88862662195714</v>
      </c>
      <c r="CB43" s="182">
        <v>164.32</v>
      </c>
      <c r="CC43" s="183">
        <v>199.35849125357072</v>
      </c>
      <c r="CD43" s="182">
        <v>164.32</v>
      </c>
      <c r="CE43" s="183">
        <v>203.58537324508427</v>
      </c>
      <c r="CF43" s="182">
        <v>164.32</v>
      </c>
      <c r="CG43" s="183">
        <v>200.35670186584053</v>
      </c>
      <c r="CH43" s="182">
        <v>164.32</v>
      </c>
      <c r="CI43" s="183">
        <v>195.98731741098135</v>
      </c>
    </row>
    <row r="44" spans="2:87">
      <c r="B44" s="439"/>
      <c r="C44" s="189" t="s">
        <v>230</v>
      </c>
      <c r="D44" s="184">
        <v>6.05</v>
      </c>
      <c r="E44" s="185">
        <v>6.44</v>
      </c>
      <c r="F44" s="184">
        <v>6.05</v>
      </c>
      <c r="G44" s="185">
        <v>6.35</v>
      </c>
      <c r="H44" s="184">
        <v>6.05</v>
      </c>
      <c r="I44" s="185">
        <v>6.5</v>
      </c>
      <c r="J44" s="184">
        <v>6.05</v>
      </c>
      <c r="K44" s="185">
        <v>6.46</v>
      </c>
      <c r="L44" s="184">
        <v>6.05</v>
      </c>
      <c r="M44" s="185">
        <v>6.47</v>
      </c>
      <c r="N44" s="184">
        <v>6.05</v>
      </c>
      <c r="O44" s="185">
        <v>6.62</v>
      </c>
      <c r="P44" s="184">
        <v>6.05</v>
      </c>
      <c r="Q44" s="185">
        <v>6.4</v>
      </c>
      <c r="R44" s="184">
        <v>6.05</v>
      </c>
      <c r="S44" s="185">
        <v>6.46</v>
      </c>
      <c r="T44" s="184">
        <v>6.05</v>
      </c>
      <c r="U44" s="185">
        <v>6.47</v>
      </c>
      <c r="V44" s="184">
        <v>6.05</v>
      </c>
      <c r="W44" s="185">
        <v>6.5</v>
      </c>
      <c r="X44" s="184">
        <v>6.05</v>
      </c>
      <c r="Y44" s="185">
        <v>6.55</v>
      </c>
      <c r="Z44" s="184">
        <v>6.72</v>
      </c>
      <c r="AA44" s="185">
        <v>6.73</v>
      </c>
      <c r="AB44" s="184">
        <v>6.72</v>
      </c>
      <c r="AC44" s="185">
        <v>6.84</v>
      </c>
      <c r="AD44" s="184">
        <v>6.72</v>
      </c>
      <c r="AE44" s="185">
        <v>7.13</v>
      </c>
      <c r="AF44" s="184">
        <v>6.72</v>
      </c>
      <c r="AG44" s="185">
        <v>7.29</v>
      </c>
      <c r="AH44" s="184">
        <v>6.72</v>
      </c>
      <c r="AI44" s="185">
        <v>7.73</v>
      </c>
      <c r="AJ44" s="184">
        <v>6.72</v>
      </c>
      <c r="AK44" s="185">
        <v>8.09</v>
      </c>
      <c r="AL44" s="184">
        <v>7.26</v>
      </c>
      <c r="AM44" s="185">
        <v>8.3699999999999992</v>
      </c>
      <c r="AN44" s="184">
        <v>7.26</v>
      </c>
      <c r="AO44" s="185">
        <v>8.31</v>
      </c>
      <c r="AP44" s="184">
        <v>7.26</v>
      </c>
      <c r="AQ44" s="185">
        <v>8.48</v>
      </c>
      <c r="AR44" s="184">
        <v>7.26</v>
      </c>
      <c r="AS44" s="185">
        <v>8.57</v>
      </c>
      <c r="AT44" s="184">
        <v>7.26</v>
      </c>
      <c r="AU44" s="185">
        <v>8.44</v>
      </c>
      <c r="AV44" s="184">
        <v>7.26</v>
      </c>
      <c r="AW44" s="185">
        <v>8.4700000000000006</v>
      </c>
      <c r="AX44" s="184">
        <v>7.26</v>
      </c>
      <c r="AY44" s="185">
        <v>8.56</v>
      </c>
      <c r="AZ44" s="184">
        <v>7.26</v>
      </c>
      <c r="BA44" s="185">
        <v>8.61</v>
      </c>
      <c r="BB44" s="184">
        <v>7.26</v>
      </c>
      <c r="BC44" s="185">
        <v>8.36</v>
      </c>
      <c r="BD44" s="184">
        <v>7.26</v>
      </c>
      <c r="BE44" s="185">
        <v>8.7799999999999994</v>
      </c>
      <c r="BF44" s="184">
        <v>7.26</v>
      </c>
      <c r="BG44" s="185">
        <v>9.0699528820245376</v>
      </c>
      <c r="BH44" s="184">
        <v>7.26</v>
      </c>
      <c r="BI44" s="185">
        <v>9.206528737308739</v>
      </c>
      <c r="BJ44" s="184">
        <v>7.26</v>
      </c>
      <c r="BK44" s="185">
        <v>9.0729928580139987</v>
      </c>
      <c r="BL44" s="184">
        <v>7.26</v>
      </c>
      <c r="BM44" s="185">
        <v>8.4990535132065528</v>
      </c>
      <c r="BN44" s="184">
        <v>7.26</v>
      </c>
      <c r="BO44" s="185">
        <v>7.9175822677306291</v>
      </c>
      <c r="BP44" s="184">
        <v>7.26</v>
      </c>
      <c r="BQ44" s="185">
        <v>8.1614548573320445</v>
      </c>
      <c r="BR44" s="184">
        <v>7.26</v>
      </c>
      <c r="BS44" s="185">
        <v>8.5794701221017693</v>
      </c>
      <c r="BT44" s="184">
        <v>7.26</v>
      </c>
      <c r="BU44" s="185">
        <v>8.7059809410055369</v>
      </c>
      <c r="BV44" s="184">
        <v>7.26</v>
      </c>
      <c r="BW44" s="185">
        <v>8.5755610380775043</v>
      </c>
      <c r="BX44" s="184">
        <v>7.26</v>
      </c>
      <c r="BY44" s="185">
        <v>8.4795833234614193</v>
      </c>
      <c r="BZ44" s="184">
        <v>7.26</v>
      </c>
      <c r="CA44" s="185">
        <v>8.3294633554397706</v>
      </c>
      <c r="CB44" s="184">
        <v>7.26</v>
      </c>
      <c r="CC44" s="185">
        <v>8.7834849283949712</v>
      </c>
      <c r="CD44" s="184">
        <v>7.26</v>
      </c>
      <c r="CE44" s="185">
        <v>8.9697160441759429</v>
      </c>
      <c r="CF44" s="184">
        <v>7.26</v>
      </c>
      <c r="CG44" s="185">
        <v>8.8274648352105967</v>
      </c>
      <c r="CH44" s="184">
        <v>7.26</v>
      </c>
      <c r="CI44" s="185">
        <v>8.6349552397361613</v>
      </c>
    </row>
    <row r="45" spans="2:87">
      <c r="B45" s="439"/>
      <c r="C45" s="189" t="s">
        <v>233</v>
      </c>
      <c r="D45" s="184">
        <v>211.33</v>
      </c>
      <c r="E45" s="185">
        <v>225.4</v>
      </c>
      <c r="F45" s="184">
        <v>211.33</v>
      </c>
      <c r="G45" s="185">
        <v>222.22</v>
      </c>
      <c r="H45" s="184">
        <v>211.33</v>
      </c>
      <c r="I45" s="185">
        <v>227.32</v>
      </c>
      <c r="J45" s="184">
        <v>211.33</v>
      </c>
      <c r="K45" s="185">
        <v>226.02</v>
      </c>
      <c r="L45" s="184">
        <v>211.33</v>
      </c>
      <c r="M45" s="185">
        <v>226.26</v>
      </c>
      <c r="N45" s="184">
        <v>211.33</v>
      </c>
      <c r="O45" s="185">
        <v>231.82</v>
      </c>
      <c r="P45" s="184">
        <v>211.33</v>
      </c>
      <c r="Q45" s="185">
        <v>224.03</v>
      </c>
      <c r="R45" s="184">
        <v>211.33</v>
      </c>
      <c r="S45" s="185">
        <v>226.06</v>
      </c>
      <c r="T45" s="184">
        <v>211.33</v>
      </c>
      <c r="U45" s="185">
        <v>226.56</v>
      </c>
      <c r="V45" s="184">
        <v>211.33</v>
      </c>
      <c r="W45" s="185">
        <v>227.38</v>
      </c>
      <c r="X45" s="184">
        <v>211.33</v>
      </c>
      <c r="Y45" s="185">
        <v>229.3</v>
      </c>
      <c r="Z45" s="184">
        <v>234.58</v>
      </c>
      <c r="AA45" s="185">
        <v>235.57</v>
      </c>
      <c r="AB45" s="184">
        <v>234.58</v>
      </c>
      <c r="AC45" s="185">
        <v>239.39</v>
      </c>
      <c r="AD45" s="184">
        <v>234.58</v>
      </c>
      <c r="AE45" s="185">
        <v>249.65</v>
      </c>
      <c r="AF45" s="184">
        <v>234.58</v>
      </c>
      <c r="AG45" s="185">
        <v>255.03</v>
      </c>
      <c r="AH45" s="184">
        <v>234.58</v>
      </c>
      <c r="AI45" s="185">
        <v>270.58999999999997</v>
      </c>
      <c r="AJ45" s="184">
        <v>234.58</v>
      </c>
      <c r="AK45" s="185">
        <v>283</v>
      </c>
      <c r="AL45" s="184">
        <v>253.35</v>
      </c>
      <c r="AM45" s="185">
        <v>292.72000000000003</v>
      </c>
      <c r="AN45" s="184">
        <v>253.35</v>
      </c>
      <c r="AO45" s="185">
        <v>290.77</v>
      </c>
      <c r="AP45" s="184">
        <v>253.35</v>
      </c>
      <c r="AQ45" s="185">
        <v>296.70999999999998</v>
      </c>
      <c r="AR45" s="184">
        <v>253.35</v>
      </c>
      <c r="AS45" s="185">
        <v>299.73</v>
      </c>
      <c r="AT45" s="184">
        <v>253.35</v>
      </c>
      <c r="AU45" s="185">
        <v>895.23</v>
      </c>
      <c r="AV45" s="184">
        <v>253.35</v>
      </c>
      <c r="AW45" s="185">
        <v>296.3</v>
      </c>
      <c r="AX45" s="184">
        <v>253.35</v>
      </c>
      <c r="AY45" s="185">
        <v>299.60000000000002</v>
      </c>
      <c r="AZ45" s="184">
        <v>253.35</v>
      </c>
      <c r="BA45" s="185">
        <v>301.41000000000003</v>
      </c>
      <c r="BB45" s="184">
        <v>253.35</v>
      </c>
      <c r="BC45" s="185">
        <v>292.58999999999997</v>
      </c>
      <c r="BD45" s="184">
        <v>253.35</v>
      </c>
      <c r="BE45" s="185">
        <v>307.19</v>
      </c>
      <c r="BF45" s="184">
        <v>253.35</v>
      </c>
      <c r="BG45" s="185">
        <v>317.37963910660102</v>
      </c>
      <c r="BH45" s="184">
        <v>253.35</v>
      </c>
      <c r="BI45" s="185">
        <v>322.15875937597775</v>
      </c>
      <c r="BJ45" s="184">
        <v>253.35</v>
      </c>
      <c r="BK45" s="185">
        <v>317.48601523611103</v>
      </c>
      <c r="BL45" s="184">
        <v>253.35</v>
      </c>
      <c r="BM45" s="185">
        <v>297.40248619318987</v>
      </c>
      <c r="BN45" s="184">
        <v>253.35</v>
      </c>
      <c r="BO45" s="185">
        <v>277.0553976867256</v>
      </c>
      <c r="BP45" s="184">
        <v>253.35</v>
      </c>
      <c r="BQ45" s="185">
        <v>285.58909080315692</v>
      </c>
      <c r="BR45" s="184">
        <v>253.35</v>
      </c>
      <c r="BS45" s="185">
        <v>300.21645828778844</v>
      </c>
      <c r="BT45" s="184">
        <v>253.35</v>
      </c>
      <c r="BU45" s="185">
        <v>304.64337853412553</v>
      </c>
      <c r="BV45" s="184">
        <v>253.35</v>
      </c>
      <c r="BW45" s="185">
        <v>300.07966996121206</v>
      </c>
      <c r="BX45" s="184">
        <v>253.35</v>
      </c>
      <c r="BY45" s="185">
        <v>296.72117705354765</v>
      </c>
      <c r="BZ45" s="184">
        <v>253.35</v>
      </c>
      <c r="CA45" s="185">
        <v>300.45281413678788</v>
      </c>
      <c r="CB45" s="184">
        <v>253.35</v>
      </c>
      <c r="CC45" s="185">
        <v>307.35543094133618</v>
      </c>
      <c r="CD45" s="184">
        <v>253.35</v>
      </c>
      <c r="CE45" s="185">
        <v>313.87210915188393</v>
      </c>
      <c r="CF45" s="184">
        <v>253.35</v>
      </c>
      <c r="CG45" s="185">
        <v>308.89439449877079</v>
      </c>
      <c r="CH45" s="184">
        <v>253.35</v>
      </c>
      <c r="CI45" s="185">
        <v>302.15801706319189</v>
      </c>
    </row>
    <row r="46" spans="2:87">
      <c r="B46" s="440"/>
      <c r="C46" s="190" t="s">
        <v>234</v>
      </c>
      <c r="D46" s="186">
        <v>1178.46</v>
      </c>
      <c r="E46" s="187">
        <v>1256.94</v>
      </c>
      <c r="F46" s="186">
        <v>1178.46</v>
      </c>
      <c r="G46" s="187">
        <v>1239.22</v>
      </c>
      <c r="H46" s="186">
        <v>1178.46</v>
      </c>
      <c r="I46" s="187">
        <v>1267.67</v>
      </c>
      <c r="J46" s="186">
        <v>1178.46</v>
      </c>
      <c r="K46" s="187">
        <v>1260.3900000000001</v>
      </c>
      <c r="L46" s="186">
        <v>1178.46</v>
      </c>
      <c r="M46" s="187">
        <v>1261.72</v>
      </c>
      <c r="N46" s="186">
        <v>1178.46</v>
      </c>
      <c r="O46" s="187">
        <v>1292.74</v>
      </c>
      <c r="P46" s="186">
        <v>1178.46</v>
      </c>
      <c r="Q46" s="187">
        <v>1249.28</v>
      </c>
      <c r="R46" s="186">
        <v>1178.46</v>
      </c>
      <c r="S46" s="187">
        <v>1260.6400000000001</v>
      </c>
      <c r="T46" s="186">
        <v>1178.46</v>
      </c>
      <c r="U46" s="187">
        <v>1263.3900000000001</v>
      </c>
      <c r="V46" s="186">
        <v>1178.46</v>
      </c>
      <c r="W46" s="187">
        <v>1268</v>
      </c>
      <c r="X46" s="186">
        <v>1178.46</v>
      </c>
      <c r="Y46" s="187">
        <v>1278.7</v>
      </c>
      <c r="Z46" s="186">
        <v>1308.0899999999999</v>
      </c>
      <c r="AA46" s="187">
        <v>1313.65</v>
      </c>
      <c r="AB46" s="186">
        <v>1308.0899999999999</v>
      </c>
      <c r="AC46" s="187">
        <v>1334.93</v>
      </c>
      <c r="AD46" s="186">
        <v>1308.0899999999999</v>
      </c>
      <c r="AE46" s="187">
        <v>1392.14</v>
      </c>
      <c r="AF46" s="186">
        <v>1308.0899999999999</v>
      </c>
      <c r="AG46" s="187">
        <v>1422.14</v>
      </c>
      <c r="AH46" s="186">
        <v>1308.0899999999999</v>
      </c>
      <c r="AI46" s="187">
        <v>1508.98</v>
      </c>
      <c r="AJ46" s="186">
        <v>1308.0899999999999</v>
      </c>
      <c r="AK46" s="187">
        <v>1578.13</v>
      </c>
      <c r="AL46" s="186">
        <v>1412.74</v>
      </c>
      <c r="AM46" s="187">
        <v>1632.32</v>
      </c>
      <c r="AN46" s="186">
        <v>1412.74</v>
      </c>
      <c r="AO46" s="187">
        <v>1621.48</v>
      </c>
      <c r="AP46" s="186">
        <v>1412.74</v>
      </c>
      <c r="AQ46" s="187">
        <v>1654.62</v>
      </c>
      <c r="AR46" s="186">
        <v>1412.74</v>
      </c>
      <c r="AS46" s="187">
        <v>1671.45</v>
      </c>
      <c r="AT46" s="186">
        <v>1412.74</v>
      </c>
      <c r="AU46" s="187">
        <v>1646.35</v>
      </c>
      <c r="AV46" s="186">
        <v>1412.74</v>
      </c>
      <c r="AW46" s="187">
        <v>1652.31</v>
      </c>
      <c r="AX46" s="186">
        <v>1412.74</v>
      </c>
      <c r="AY46" s="187">
        <v>1670.71</v>
      </c>
      <c r="AZ46" s="186">
        <v>1412.74</v>
      </c>
      <c r="BA46" s="187">
        <v>1680.77</v>
      </c>
      <c r="BB46" s="186">
        <v>1412.74</v>
      </c>
      <c r="BC46" s="187">
        <v>1631.6</v>
      </c>
      <c r="BD46" s="186">
        <v>1412.74</v>
      </c>
      <c r="BE46" s="187">
        <v>1713.03</v>
      </c>
      <c r="BF46" s="186">
        <v>1412.74</v>
      </c>
      <c r="BG46" s="187">
        <v>1769.8547198300053</v>
      </c>
      <c r="BH46" s="186">
        <v>1412.74</v>
      </c>
      <c r="BI46" s="187">
        <v>1796.5052907021673</v>
      </c>
      <c r="BJ46" s="186">
        <v>1412.74</v>
      </c>
      <c r="BK46" s="187">
        <v>1770.4479220134235</v>
      </c>
      <c r="BL46" s="186">
        <v>1412.74</v>
      </c>
      <c r="BM46" s="187">
        <v>1658.4529346616412</v>
      </c>
      <c r="BN46" s="186">
        <v>1412.74</v>
      </c>
      <c r="BO46" s="187">
        <v>1544.9882186220932</v>
      </c>
      <c r="BP46" s="186">
        <v>1412.74</v>
      </c>
      <c r="BQ46" s="187">
        <v>1592.576013107624</v>
      </c>
      <c r="BR46" s="186">
        <v>1412.74</v>
      </c>
      <c r="BS46" s="187">
        <v>1674.1449362251769</v>
      </c>
      <c r="BT46" s="186">
        <v>1412.74</v>
      </c>
      <c r="BU46" s="187">
        <v>1698.8314779149516</v>
      </c>
      <c r="BV46" s="186">
        <v>1412.74</v>
      </c>
      <c r="BW46" s="187">
        <v>1673.3821416549572</v>
      </c>
      <c r="BX46" s="186">
        <v>1412.74</v>
      </c>
      <c r="BY46" s="187">
        <v>1654.6536418026117</v>
      </c>
      <c r="BZ46" s="186">
        <v>1412.74</v>
      </c>
      <c r="CA46" s="187">
        <v>1675.1297751277223</v>
      </c>
      <c r="CB46" s="186">
        <v>1412.74</v>
      </c>
      <c r="CC46" s="187">
        <v>1713.9551284643048</v>
      </c>
      <c r="CD46" s="186">
        <v>1412.74</v>
      </c>
      <c r="CE46" s="187">
        <v>1750.2951209131506</v>
      </c>
      <c r="CF46" s="186">
        <v>1412.74</v>
      </c>
      <c r="CG46" s="187">
        <v>1722.5370964930014</v>
      </c>
      <c r="CH46" s="186">
        <v>1412.74</v>
      </c>
      <c r="CI46" s="187">
        <v>1684.9719602023547</v>
      </c>
    </row>
    <row r="47" spans="2:87" ht="4.5" customHeight="1">
      <c r="B47" s="192"/>
      <c r="C47" s="179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1"/>
      <c r="BU47" s="191"/>
      <c r="BV47" s="191"/>
      <c r="BW47" s="191"/>
      <c r="BX47" s="191"/>
      <c r="BY47" s="191"/>
      <c r="BZ47" s="191"/>
      <c r="CA47" s="191"/>
      <c r="CB47" s="191"/>
      <c r="CC47" s="191"/>
      <c r="CD47" s="191"/>
      <c r="CE47" s="191"/>
      <c r="CF47" s="191"/>
      <c r="CG47" s="191"/>
      <c r="CH47" s="191"/>
      <c r="CI47" s="191"/>
    </row>
    <row r="48" spans="2:87">
      <c r="B48" s="438" t="s">
        <v>235</v>
      </c>
      <c r="C48" s="188" t="s">
        <v>228</v>
      </c>
      <c r="D48" s="182">
        <v>198.16</v>
      </c>
      <c r="E48" s="183">
        <v>191.73</v>
      </c>
      <c r="F48" s="182">
        <v>198.16</v>
      </c>
      <c r="G48" s="183">
        <v>189.03</v>
      </c>
      <c r="H48" s="182">
        <v>198.16</v>
      </c>
      <c r="I48" s="183">
        <v>193.37</v>
      </c>
      <c r="J48" s="182">
        <v>198.16</v>
      </c>
      <c r="K48" s="183">
        <v>192.26</v>
      </c>
      <c r="L48" s="182">
        <v>198.16</v>
      </c>
      <c r="M48" s="183">
        <v>192.46</v>
      </c>
      <c r="N48" s="182">
        <v>198.16</v>
      </c>
      <c r="O48" s="183">
        <v>197.19</v>
      </c>
      <c r="P48" s="182">
        <v>198.16</v>
      </c>
      <c r="Q48" s="183">
        <v>190.56</v>
      </c>
      <c r="R48" s="182">
        <v>198.16</v>
      </c>
      <c r="S48" s="183">
        <v>192.29</v>
      </c>
      <c r="T48" s="182">
        <v>198.16</v>
      </c>
      <c r="U48" s="183">
        <v>192.71</v>
      </c>
      <c r="V48" s="182">
        <v>198.16</v>
      </c>
      <c r="W48" s="183">
        <v>193.42</v>
      </c>
      <c r="X48" s="182">
        <v>198.16</v>
      </c>
      <c r="Y48" s="183">
        <v>195.05</v>
      </c>
      <c r="Z48" s="182">
        <v>219.96</v>
      </c>
      <c r="AA48" s="183">
        <v>200.38</v>
      </c>
      <c r="AB48" s="182">
        <v>219.96</v>
      </c>
      <c r="AC48" s="183">
        <v>203.63</v>
      </c>
      <c r="AD48" s="182">
        <v>219.96</v>
      </c>
      <c r="AE48" s="183">
        <v>212.35</v>
      </c>
      <c r="AF48" s="182">
        <v>219.96</v>
      </c>
      <c r="AG48" s="183">
        <v>216.93</v>
      </c>
      <c r="AH48" s="182">
        <v>219.96</v>
      </c>
      <c r="AI48" s="183">
        <v>230.17</v>
      </c>
      <c r="AJ48" s="182">
        <v>219.96</v>
      </c>
      <c r="AK48" s="183">
        <v>240.72</v>
      </c>
      <c r="AL48" s="182">
        <v>237.56</v>
      </c>
      <c r="AM48" s="183">
        <v>248.99</v>
      </c>
      <c r="AN48" s="182">
        <v>237.56</v>
      </c>
      <c r="AO48" s="183">
        <v>247.34</v>
      </c>
      <c r="AP48" s="182">
        <v>237.56</v>
      </c>
      <c r="AQ48" s="183">
        <v>252.39</v>
      </c>
      <c r="AR48" s="182">
        <v>237.56</v>
      </c>
      <c r="AS48" s="183">
        <v>254.96</v>
      </c>
      <c r="AT48" s="182">
        <v>237.56</v>
      </c>
      <c r="AU48" s="183">
        <v>251.13</v>
      </c>
      <c r="AV48" s="182">
        <v>237.56</v>
      </c>
      <c r="AW48" s="183">
        <v>252.04</v>
      </c>
      <c r="AX48" s="182">
        <v>237.56</v>
      </c>
      <c r="AY48" s="183">
        <v>254.84</v>
      </c>
      <c r="AZ48" s="182">
        <v>237.56</v>
      </c>
      <c r="BA48" s="183">
        <v>256.38</v>
      </c>
      <c r="BB48" s="182">
        <v>237.56</v>
      </c>
      <c r="BC48" s="183">
        <v>248.88</v>
      </c>
      <c r="BD48" s="182">
        <v>237.56</v>
      </c>
      <c r="BE48" s="183">
        <v>261.3</v>
      </c>
      <c r="BF48" s="182">
        <v>237.56</v>
      </c>
      <c r="BG48" s="183">
        <v>269.96852176874552</v>
      </c>
      <c r="BH48" s="182">
        <v>237.56</v>
      </c>
      <c r="BI48" s="183">
        <v>274.0337227945912</v>
      </c>
      <c r="BJ48" s="182">
        <v>237.56</v>
      </c>
      <c r="BK48" s="183">
        <v>270.05900711467427</v>
      </c>
      <c r="BL48" s="182">
        <v>237.56</v>
      </c>
      <c r="BM48" s="183">
        <v>252.97561555597383</v>
      </c>
      <c r="BN48" s="182">
        <v>237.56</v>
      </c>
      <c r="BO48" s="183">
        <v>235.66803583267912</v>
      </c>
      <c r="BP48" s="182">
        <v>237.56</v>
      </c>
      <c r="BQ48" s="183">
        <v>242.92694041255763</v>
      </c>
      <c r="BR48" s="182">
        <v>237.56</v>
      </c>
      <c r="BS48" s="183">
        <v>255.36922810407466</v>
      </c>
      <c r="BT48" s="182">
        <v>237.56</v>
      </c>
      <c r="BU48" s="183">
        <v>259.13484179705119</v>
      </c>
      <c r="BV48" s="182">
        <v>237.56</v>
      </c>
      <c r="BW48" s="183">
        <v>255.25287362580696</v>
      </c>
      <c r="BX48" s="182">
        <v>237.56</v>
      </c>
      <c r="BY48" s="183">
        <v>252.3960824081812</v>
      </c>
      <c r="BZ48" s="182">
        <v>237.56</v>
      </c>
      <c r="CA48" s="183">
        <v>255.57991121417547</v>
      </c>
      <c r="CB48" s="182">
        <v>237.56</v>
      </c>
      <c r="CC48" s="183">
        <v>261.44175972472613</v>
      </c>
      <c r="CD48" s="182">
        <v>237.56</v>
      </c>
      <c r="CE48" s="183">
        <v>266.98495710278246</v>
      </c>
      <c r="CF48" s="182">
        <v>237.56</v>
      </c>
      <c r="CG48" s="183">
        <v>262.75082831471548</v>
      </c>
      <c r="CH48" s="182">
        <v>237.56</v>
      </c>
      <c r="CI48" s="183">
        <v>257.02075103729834</v>
      </c>
    </row>
    <row r="49" spans="2:87">
      <c r="B49" s="439"/>
      <c r="C49" s="189" t="s">
        <v>230</v>
      </c>
      <c r="D49" s="184">
        <v>6.51</v>
      </c>
      <c r="E49" s="185">
        <v>6.56</v>
      </c>
      <c r="F49" s="184">
        <v>6.51</v>
      </c>
      <c r="G49" s="185">
        <v>6.46</v>
      </c>
      <c r="H49" s="184">
        <v>6.51</v>
      </c>
      <c r="I49" s="185">
        <v>6.61</v>
      </c>
      <c r="J49" s="184">
        <v>6.51</v>
      </c>
      <c r="K49" s="185">
        <v>6.57</v>
      </c>
      <c r="L49" s="184">
        <v>6.51</v>
      </c>
      <c r="M49" s="185">
        <v>6.58</v>
      </c>
      <c r="N49" s="184">
        <v>6.51</v>
      </c>
      <c r="O49" s="185">
        <v>6.74</v>
      </c>
      <c r="P49" s="184">
        <v>6.51</v>
      </c>
      <c r="Q49" s="185">
        <v>6.52</v>
      </c>
      <c r="R49" s="184">
        <v>6.51</v>
      </c>
      <c r="S49" s="185">
        <v>6.57</v>
      </c>
      <c r="T49" s="184">
        <v>6.51</v>
      </c>
      <c r="U49" s="185">
        <v>6.59</v>
      </c>
      <c r="V49" s="184">
        <v>6.51</v>
      </c>
      <c r="W49" s="185">
        <v>6.61</v>
      </c>
      <c r="X49" s="184">
        <v>6.51</v>
      </c>
      <c r="Y49" s="185">
        <v>6.67</v>
      </c>
      <c r="Z49" s="184">
        <v>7.23</v>
      </c>
      <c r="AA49" s="185">
        <v>6.85</v>
      </c>
      <c r="AB49" s="184">
        <v>7.23</v>
      </c>
      <c r="AC49" s="185">
        <v>6.96</v>
      </c>
      <c r="AD49" s="184">
        <v>7.23</v>
      </c>
      <c r="AE49" s="185">
        <v>7.26</v>
      </c>
      <c r="AF49" s="184">
        <v>7.23</v>
      </c>
      <c r="AG49" s="185">
        <v>7.42</v>
      </c>
      <c r="AH49" s="184">
        <v>7.23</v>
      </c>
      <c r="AI49" s="185">
        <v>7.87</v>
      </c>
      <c r="AJ49" s="184">
        <v>7.23</v>
      </c>
      <c r="AK49" s="185">
        <v>8.23</v>
      </c>
      <c r="AL49" s="184">
        <v>7.61</v>
      </c>
      <c r="AM49" s="185">
        <v>8.51</v>
      </c>
      <c r="AN49" s="184">
        <v>7.61</v>
      </c>
      <c r="AO49" s="185">
        <v>8.4600000000000009</v>
      </c>
      <c r="AP49" s="184">
        <v>7.81</v>
      </c>
      <c r="AQ49" s="185">
        <v>8.6300000000000008</v>
      </c>
      <c r="AR49" s="184">
        <v>7.81</v>
      </c>
      <c r="AS49" s="185">
        <v>8.7200000000000006</v>
      </c>
      <c r="AT49" s="184">
        <v>7.81</v>
      </c>
      <c r="AU49" s="185">
        <v>8.59</v>
      </c>
      <c r="AV49" s="184">
        <v>7.81</v>
      </c>
      <c r="AW49" s="185">
        <v>8.6199999999999992</v>
      </c>
      <c r="AX49" s="184">
        <v>7.81</v>
      </c>
      <c r="AY49" s="185">
        <v>8.7100000000000009</v>
      </c>
      <c r="AZ49" s="184">
        <v>7.81</v>
      </c>
      <c r="BA49" s="185">
        <v>8.77</v>
      </c>
      <c r="BB49" s="184">
        <v>7.81</v>
      </c>
      <c r="BC49" s="185">
        <v>8.51</v>
      </c>
      <c r="BD49" s="184">
        <v>7.81</v>
      </c>
      <c r="BE49" s="185">
        <v>8.93</v>
      </c>
      <c r="BF49" s="184">
        <v>7.81</v>
      </c>
      <c r="BG49" s="185">
        <v>9.2302803319593139</v>
      </c>
      <c r="BH49" s="184">
        <v>7.81</v>
      </c>
      <c r="BI49" s="185">
        <v>9.3692704069076314</v>
      </c>
      <c r="BJ49" s="184">
        <v>7.81</v>
      </c>
      <c r="BK49" s="185">
        <v>9.2333740448980848</v>
      </c>
      <c r="BL49" s="184">
        <v>7.81</v>
      </c>
      <c r="BM49" s="185">
        <v>8.6492893076319213</v>
      </c>
      <c r="BN49" s="184">
        <v>7.81</v>
      </c>
      <c r="BO49" s="185">
        <v>8.0575395300389978</v>
      </c>
      <c r="BP49" s="184">
        <v>7.81</v>
      </c>
      <c r="BQ49" s="185">
        <v>8.3057229987495305</v>
      </c>
      <c r="BR49" s="184">
        <v>7.81</v>
      </c>
      <c r="BS49" s="185">
        <v>8.7311274222399327</v>
      </c>
      <c r="BT49" s="184">
        <v>7.81</v>
      </c>
      <c r="BU49" s="185">
        <v>8.8598745434980586</v>
      </c>
      <c r="BV49" s="184">
        <v>7.81</v>
      </c>
      <c r="BW49" s="185">
        <v>8.7271492382455413</v>
      </c>
      <c r="BX49" s="184">
        <v>7.81</v>
      </c>
      <c r="BY49" s="185">
        <v>8.62947494786604</v>
      </c>
      <c r="BZ49" s="184">
        <v>7.81</v>
      </c>
      <c r="CA49" s="185">
        <v>8.4011856095242372</v>
      </c>
      <c r="CB49" s="184">
        <v>7.81</v>
      </c>
      <c r="CC49" s="185">
        <v>8.9387485508666007</v>
      </c>
      <c r="CD49" s="184">
        <v>7.81</v>
      </c>
      <c r="CE49" s="185">
        <v>9.1282716308154175</v>
      </c>
      <c r="CF49" s="184">
        <v>7.81</v>
      </c>
      <c r="CG49" s="185">
        <v>8.9835058802774519</v>
      </c>
      <c r="CH49" s="184">
        <v>7.81</v>
      </c>
      <c r="CI49" s="185">
        <v>8.787593337408266</v>
      </c>
    </row>
    <row r="50" spans="2:87">
      <c r="B50" s="440"/>
      <c r="C50" s="190" t="s">
        <v>231</v>
      </c>
      <c r="D50" s="186">
        <v>405.39</v>
      </c>
      <c r="E50" s="187">
        <v>373.55</v>
      </c>
      <c r="F50" s="186">
        <v>405.39</v>
      </c>
      <c r="G50" s="187">
        <v>368.29</v>
      </c>
      <c r="H50" s="186">
        <v>405.39</v>
      </c>
      <c r="I50" s="187">
        <v>376.74</v>
      </c>
      <c r="J50" s="186">
        <v>405.39</v>
      </c>
      <c r="K50" s="187">
        <v>374.58</v>
      </c>
      <c r="L50" s="186">
        <v>405.39</v>
      </c>
      <c r="M50" s="187">
        <v>374.97</v>
      </c>
      <c r="N50" s="186">
        <v>405.39</v>
      </c>
      <c r="O50" s="187">
        <v>384.19</v>
      </c>
      <c r="P50" s="186">
        <v>405.39</v>
      </c>
      <c r="Q50" s="187">
        <v>371.28</v>
      </c>
      <c r="R50" s="186">
        <v>405.39</v>
      </c>
      <c r="S50" s="187">
        <v>374.65</v>
      </c>
      <c r="T50" s="186">
        <v>405.39</v>
      </c>
      <c r="U50" s="187">
        <v>375.47</v>
      </c>
      <c r="V50" s="186">
        <v>405.39</v>
      </c>
      <c r="W50" s="187">
        <v>376.84</v>
      </c>
      <c r="X50" s="186">
        <v>405.39</v>
      </c>
      <c r="Y50" s="187">
        <v>380.02</v>
      </c>
      <c r="Z50" s="186">
        <v>449.98</v>
      </c>
      <c r="AA50" s="187">
        <v>390.41</v>
      </c>
      <c r="AB50" s="186">
        <v>449.98</v>
      </c>
      <c r="AC50" s="187">
        <v>396.73</v>
      </c>
      <c r="AD50" s="186">
        <v>449.98</v>
      </c>
      <c r="AE50" s="187">
        <v>413.74</v>
      </c>
      <c r="AF50" s="186">
        <v>449.98</v>
      </c>
      <c r="AG50" s="187">
        <v>422.65</v>
      </c>
      <c r="AH50" s="186">
        <v>449.98</v>
      </c>
      <c r="AI50" s="187">
        <v>448.44</v>
      </c>
      <c r="AJ50" s="186">
        <v>449.98</v>
      </c>
      <c r="AK50" s="187">
        <v>469.01</v>
      </c>
      <c r="AL50" s="186">
        <v>485.98</v>
      </c>
      <c r="AM50" s="187">
        <v>485.11</v>
      </c>
      <c r="AN50" s="186">
        <v>485.98</v>
      </c>
      <c r="AO50" s="187">
        <v>481.89</v>
      </c>
      <c r="AP50" s="186">
        <v>485.98</v>
      </c>
      <c r="AQ50" s="187">
        <v>491.74</v>
      </c>
      <c r="AR50" s="186">
        <v>485.98</v>
      </c>
      <c r="AS50" s="187">
        <v>496.74</v>
      </c>
      <c r="AT50" s="186">
        <v>485.98</v>
      </c>
      <c r="AU50" s="187">
        <v>489.28</v>
      </c>
      <c r="AV50" s="186">
        <v>485.98</v>
      </c>
      <c r="AW50" s="187">
        <v>491.05</v>
      </c>
      <c r="AX50" s="186">
        <v>485.98</v>
      </c>
      <c r="AY50" s="187">
        <v>496.52</v>
      </c>
      <c r="AZ50" s="186">
        <v>485.98</v>
      </c>
      <c r="BA50" s="187">
        <v>499.51</v>
      </c>
      <c r="BB50" s="186">
        <v>485.98</v>
      </c>
      <c r="BC50" s="187">
        <v>484.9</v>
      </c>
      <c r="BD50" s="186">
        <v>485.98</v>
      </c>
      <c r="BE50" s="187">
        <v>503.1</v>
      </c>
      <c r="BF50" s="186">
        <v>485.98</v>
      </c>
      <c r="BG50" s="187">
        <v>525.98855539316537</v>
      </c>
      <c r="BH50" s="186">
        <v>485.98</v>
      </c>
      <c r="BI50" s="187">
        <v>533.90892033407874</v>
      </c>
      <c r="BJ50" s="186">
        <v>485.98</v>
      </c>
      <c r="BK50" s="187">
        <v>526.16485097043301</v>
      </c>
      <c r="BL50" s="186">
        <v>485.98</v>
      </c>
      <c r="BM50" s="187">
        <v>492.88071699694058</v>
      </c>
      <c r="BN50" s="186">
        <v>485.98</v>
      </c>
      <c r="BO50" s="187">
        <v>459.15978984453011</v>
      </c>
      <c r="BP50" s="186">
        <v>485.98</v>
      </c>
      <c r="BQ50" s="187">
        <v>473.30255252179398</v>
      </c>
      <c r="BR50" s="186">
        <v>485.98</v>
      </c>
      <c r="BS50" s="187">
        <v>497.54427109612919</v>
      </c>
      <c r="BT50" s="186">
        <v>485.98</v>
      </c>
      <c r="BU50" s="187">
        <v>504.88094017725291</v>
      </c>
      <c r="BV50" s="186">
        <v>485.98</v>
      </c>
      <c r="BW50" s="187">
        <v>497.31757383699471</v>
      </c>
      <c r="BX50" s="186">
        <v>485.98</v>
      </c>
      <c r="BY50" s="187">
        <v>491.75159349316033</v>
      </c>
      <c r="BZ50" s="186">
        <v>485.98</v>
      </c>
      <c r="CA50" s="187">
        <v>497.94322487089528</v>
      </c>
      <c r="CB50" s="186">
        <v>485.98</v>
      </c>
      <c r="CC50" s="187">
        <v>509.37558429442055</v>
      </c>
      <c r="CD50" s="186">
        <v>485.98</v>
      </c>
      <c r="CE50" s="187">
        <v>520.17557816793067</v>
      </c>
      <c r="CF50" s="186">
        <v>485.98</v>
      </c>
      <c r="CG50" s="187">
        <v>511.92608570861461</v>
      </c>
      <c r="CH50" s="186">
        <v>485.98</v>
      </c>
      <c r="CI50" s="187">
        <v>500.76198757712365</v>
      </c>
    </row>
    <row r="51" spans="2:87" ht="4.5" customHeight="1">
      <c r="B51" s="192"/>
      <c r="C51" s="179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1"/>
      <c r="BQ51" s="191"/>
      <c r="BR51" s="191"/>
      <c r="BS51" s="191"/>
      <c r="BT51" s="191"/>
      <c r="BU51" s="191"/>
      <c r="BV51" s="191"/>
      <c r="BW51" s="191"/>
      <c r="BX51" s="191"/>
      <c r="BY51" s="191"/>
      <c r="BZ51" s="191"/>
      <c r="CA51" s="191"/>
      <c r="CB51" s="191"/>
      <c r="CC51" s="191"/>
      <c r="CD51" s="191"/>
      <c r="CE51" s="191"/>
      <c r="CF51" s="191"/>
      <c r="CG51" s="191"/>
      <c r="CH51" s="191"/>
      <c r="CI51" s="191"/>
    </row>
    <row r="52" spans="2:87">
      <c r="B52" s="438" t="s">
        <v>236</v>
      </c>
      <c r="C52" s="188" t="s">
        <v>228</v>
      </c>
      <c r="D52" s="182">
        <v>187.21</v>
      </c>
      <c r="E52" s="183">
        <v>191.73</v>
      </c>
      <c r="F52" s="182">
        <v>187.21</v>
      </c>
      <c r="G52" s="183">
        <v>189.03</v>
      </c>
      <c r="H52" s="182">
        <v>187.21</v>
      </c>
      <c r="I52" s="183">
        <v>193.37</v>
      </c>
      <c r="J52" s="182">
        <v>187.21</v>
      </c>
      <c r="K52" s="183">
        <v>192.26</v>
      </c>
      <c r="L52" s="182">
        <v>187.21</v>
      </c>
      <c r="M52" s="183">
        <v>192.46</v>
      </c>
      <c r="N52" s="182">
        <v>187.21</v>
      </c>
      <c r="O52" s="183">
        <v>197.19</v>
      </c>
      <c r="P52" s="182">
        <v>187.21</v>
      </c>
      <c r="Q52" s="183">
        <v>190.56</v>
      </c>
      <c r="R52" s="182">
        <v>187.21</v>
      </c>
      <c r="S52" s="183">
        <v>192.29</v>
      </c>
      <c r="T52" s="182">
        <v>187.21</v>
      </c>
      <c r="U52" s="183">
        <v>192.71</v>
      </c>
      <c r="V52" s="182">
        <v>187.21</v>
      </c>
      <c r="W52" s="183">
        <v>193.42</v>
      </c>
      <c r="X52" s="182">
        <v>187.21</v>
      </c>
      <c r="Y52" s="183">
        <v>195.05</v>
      </c>
      <c r="Z52" s="182">
        <v>207.8</v>
      </c>
      <c r="AA52" s="183">
        <v>200.38</v>
      </c>
      <c r="AB52" s="182">
        <v>207.8</v>
      </c>
      <c r="AC52" s="183">
        <v>203.63</v>
      </c>
      <c r="AD52" s="182">
        <v>207.8</v>
      </c>
      <c r="AE52" s="183">
        <v>212.35</v>
      </c>
      <c r="AF52" s="182">
        <v>207.8</v>
      </c>
      <c r="AG52" s="183">
        <v>216.93</v>
      </c>
      <c r="AH52" s="182">
        <v>207.8</v>
      </c>
      <c r="AI52" s="183">
        <v>230.17</v>
      </c>
      <c r="AJ52" s="182">
        <v>207.8</v>
      </c>
      <c r="AK52" s="183">
        <v>240.72</v>
      </c>
      <c r="AL52" s="182">
        <v>224.42</v>
      </c>
      <c r="AM52" s="183">
        <v>248.99</v>
      </c>
      <c r="AN52" s="182">
        <v>224.42</v>
      </c>
      <c r="AO52" s="183">
        <v>247.34</v>
      </c>
      <c r="AP52" s="182">
        <v>224.42</v>
      </c>
      <c r="AQ52" s="183">
        <v>252.39</v>
      </c>
      <c r="AR52" s="182">
        <v>224.42</v>
      </c>
      <c r="AS52" s="183">
        <v>254.96</v>
      </c>
      <c r="AT52" s="182">
        <v>224.42</v>
      </c>
      <c r="AU52" s="183">
        <v>251.13</v>
      </c>
      <c r="AV52" s="182">
        <v>224.42</v>
      </c>
      <c r="AW52" s="183">
        <v>252.04</v>
      </c>
      <c r="AX52" s="182">
        <v>224.42</v>
      </c>
      <c r="AY52" s="183">
        <v>254.84</v>
      </c>
      <c r="AZ52" s="182">
        <v>224.42</v>
      </c>
      <c r="BA52" s="183">
        <v>256.38</v>
      </c>
      <c r="BB52" s="182">
        <v>224.42</v>
      </c>
      <c r="BC52" s="183">
        <v>248.88</v>
      </c>
      <c r="BD52" s="182">
        <v>224.42</v>
      </c>
      <c r="BE52" s="183">
        <v>261.3</v>
      </c>
      <c r="BF52" s="182">
        <v>224.42</v>
      </c>
      <c r="BG52" s="183">
        <v>269.96852176874552</v>
      </c>
      <c r="BH52" s="182">
        <v>224.42</v>
      </c>
      <c r="BI52" s="183">
        <v>274.0337227945912</v>
      </c>
      <c r="BJ52" s="182">
        <v>224.42</v>
      </c>
      <c r="BK52" s="183">
        <v>270.05900711467427</v>
      </c>
      <c r="BL52" s="182">
        <v>224.42</v>
      </c>
      <c r="BM52" s="183">
        <v>252.97561555597383</v>
      </c>
      <c r="BN52" s="182">
        <v>224.42</v>
      </c>
      <c r="BO52" s="183">
        <v>235.66803583267912</v>
      </c>
      <c r="BP52" s="182">
        <v>224.42</v>
      </c>
      <c r="BQ52" s="183">
        <v>242.92694041255763</v>
      </c>
      <c r="BR52" s="182">
        <v>224.42</v>
      </c>
      <c r="BS52" s="183">
        <v>255.36922810407466</v>
      </c>
      <c r="BT52" s="182">
        <v>224.42</v>
      </c>
      <c r="BU52" s="183">
        <v>259.13484179705119</v>
      </c>
      <c r="BV52" s="182">
        <v>224.42</v>
      </c>
      <c r="BW52" s="183">
        <v>255.25287362580696</v>
      </c>
      <c r="BX52" s="182">
        <v>224.42</v>
      </c>
      <c r="BY52" s="183">
        <v>252.3960824081812</v>
      </c>
      <c r="BZ52" s="182">
        <v>224.42</v>
      </c>
      <c r="CA52" s="183">
        <v>255.57991121417547</v>
      </c>
      <c r="CB52" s="182">
        <v>224.42</v>
      </c>
      <c r="CC52" s="183">
        <v>261.44175972472613</v>
      </c>
      <c r="CD52" s="182">
        <v>224.42</v>
      </c>
      <c r="CE52" s="183">
        <v>266.98495710278246</v>
      </c>
      <c r="CF52" s="182">
        <v>224.42</v>
      </c>
      <c r="CG52" s="183">
        <v>262.75082831471548</v>
      </c>
      <c r="CH52" s="182">
        <v>224.42</v>
      </c>
      <c r="CI52" s="183">
        <v>257.02075103729834</v>
      </c>
    </row>
    <row r="53" spans="2:87">
      <c r="B53" s="439"/>
      <c r="C53" s="189" t="s">
        <v>230</v>
      </c>
      <c r="D53" s="184">
        <v>6.15</v>
      </c>
      <c r="E53" s="185">
        <v>6.56</v>
      </c>
      <c r="F53" s="184">
        <v>6.15</v>
      </c>
      <c r="G53" s="185">
        <v>6.46</v>
      </c>
      <c r="H53" s="184">
        <v>6.15</v>
      </c>
      <c r="I53" s="185">
        <v>6.61</v>
      </c>
      <c r="J53" s="184">
        <v>6.15</v>
      </c>
      <c r="K53" s="185">
        <v>6.57</v>
      </c>
      <c r="L53" s="184">
        <v>6.15</v>
      </c>
      <c r="M53" s="185">
        <v>6.58</v>
      </c>
      <c r="N53" s="184">
        <v>6.15</v>
      </c>
      <c r="O53" s="185">
        <v>6.74</v>
      </c>
      <c r="P53" s="184">
        <v>6.15</v>
      </c>
      <c r="Q53" s="185">
        <v>6.52</v>
      </c>
      <c r="R53" s="184">
        <v>6.15</v>
      </c>
      <c r="S53" s="185">
        <v>6.57</v>
      </c>
      <c r="T53" s="184">
        <v>6.15</v>
      </c>
      <c r="U53" s="185">
        <v>6.59</v>
      </c>
      <c r="V53" s="184">
        <v>6.15</v>
      </c>
      <c r="W53" s="185">
        <v>6.61</v>
      </c>
      <c r="X53" s="184">
        <v>6.15</v>
      </c>
      <c r="Y53" s="185">
        <v>6.67</v>
      </c>
      <c r="Z53" s="184">
        <v>6.83</v>
      </c>
      <c r="AA53" s="185">
        <v>6.85</v>
      </c>
      <c r="AB53" s="184">
        <v>6.83</v>
      </c>
      <c r="AC53" s="185">
        <v>6.96</v>
      </c>
      <c r="AD53" s="184">
        <v>6.83</v>
      </c>
      <c r="AE53" s="185">
        <v>7.26</v>
      </c>
      <c r="AF53" s="184">
        <v>6.83</v>
      </c>
      <c r="AG53" s="185">
        <v>7.42</v>
      </c>
      <c r="AH53" s="184">
        <v>6.83</v>
      </c>
      <c r="AI53" s="185">
        <v>7.87</v>
      </c>
      <c r="AJ53" s="184">
        <v>6.83</v>
      </c>
      <c r="AK53" s="185">
        <v>8.23</v>
      </c>
      <c r="AL53" s="184">
        <v>7.36</v>
      </c>
      <c r="AM53" s="185">
        <v>8.51</v>
      </c>
      <c r="AN53" s="184">
        <v>7.36</v>
      </c>
      <c r="AO53" s="185">
        <v>8.4600000000000009</v>
      </c>
      <c r="AP53" s="184">
        <v>7.38</v>
      </c>
      <c r="AQ53" s="185">
        <v>8.6300000000000008</v>
      </c>
      <c r="AR53" s="184">
        <v>7.38</v>
      </c>
      <c r="AS53" s="185">
        <v>8.7200000000000006</v>
      </c>
      <c r="AT53" s="184">
        <v>7.38</v>
      </c>
      <c r="AU53" s="185">
        <v>8.59</v>
      </c>
      <c r="AV53" s="184">
        <v>7.38</v>
      </c>
      <c r="AW53" s="185">
        <v>8.6199999999999992</v>
      </c>
      <c r="AX53" s="184">
        <v>7.38</v>
      </c>
      <c r="AY53" s="185">
        <v>8.7100000000000009</v>
      </c>
      <c r="AZ53" s="184">
        <v>7.38</v>
      </c>
      <c r="BA53" s="185">
        <v>8.77</v>
      </c>
      <c r="BB53" s="184">
        <v>7.38</v>
      </c>
      <c r="BC53" s="185">
        <v>8.51</v>
      </c>
      <c r="BD53" s="184">
        <v>7.38</v>
      </c>
      <c r="BE53" s="185">
        <v>8.93</v>
      </c>
      <c r="BF53" s="184">
        <v>7.38</v>
      </c>
      <c r="BG53" s="185">
        <v>9.2302803319593139</v>
      </c>
      <c r="BH53" s="184">
        <v>7.38</v>
      </c>
      <c r="BI53" s="185">
        <v>9.3692704069076314</v>
      </c>
      <c r="BJ53" s="184">
        <v>7.38</v>
      </c>
      <c r="BK53" s="185">
        <v>9.2333740448980848</v>
      </c>
      <c r="BL53" s="184">
        <v>7.38</v>
      </c>
      <c r="BM53" s="185">
        <v>8.6492893076319213</v>
      </c>
      <c r="BN53" s="184">
        <v>7.38</v>
      </c>
      <c r="BO53" s="185">
        <v>8.0575395300389978</v>
      </c>
      <c r="BP53" s="184">
        <v>7.38</v>
      </c>
      <c r="BQ53" s="185">
        <v>8.3057229987495305</v>
      </c>
      <c r="BR53" s="184">
        <v>7.38</v>
      </c>
      <c r="BS53" s="185">
        <v>8.7311274222399327</v>
      </c>
      <c r="BT53" s="184">
        <v>7.38</v>
      </c>
      <c r="BU53" s="185">
        <v>8.8598745434980586</v>
      </c>
      <c r="BV53" s="184">
        <v>7.38</v>
      </c>
      <c r="BW53" s="185">
        <v>8.7271492382455413</v>
      </c>
      <c r="BX53" s="184">
        <v>7.38</v>
      </c>
      <c r="BY53" s="185">
        <v>8.62947494786604</v>
      </c>
      <c r="BZ53" s="184">
        <v>7.38</v>
      </c>
      <c r="CA53" s="185">
        <v>8.4011856095242372</v>
      </c>
      <c r="CB53" s="184">
        <v>7.38</v>
      </c>
      <c r="CC53" s="185">
        <v>8.9387485508666007</v>
      </c>
      <c r="CD53" s="184">
        <v>7.38</v>
      </c>
      <c r="CE53" s="185">
        <v>9.1282716308154175</v>
      </c>
      <c r="CF53" s="184">
        <v>7.38</v>
      </c>
      <c r="CG53" s="185">
        <v>8.9835058802774519</v>
      </c>
      <c r="CH53" s="184">
        <v>7.38</v>
      </c>
      <c r="CI53" s="185">
        <v>8.787593337408266</v>
      </c>
    </row>
    <row r="54" spans="2:87">
      <c r="B54" s="440"/>
      <c r="C54" s="190" t="s">
        <v>231</v>
      </c>
      <c r="D54" s="186">
        <v>283.95</v>
      </c>
      <c r="E54" s="187">
        <v>276.95</v>
      </c>
      <c r="F54" s="186">
        <v>283.95</v>
      </c>
      <c r="G54" s="187">
        <v>273.04000000000002</v>
      </c>
      <c r="H54" s="186">
        <v>283.95</v>
      </c>
      <c r="I54" s="187">
        <v>279.31</v>
      </c>
      <c r="J54" s="186">
        <v>283.95</v>
      </c>
      <c r="K54" s="187">
        <v>277.70999999999998</v>
      </c>
      <c r="L54" s="186">
        <v>283.95</v>
      </c>
      <c r="M54" s="187">
        <v>278</v>
      </c>
      <c r="N54" s="186">
        <v>283.95</v>
      </c>
      <c r="O54" s="187">
        <v>284.83999999999997</v>
      </c>
      <c r="P54" s="186">
        <v>283.95</v>
      </c>
      <c r="Q54" s="187">
        <v>275.26</v>
      </c>
      <c r="R54" s="186">
        <v>283.95</v>
      </c>
      <c r="S54" s="187">
        <v>277.76</v>
      </c>
      <c r="T54" s="186">
        <v>283.95</v>
      </c>
      <c r="U54" s="187">
        <v>278.37</v>
      </c>
      <c r="V54" s="186">
        <v>283.95</v>
      </c>
      <c r="W54" s="187">
        <v>279.39</v>
      </c>
      <c r="X54" s="186">
        <v>283.95</v>
      </c>
      <c r="Y54" s="187">
        <v>281.74</v>
      </c>
      <c r="Z54" s="186">
        <v>315.18</v>
      </c>
      <c r="AA54" s="187">
        <v>289.44</v>
      </c>
      <c r="AB54" s="186">
        <v>315.18</v>
      </c>
      <c r="AC54" s="187">
        <v>294.13</v>
      </c>
      <c r="AD54" s="186">
        <v>315.18</v>
      </c>
      <c r="AE54" s="187">
        <v>306.74</v>
      </c>
      <c r="AF54" s="186">
        <v>315.18</v>
      </c>
      <c r="AG54" s="187">
        <v>313.35000000000002</v>
      </c>
      <c r="AH54" s="186">
        <v>315.18</v>
      </c>
      <c r="AI54" s="187">
        <v>332.47</v>
      </c>
      <c r="AJ54" s="186">
        <v>315.18</v>
      </c>
      <c r="AK54" s="187">
        <v>347.72</v>
      </c>
      <c r="AL54" s="186">
        <v>340.39</v>
      </c>
      <c r="AM54" s="187">
        <v>359.66</v>
      </c>
      <c r="AN54" s="186">
        <v>340.39</v>
      </c>
      <c r="AO54" s="187">
        <v>357.27</v>
      </c>
      <c r="AP54" s="186">
        <v>340.39</v>
      </c>
      <c r="AQ54" s="187">
        <v>364.57</v>
      </c>
      <c r="AR54" s="186">
        <v>340.39</v>
      </c>
      <c r="AS54" s="187">
        <v>368.28</v>
      </c>
      <c r="AT54" s="186">
        <v>340.39</v>
      </c>
      <c r="AU54" s="187">
        <v>362.75</v>
      </c>
      <c r="AV54" s="186">
        <v>340.39</v>
      </c>
      <c r="AW54" s="187">
        <v>364.06</v>
      </c>
      <c r="AX54" s="186">
        <v>340.39</v>
      </c>
      <c r="AY54" s="187">
        <v>368.12</v>
      </c>
      <c r="AZ54" s="186">
        <v>340.39</v>
      </c>
      <c r="BA54" s="187">
        <v>370.33</v>
      </c>
      <c r="BB54" s="186">
        <v>340.39</v>
      </c>
      <c r="BC54" s="187">
        <v>359.5</v>
      </c>
      <c r="BD54" s="186">
        <v>340.39</v>
      </c>
      <c r="BE54" s="187">
        <v>377.44</v>
      </c>
      <c r="BF54" s="186">
        <v>340.39</v>
      </c>
      <c r="BG54" s="187">
        <v>389.96216608421656</v>
      </c>
      <c r="BH54" s="186">
        <v>340.39</v>
      </c>
      <c r="BI54" s="187">
        <v>395.83423808439034</v>
      </c>
      <c r="BJ54" s="186">
        <v>340.39</v>
      </c>
      <c r="BK54" s="187">
        <v>390.09286969834932</v>
      </c>
      <c r="BL54" s="186">
        <v>340.39</v>
      </c>
      <c r="BM54" s="187">
        <v>365.41637655518878</v>
      </c>
      <c r="BN54" s="186">
        <v>340.39</v>
      </c>
      <c r="BO54" s="187">
        <v>340.41604972318606</v>
      </c>
      <c r="BP54" s="186">
        <v>340.39</v>
      </c>
      <c r="BQ54" s="187">
        <v>350.90133939630147</v>
      </c>
      <c r="BR54" s="186">
        <v>340.39</v>
      </c>
      <c r="BS54" s="187">
        <v>368.87388459319379</v>
      </c>
      <c r="BT54" s="186">
        <v>340.39</v>
      </c>
      <c r="BU54" s="187">
        <v>374.31321086252592</v>
      </c>
      <c r="BV54" s="186">
        <v>340.39</v>
      </c>
      <c r="BW54" s="187">
        <v>368.70581372299898</v>
      </c>
      <c r="BX54" s="186">
        <v>340.39</v>
      </c>
      <c r="BY54" s="187">
        <v>364.57925673043968</v>
      </c>
      <c r="BZ54" s="186">
        <v>340.39</v>
      </c>
      <c r="CA54" s="187">
        <v>369.16668353713874</v>
      </c>
      <c r="CB54" s="186">
        <v>340.39</v>
      </c>
      <c r="CC54" s="187">
        <v>377.64549088599188</v>
      </c>
      <c r="CD54" s="186">
        <v>340.39</v>
      </c>
      <c r="CE54" s="187">
        <v>385.65248830338282</v>
      </c>
      <c r="CF54" s="186">
        <v>340.39</v>
      </c>
      <c r="CG54" s="187">
        <v>379.53640475832231</v>
      </c>
      <c r="CH54" s="186">
        <v>340.39</v>
      </c>
      <c r="CI54" s="187">
        <v>371.25946442360578</v>
      </c>
    </row>
    <row r="55" spans="2:87" ht="4.5" customHeight="1">
      <c r="B55" s="192"/>
      <c r="C55" s="179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1"/>
      <c r="BQ55" s="191"/>
      <c r="BR55" s="191"/>
      <c r="BS55" s="191"/>
      <c r="BT55" s="191"/>
      <c r="BU55" s="191"/>
      <c r="BV55" s="191"/>
      <c r="BW55" s="191"/>
      <c r="BX55" s="191"/>
      <c r="BY55" s="191"/>
      <c r="BZ55" s="191"/>
      <c r="CA55" s="191"/>
      <c r="CB55" s="191"/>
      <c r="CC55" s="191"/>
      <c r="CD55" s="191"/>
      <c r="CE55" s="191"/>
      <c r="CF55" s="191"/>
      <c r="CG55" s="191"/>
      <c r="CH55" s="191"/>
      <c r="CI55" s="191"/>
    </row>
    <row r="56" spans="2:87">
      <c r="B56" s="438" t="s">
        <v>237</v>
      </c>
      <c r="C56" s="188" t="s">
        <v>228</v>
      </c>
      <c r="D56" s="182">
        <v>137.07</v>
      </c>
      <c r="E56" s="183">
        <v>146.19999999999999</v>
      </c>
      <c r="F56" s="182">
        <v>137.07</v>
      </c>
      <c r="G56" s="183">
        <v>144.13999999999999</v>
      </c>
      <c r="H56" s="182">
        <v>137.07</v>
      </c>
      <c r="I56" s="183">
        <v>147.44999999999999</v>
      </c>
      <c r="J56" s="182">
        <v>137.07</v>
      </c>
      <c r="K56" s="183">
        <v>146.6</v>
      </c>
      <c r="L56" s="182">
        <v>137.07</v>
      </c>
      <c r="M56" s="183">
        <v>146.76</v>
      </c>
      <c r="N56" s="182">
        <v>137.07</v>
      </c>
      <c r="O56" s="183">
        <v>150.36000000000001</v>
      </c>
      <c r="P56" s="182">
        <v>137.07</v>
      </c>
      <c r="Q56" s="183">
        <v>145.31</v>
      </c>
      <c r="R56" s="182">
        <v>137.07</v>
      </c>
      <c r="S56" s="183">
        <v>146.63</v>
      </c>
      <c r="T56" s="182">
        <v>137.07</v>
      </c>
      <c r="U56" s="183">
        <v>146.94999999999999</v>
      </c>
      <c r="V56" s="182">
        <v>137.07</v>
      </c>
      <c r="W56" s="183">
        <v>147.49</v>
      </c>
      <c r="X56" s="182">
        <v>137.07</v>
      </c>
      <c r="Y56" s="183">
        <v>148.72999999999999</v>
      </c>
      <c r="Z56" s="182">
        <v>152.15</v>
      </c>
      <c r="AA56" s="183">
        <v>152.80000000000001</v>
      </c>
      <c r="AB56" s="182">
        <v>152.15</v>
      </c>
      <c r="AC56" s="183">
        <v>155.27000000000001</v>
      </c>
      <c r="AD56" s="182">
        <v>152.15</v>
      </c>
      <c r="AE56" s="183">
        <v>161.93</v>
      </c>
      <c r="AF56" s="182">
        <v>152.15</v>
      </c>
      <c r="AG56" s="183">
        <v>165.42</v>
      </c>
      <c r="AH56" s="182">
        <v>152.15</v>
      </c>
      <c r="AI56" s="183">
        <v>175.51</v>
      </c>
      <c r="AJ56" s="182">
        <v>152.15</v>
      </c>
      <c r="AK56" s="183">
        <v>183.56</v>
      </c>
      <c r="AL56" s="182">
        <v>164.32</v>
      </c>
      <c r="AM56" s="183">
        <v>189.86</v>
      </c>
      <c r="AN56" s="182">
        <v>164.32</v>
      </c>
      <c r="AO56" s="183">
        <v>188.6</v>
      </c>
      <c r="AP56" s="182">
        <v>164.32</v>
      </c>
      <c r="AQ56" s="183">
        <v>192.46</v>
      </c>
      <c r="AR56" s="182">
        <v>164.32</v>
      </c>
      <c r="AS56" s="183">
        <v>194.41</v>
      </c>
      <c r="AT56" s="182">
        <v>164.32</v>
      </c>
      <c r="AU56" s="183">
        <v>191.49</v>
      </c>
      <c r="AV56" s="182">
        <v>164.32</v>
      </c>
      <c r="AW56" s="183">
        <v>192.19</v>
      </c>
      <c r="AX56" s="182">
        <v>164.32</v>
      </c>
      <c r="AY56" s="183">
        <v>194.33</v>
      </c>
      <c r="AZ56" s="182">
        <v>164.32</v>
      </c>
      <c r="BA56" s="183">
        <v>195.5</v>
      </c>
      <c r="BB56" s="182">
        <v>164.32</v>
      </c>
      <c r="BC56" s="183">
        <v>189.78</v>
      </c>
      <c r="BD56" s="182">
        <v>164.32</v>
      </c>
      <c r="BE56" s="183">
        <v>199.25</v>
      </c>
      <c r="BF56" s="182">
        <v>164.32</v>
      </c>
      <c r="BG56" s="183">
        <v>205.86044571625388</v>
      </c>
      <c r="BH56" s="182">
        <v>164.32</v>
      </c>
      <c r="BI56" s="183">
        <v>208.96030376497714</v>
      </c>
      <c r="BJ56" s="182">
        <v>164.32</v>
      </c>
      <c r="BK56" s="183">
        <v>205.92944395916621</v>
      </c>
      <c r="BL56" s="182">
        <v>164.32</v>
      </c>
      <c r="BM56" s="183">
        <v>192.90276004217296</v>
      </c>
      <c r="BN56" s="182">
        <v>164.32</v>
      </c>
      <c r="BO56" s="183">
        <v>179.70512480394669</v>
      </c>
      <c r="BP56" s="182">
        <v>164.32</v>
      </c>
      <c r="BQ56" s="183">
        <v>185.24029358005154</v>
      </c>
      <c r="BR56" s="182">
        <v>164.32</v>
      </c>
      <c r="BS56" s="183">
        <v>194.72797337740079</v>
      </c>
      <c r="BT56" s="182">
        <v>164.32</v>
      </c>
      <c r="BU56" s="183">
        <v>197.59938560039839</v>
      </c>
      <c r="BV56" s="182">
        <v>164.32</v>
      </c>
      <c r="BW56" s="183">
        <v>194.63924901575911</v>
      </c>
      <c r="BX56" s="182">
        <v>164.32</v>
      </c>
      <c r="BY56" s="183">
        <v>192.46084573553341</v>
      </c>
      <c r="BZ56" s="182">
        <v>164.32</v>
      </c>
      <c r="CA56" s="183">
        <v>194.88862662195714</v>
      </c>
      <c r="CB56" s="182">
        <v>164.32</v>
      </c>
      <c r="CC56" s="183">
        <v>199.35849125357072</v>
      </c>
      <c r="CD56" s="182">
        <v>164.32</v>
      </c>
      <c r="CE56" s="183">
        <v>203.58537324508427</v>
      </c>
      <c r="CF56" s="182">
        <v>164.32</v>
      </c>
      <c r="CG56" s="183">
        <v>200.35670186584053</v>
      </c>
      <c r="CH56" s="182">
        <v>164.32</v>
      </c>
      <c r="CI56" s="183">
        <v>195.98731741098135</v>
      </c>
    </row>
    <row r="57" spans="2:87">
      <c r="B57" s="439"/>
      <c r="C57" s="189" t="s">
        <v>230</v>
      </c>
      <c r="D57" s="184">
        <v>6.05</v>
      </c>
      <c r="E57" s="185">
        <v>6.44</v>
      </c>
      <c r="F57" s="184">
        <v>6.05</v>
      </c>
      <c r="G57" s="185">
        <v>6.35</v>
      </c>
      <c r="H57" s="184">
        <v>6.05</v>
      </c>
      <c r="I57" s="185">
        <v>6.5</v>
      </c>
      <c r="J57" s="184">
        <v>6.05</v>
      </c>
      <c r="K57" s="185">
        <v>6.46</v>
      </c>
      <c r="L57" s="184">
        <v>6.05</v>
      </c>
      <c r="M57" s="185">
        <v>6.47</v>
      </c>
      <c r="N57" s="184">
        <v>6.05</v>
      </c>
      <c r="O57" s="185">
        <v>6.62</v>
      </c>
      <c r="P57" s="184">
        <v>6.05</v>
      </c>
      <c r="Q57" s="185">
        <v>6.4</v>
      </c>
      <c r="R57" s="184">
        <v>6.05</v>
      </c>
      <c r="S57" s="185">
        <v>6.46</v>
      </c>
      <c r="T57" s="184">
        <v>6.05</v>
      </c>
      <c r="U57" s="185">
        <v>6.47</v>
      </c>
      <c r="V57" s="184">
        <v>6.05</v>
      </c>
      <c r="W57" s="185">
        <v>6.5</v>
      </c>
      <c r="X57" s="184">
        <v>6.05</v>
      </c>
      <c r="Y57" s="185">
        <v>6.55</v>
      </c>
      <c r="Z57" s="184">
        <v>6.72</v>
      </c>
      <c r="AA57" s="185">
        <v>6.73</v>
      </c>
      <c r="AB57" s="184">
        <v>6.72</v>
      </c>
      <c r="AC57" s="185">
        <v>6.84</v>
      </c>
      <c r="AD57" s="184">
        <v>6.72</v>
      </c>
      <c r="AE57" s="185">
        <v>7.13</v>
      </c>
      <c r="AF57" s="184">
        <v>6.72</v>
      </c>
      <c r="AG57" s="185">
        <v>7.29</v>
      </c>
      <c r="AH57" s="184">
        <v>6.72</v>
      </c>
      <c r="AI57" s="185">
        <v>7.73</v>
      </c>
      <c r="AJ57" s="184">
        <v>6.72</v>
      </c>
      <c r="AK57" s="185">
        <v>8.09</v>
      </c>
      <c r="AL57" s="184">
        <v>7.26</v>
      </c>
      <c r="AM57" s="185">
        <v>8.3699999999999992</v>
      </c>
      <c r="AN57" s="184">
        <v>7.26</v>
      </c>
      <c r="AO57" s="185">
        <v>8.31</v>
      </c>
      <c r="AP57" s="184">
        <v>7.26</v>
      </c>
      <c r="AQ57" s="185">
        <v>8.48</v>
      </c>
      <c r="AR57" s="184">
        <v>7.26</v>
      </c>
      <c r="AS57" s="185">
        <v>8.57</v>
      </c>
      <c r="AT57" s="184">
        <v>7.26</v>
      </c>
      <c r="AU57" s="185">
        <v>8.44</v>
      </c>
      <c r="AV57" s="184">
        <v>7.26</v>
      </c>
      <c r="AW57" s="185">
        <v>8.4700000000000006</v>
      </c>
      <c r="AX57" s="184">
        <v>7.26</v>
      </c>
      <c r="AY57" s="185">
        <v>8.56</v>
      </c>
      <c r="AZ57" s="184">
        <v>7.26</v>
      </c>
      <c r="BA57" s="185">
        <v>8.61</v>
      </c>
      <c r="BB57" s="184">
        <v>7.26</v>
      </c>
      <c r="BC57" s="185">
        <v>8.36</v>
      </c>
      <c r="BD57" s="184">
        <v>7.26</v>
      </c>
      <c r="BE57" s="185">
        <v>8.7799999999999994</v>
      </c>
      <c r="BF57" s="184">
        <v>7.26</v>
      </c>
      <c r="BG57" s="185">
        <v>9.0699528820245376</v>
      </c>
      <c r="BH57" s="184">
        <v>7.26</v>
      </c>
      <c r="BI57" s="185">
        <v>9.206528737308739</v>
      </c>
      <c r="BJ57" s="184">
        <v>7.26</v>
      </c>
      <c r="BK57" s="185">
        <v>9.0729928580139987</v>
      </c>
      <c r="BL57" s="184">
        <v>7.26</v>
      </c>
      <c r="BM57" s="185">
        <v>8.4990535132065528</v>
      </c>
      <c r="BN57" s="184">
        <v>7.26</v>
      </c>
      <c r="BO57" s="185">
        <v>7.9175822677306291</v>
      </c>
      <c r="BP57" s="184">
        <v>7.26</v>
      </c>
      <c r="BQ57" s="185">
        <v>8.1614548573320445</v>
      </c>
      <c r="BR57" s="184">
        <v>7.26</v>
      </c>
      <c r="BS57" s="185">
        <v>8.5794701221017693</v>
      </c>
      <c r="BT57" s="184">
        <v>7.26</v>
      </c>
      <c r="BU57" s="185">
        <v>8.7059809410055369</v>
      </c>
      <c r="BV57" s="184">
        <v>7.26</v>
      </c>
      <c r="BW57" s="185">
        <v>8.5755610380775043</v>
      </c>
      <c r="BX57" s="184">
        <v>7.26</v>
      </c>
      <c r="BY57" s="185">
        <v>8.4795833234614193</v>
      </c>
      <c r="BZ57" s="184">
        <v>7.26</v>
      </c>
      <c r="CA57" s="185">
        <v>8.3294633554397706</v>
      </c>
      <c r="CB57" s="184">
        <v>7.26</v>
      </c>
      <c r="CC57" s="185">
        <v>8.7834849283949712</v>
      </c>
      <c r="CD57" s="184">
        <v>7.26</v>
      </c>
      <c r="CE57" s="185">
        <v>8.9697160441759429</v>
      </c>
      <c r="CF57" s="184">
        <v>7.26</v>
      </c>
      <c r="CG57" s="185">
        <v>8.8274648352105967</v>
      </c>
      <c r="CH57" s="184">
        <v>7.26</v>
      </c>
      <c r="CI57" s="185">
        <v>8.6349552397361613</v>
      </c>
    </row>
    <row r="58" spans="2:87">
      <c r="B58" s="439"/>
      <c r="C58" s="189" t="s">
        <v>231</v>
      </c>
      <c r="D58" s="184">
        <v>81.19</v>
      </c>
      <c r="E58" s="185">
        <v>86.59</v>
      </c>
      <c r="F58" s="184">
        <v>81.19</v>
      </c>
      <c r="G58" s="185">
        <v>85.36</v>
      </c>
      <c r="H58" s="184">
        <v>81.19</v>
      </c>
      <c r="I58" s="185">
        <v>87.32</v>
      </c>
      <c r="J58" s="184">
        <v>81.19</v>
      </c>
      <c r="K58" s="185">
        <v>86.82</v>
      </c>
      <c r="L58" s="184">
        <v>81.19</v>
      </c>
      <c r="M58" s="185">
        <v>86.91</v>
      </c>
      <c r="N58" s="184">
        <v>81.19</v>
      </c>
      <c r="O58" s="185">
        <v>89.05</v>
      </c>
      <c r="P58" s="184">
        <v>81.19</v>
      </c>
      <c r="Q58" s="185">
        <v>86.06</v>
      </c>
      <c r="R58" s="184">
        <v>81.19</v>
      </c>
      <c r="S58" s="185">
        <v>86.84</v>
      </c>
      <c r="T58" s="184">
        <v>81.19</v>
      </c>
      <c r="U58" s="185">
        <v>87.03</v>
      </c>
      <c r="V58" s="184">
        <v>81.19</v>
      </c>
      <c r="W58" s="185">
        <v>87.35</v>
      </c>
      <c r="X58" s="184">
        <v>81.19</v>
      </c>
      <c r="Y58" s="185">
        <v>88.08</v>
      </c>
      <c r="Z58" s="184">
        <v>90.12</v>
      </c>
      <c r="AA58" s="185">
        <v>90.49</v>
      </c>
      <c r="AB58" s="184">
        <v>90.12</v>
      </c>
      <c r="AC58" s="185">
        <v>91.96</v>
      </c>
      <c r="AD58" s="184">
        <v>90.12</v>
      </c>
      <c r="AE58" s="185">
        <v>95.9</v>
      </c>
      <c r="AF58" s="184">
        <v>90.12</v>
      </c>
      <c r="AG58" s="185">
        <v>97.97</v>
      </c>
      <c r="AH58" s="184">
        <v>90.12</v>
      </c>
      <c r="AI58" s="185">
        <v>103.94</v>
      </c>
      <c r="AJ58" s="184">
        <v>90.12</v>
      </c>
      <c r="AK58" s="185">
        <v>108.71</v>
      </c>
      <c r="AL58" s="184">
        <v>97.33</v>
      </c>
      <c r="AM58" s="185">
        <v>112.44</v>
      </c>
      <c r="AN58" s="184">
        <v>97.33</v>
      </c>
      <c r="AO58" s="185">
        <v>111.7</v>
      </c>
      <c r="AP58" s="184">
        <v>97.33</v>
      </c>
      <c r="AQ58" s="185">
        <v>113.98</v>
      </c>
      <c r="AR58" s="184">
        <v>97.33</v>
      </c>
      <c r="AS58" s="185">
        <v>115.14</v>
      </c>
      <c r="AT58" s="184">
        <v>97.33</v>
      </c>
      <c r="AU58" s="185">
        <v>113.41</v>
      </c>
      <c r="AV58" s="184">
        <v>97.33</v>
      </c>
      <c r="AW58" s="185">
        <v>113.82</v>
      </c>
      <c r="AX58" s="184">
        <v>97.33</v>
      </c>
      <c r="AY58" s="185">
        <v>115.09</v>
      </c>
      <c r="AZ58" s="184">
        <v>97.33</v>
      </c>
      <c r="BA58" s="185">
        <v>115.78</v>
      </c>
      <c r="BB58" s="184">
        <v>97.33</v>
      </c>
      <c r="BC58" s="185">
        <v>112.39</v>
      </c>
      <c r="BD58" s="184">
        <v>97.33</v>
      </c>
      <c r="BE58" s="185">
        <v>118</v>
      </c>
      <c r="BF58" s="184">
        <v>97.33</v>
      </c>
      <c r="BG58" s="185">
        <v>121.9175737146884</v>
      </c>
      <c r="BH58" s="184">
        <v>97.33</v>
      </c>
      <c r="BI58" s="185">
        <v>123.75341532498589</v>
      </c>
      <c r="BJ58" s="184">
        <v>97.33</v>
      </c>
      <c r="BK58" s="185">
        <v>121.95843682628411</v>
      </c>
      <c r="BL58" s="184">
        <v>97.33</v>
      </c>
      <c r="BM58" s="185">
        <v>114.24359053231937</v>
      </c>
      <c r="BN58" s="184">
        <v>97.33</v>
      </c>
      <c r="BO58" s="185">
        <v>106.42750103820741</v>
      </c>
      <c r="BP58" s="184">
        <v>97.33</v>
      </c>
      <c r="BQ58" s="185">
        <v>109.70561668075372</v>
      </c>
      <c r="BR58" s="184">
        <v>97.33</v>
      </c>
      <c r="BS58" s="185">
        <v>115.32454409077707</v>
      </c>
      <c r="BT58" s="184">
        <v>97.33</v>
      </c>
      <c r="BU58" s="185">
        <v>117.02509229538502</v>
      </c>
      <c r="BV58" s="184">
        <v>97.33</v>
      </c>
      <c r="BW58" s="185">
        <v>115.27199849920848</v>
      </c>
      <c r="BX58" s="184">
        <v>97.33</v>
      </c>
      <c r="BY58" s="185">
        <v>113.98187381511397</v>
      </c>
      <c r="BZ58" s="184">
        <v>97.33</v>
      </c>
      <c r="CA58" s="185">
        <v>115.40836157873468</v>
      </c>
      <c r="CB58" s="184">
        <v>97.33</v>
      </c>
      <c r="CC58" s="185">
        <v>118.06689463092533</v>
      </c>
      <c r="CD58" s="184">
        <v>97.33</v>
      </c>
      <c r="CE58" s="185">
        <v>120.5701982402741</v>
      </c>
      <c r="CF58" s="184">
        <v>97.33</v>
      </c>
      <c r="CG58" s="185">
        <v>118.65806898440911</v>
      </c>
      <c r="CH58" s="184">
        <v>97.33</v>
      </c>
      <c r="CI58" s="185">
        <v>116.07037055837269</v>
      </c>
    </row>
    <row r="59" spans="2:87">
      <c r="B59" s="440"/>
      <c r="C59" s="190" t="s">
        <v>234</v>
      </c>
      <c r="D59" s="186">
        <v>821.87</v>
      </c>
      <c r="E59" s="187">
        <v>876.59</v>
      </c>
      <c r="F59" s="186">
        <v>821.87</v>
      </c>
      <c r="G59" s="187">
        <v>864.23</v>
      </c>
      <c r="H59" s="186">
        <v>821.87</v>
      </c>
      <c r="I59" s="187">
        <v>884.07</v>
      </c>
      <c r="J59" s="186">
        <v>821.87</v>
      </c>
      <c r="K59" s="187">
        <v>879.99</v>
      </c>
      <c r="L59" s="186">
        <v>821.87</v>
      </c>
      <c r="M59" s="187">
        <v>879.92</v>
      </c>
      <c r="N59" s="186">
        <v>821.87</v>
      </c>
      <c r="O59" s="187">
        <v>901.55</v>
      </c>
      <c r="P59" s="186">
        <v>821.87</v>
      </c>
      <c r="Q59" s="187">
        <v>871.25</v>
      </c>
      <c r="R59" s="186">
        <v>821.87</v>
      </c>
      <c r="S59" s="187">
        <v>879.17</v>
      </c>
      <c r="T59" s="186">
        <v>821.87</v>
      </c>
      <c r="U59" s="187">
        <v>881.08</v>
      </c>
      <c r="V59" s="186">
        <v>821.87</v>
      </c>
      <c r="W59" s="187">
        <v>884.3</v>
      </c>
      <c r="X59" s="186">
        <v>821.87</v>
      </c>
      <c r="Y59" s="187">
        <v>891.76</v>
      </c>
      <c r="Z59" s="186">
        <v>912.28</v>
      </c>
      <c r="AA59" s="187">
        <v>916.14</v>
      </c>
      <c r="AB59" s="186">
        <v>912.28</v>
      </c>
      <c r="AC59" s="187">
        <v>930.98</v>
      </c>
      <c r="AD59" s="186">
        <v>912.28</v>
      </c>
      <c r="AE59" s="187">
        <v>970.88</v>
      </c>
      <c r="AF59" s="186">
        <v>912.28</v>
      </c>
      <c r="AG59" s="187">
        <v>991.8</v>
      </c>
      <c r="AH59" s="186">
        <v>912.28</v>
      </c>
      <c r="AI59" s="187">
        <v>1052.32</v>
      </c>
      <c r="AJ59" s="186">
        <v>912.28</v>
      </c>
      <c r="AK59" s="187">
        <v>1100.5899999999999</v>
      </c>
      <c r="AL59" s="186">
        <v>985.26</v>
      </c>
      <c r="AM59" s="187">
        <v>1138.3800000000001</v>
      </c>
      <c r="AN59" s="186">
        <v>985.26</v>
      </c>
      <c r="AO59" s="187">
        <v>1130.81</v>
      </c>
      <c r="AP59" s="186">
        <v>985.26</v>
      </c>
      <c r="AQ59" s="187">
        <v>1153.93</v>
      </c>
      <c r="AR59" s="186">
        <v>985.26</v>
      </c>
      <c r="AS59" s="187">
        <v>1165.6600000000001</v>
      </c>
      <c r="AT59" s="186">
        <v>985.26</v>
      </c>
      <c r="AU59" s="187">
        <v>1148.1600000000001</v>
      </c>
      <c r="AV59" s="186">
        <v>985.26</v>
      </c>
      <c r="AW59" s="187">
        <v>1152.32</v>
      </c>
      <c r="AX59" s="186">
        <v>985.26</v>
      </c>
      <c r="AY59" s="187">
        <v>1165.1500000000001</v>
      </c>
      <c r="AZ59" s="186">
        <v>985.26</v>
      </c>
      <c r="BA59" s="187">
        <v>1172.17</v>
      </c>
      <c r="BB59" s="186">
        <v>985.26</v>
      </c>
      <c r="BC59" s="187">
        <v>1137.8699999999999</v>
      </c>
      <c r="BD59" s="186">
        <v>985.26</v>
      </c>
      <c r="BE59" s="187">
        <v>1194.6600000000001</v>
      </c>
      <c r="BF59" s="186">
        <v>985.26</v>
      </c>
      <c r="BG59" s="187">
        <v>1234.2923252835915</v>
      </c>
      <c r="BH59" s="186">
        <v>985.26</v>
      </c>
      <c r="BI59" s="187">
        <v>1252.8783678120403</v>
      </c>
      <c r="BJ59" s="186">
        <v>985.26</v>
      </c>
      <c r="BK59" s="187">
        <v>1234.706023026198</v>
      </c>
      <c r="BL59" s="186">
        <v>985.26</v>
      </c>
      <c r="BM59" s="187">
        <v>1156.6009945118715</v>
      </c>
      <c r="BN59" s="186">
        <v>985.26</v>
      </c>
      <c r="BO59" s="187">
        <v>1077.4709808282919</v>
      </c>
      <c r="BP59" s="186">
        <v>985.26</v>
      </c>
      <c r="BQ59" s="187">
        <v>1110.6585915697574</v>
      </c>
      <c r="BR59" s="186">
        <v>985.26</v>
      </c>
      <c r="BS59" s="187">
        <v>1167.5445577779403</v>
      </c>
      <c r="BT59" s="186">
        <v>985.26</v>
      </c>
      <c r="BU59" s="187">
        <v>1184.7608911888594</v>
      </c>
      <c r="BV59" s="186">
        <v>985.26</v>
      </c>
      <c r="BW59" s="187">
        <v>1167.0125867222139</v>
      </c>
      <c r="BX59" s="186">
        <v>985.26</v>
      </c>
      <c r="BY59" s="187">
        <v>1153.9513770235753</v>
      </c>
      <c r="BZ59" s="186">
        <v>985.26</v>
      </c>
      <c r="CA59" s="187">
        <v>1168.355543556343</v>
      </c>
      <c r="CB59" s="186">
        <v>985.26</v>
      </c>
      <c r="CC59" s="187">
        <v>1195.3080878565784</v>
      </c>
      <c r="CD59" s="186">
        <v>985.26</v>
      </c>
      <c r="CE59" s="187">
        <v>1220.6515091430342</v>
      </c>
      <c r="CF59" s="186">
        <v>985.26</v>
      </c>
      <c r="CG59" s="187">
        <v>1201.2931312361088</v>
      </c>
      <c r="CH59" s="186">
        <v>985.26</v>
      </c>
      <c r="CI59" s="187">
        <v>1175.0952976499539</v>
      </c>
    </row>
    <row r="60" spans="2:87">
      <c r="B60" s="193" t="s">
        <v>238</v>
      </c>
      <c r="C60" s="196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197"/>
      <c r="BX60" s="197"/>
      <c r="BY60" s="197"/>
      <c r="BZ60" s="197"/>
      <c r="CA60" s="197"/>
      <c r="CB60" s="197"/>
      <c r="CC60" s="197"/>
      <c r="CD60" s="197"/>
      <c r="CE60" s="197"/>
      <c r="CF60" s="197"/>
      <c r="CG60" s="197"/>
      <c r="CH60" s="197"/>
      <c r="CI60" s="197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2024-01-19T15:59:10Z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