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andro.catena\Downloads\"/>
    </mc:Choice>
  </mc:AlternateContent>
  <xr:revisionPtr revIDLastSave="0" documentId="13_ncr:1_{7E68558F-4208-4B0A-A31B-D14D79EFF19E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Dashboard 2025" sheetId="1" r:id="rId1"/>
    <sheet name="Riepilogo 2025" sheetId="2" r:id="rId2"/>
    <sheet name="Spese 20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4DfvHrGGA4zXzUdHLV18ibgSIAZl71poVAkULbhw+Q="/>
    </ext>
  </extLst>
</workbook>
</file>

<file path=xl/calcChain.xml><?xml version="1.0" encoding="utf-8"?>
<calcChain xmlns="http://schemas.openxmlformats.org/spreadsheetml/2006/main">
  <c r="M47" i="3" l="1"/>
  <c r="M38" i="3"/>
  <c r="O37" i="3"/>
  <c r="O38" i="3" s="1"/>
  <c r="M37" i="3"/>
  <c r="O23" i="3"/>
  <c r="N23" i="3"/>
  <c r="M23" i="3"/>
  <c r="O15" i="3"/>
  <c r="F28" i="2" s="1"/>
  <c r="O14" i="3"/>
  <c r="M14" i="3"/>
  <c r="M15" i="3" s="1"/>
  <c r="M31" i="2"/>
  <c r="L31" i="2"/>
  <c r="K31" i="2"/>
  <c r="J31" i="2"/>
  <c r="I31" i="2"/>
  <c r="H31" i="2"/>
  <c r="G31" i="2"/>
  <c r="M30" i="2"/>
  <c r="L30" i="2"/>
  <c r="K30" i="2"/>
  <c r="J30" i="2"/>
  <c r="I30" i="2"/>
  <c r="H30" i="2"/>
  <c r="G30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M27" i="2"/>
  <c r="L27" i="2"/>
  <c r="K27" i="2"/>
  <c r="J27" i="2"/>
  <c r="I27" i="2"/>
  <c r="H27" i="2"/>
  <c r="G27" i="2"/>
  <c r="M26" i="2"/>
  <c r="L26" i="2"/>
  <c r="K26" i="2"/>
  <c r="J26" i="2"/>
  <c r="I26" i="2"/>
  <c r="H26" i="2"/>
  <c r="G26" i="2"/>
  <c r="M25" i="2"/>
  <c r="L25" i="2"/>
  <c r="K25" i="2"/>
  <c r="J25" i="2"/>
  <c r="I25" i="2"/>
  <c r="H25" i="2"/>
  <c r="G25" i="2"/>
  <c r="M24" i="2"/>
  <c r="L24" i="2"/>
  <c r="K24" i="2"/>
  <c r="J24" i="2"/>
  <c r="I24" i="2"/>
  <c r="I4" i="1" s="1"/>
  <c r="H24" i="2"/>
  <c r="G24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G22" i="2"/>
  <c r="M21" i="2"/>
  <c r="L21" i="2"/>
  <c r="K21" i="2"/>
  <c r="J21" i="2"/>
  <c r="I21" i="2"/>
  <c r="H21" i="2"/>
  <c r="H4" i="1" s="1"/>
  <c r="G21" i="2"/>
  <c r="M20" i="2"/>
  <c r="M4" i="1" s="1"/>
  <c r="L20" i="2"/>
  <c r="K20" i="2"/>
  <c r="J20" i="2"/>
  <c r="I20" i="2"/>
  <c r="H20" i="2"/>
  <c r="G20" i="2"/>
  <c r="M19" i="2"/>
  <c r="L19" i="2"/>
  <c r="L4" i="1" s="1"/>
  <c r="K19" i="2"/>
  <c r="J19" i="2"/>
  <c r="J4" i="1" s="1"/>
  <c r="I19" i="2"/>
  <c r="H19" i="2"/>
  <c r="G19" i="2"/>
  <c r="G4" i="1" s="1"/>
  <c r="M17" i="2"/>
  <c r="L17" i="2"/>
  <c r="K17" i="2"/>
  <c r="J17" i="2"/>
  <c r="I17" i="2"/>
  <c r="H17" i="2"/>
  <c r="G17" i="2"/>
  <c r="M16" i="2"/>
  <c r="L16" i="2"/>
  <c r="K16" i="2"/>
  <c r="J16" i="2"/>
  <c r="I16" i="2"/>
  <c r="H16" i="2"/>
  <c r="G16" i="2"/>
  <c r="M15" i="2"/>
  <c r="L15" i="2"/>
  <c r="K15" i="2"/>
  <c r="J15" i="2"/>
  <c r="I15" i="2"/>
  <c r="H15" i="2"/>
  <c r="G15" i="2"/>
  <c r="M14" i="2"/>
  <c r="L14" i="2"/>
  <c r="K14" i="2"/>
  <c r="J14" i="2"/>
  <c r="I14" i="2"/>
  <c r="H14" i="2"/>
  <c r="G14" i="2"/>
  <c r="M13" i="2"/>
  <c r="L13" i="2"/>
  <c r="K13" i="2"/>
  <c r="J13" i="2"/>
  <c r="I13" i="2"/>
  <c r="H13" i="2"/>
  <c r="G13" i="2"/>
  <c r="M12" i="2"/>
  <c r="L12" i="2"/>
  <c r="K12" i="2"/>
  <c r="J12" i="2"/>
  <c r="I12" i="2"/>
  <c r="H12" i="2"/>
  <c r="G12" i="2"/>
  <c r="M11" i="2"/>
  <c r="L11" i="2"/>
  <c r="K11" i="2"/>
  <c r="J11" i="2"/>
  <c r="I11" i="2"/>
  <c r="H11" i="2"/>
  <c r="G11" i="2"/>
  <c r="M10" i="2"/>
  <c r="L10" i="2"/>
  <c r="K10" i="2"/>
  <c r="J10" i="2"/>
  <c r="I10" i="2"/>
  <c r="H10" i="2"/>
  <c r="G10" i="2"/>
  <c r="M9" i="2"/>
  <c r="L9" i="2"/>
  <c r="L3" i="1" s="1"/>
  <c r="K9" i="2"/>
  <c r="J9" i="2"/>
  <c r="I9" i="2"/>
  <c r="H9" i="2"/>
  <c r="G9" i="2"/>
  <c r="M8" i="2"/>
  <c r="L8" i="2"/>
  <c r="K8" i="2"/>
  <c r="J8" i="2"/>
  <c r="I8" i="2"/>
  <c r="H8" i="2"/>
  <c r="G8" i="2"/>
  <c r="M7" i="2"/>
  <c r="L7" i="2"/>
  <c r="K7" i="2"/>
  <c r="K3" i="1" s="1"/>
  <c r="K5" i="1" s="1"/>
  <c r="J7" i="2"/>
  <c r="I7" i="2"/>
  <c r="H7" i="2"/>
  <c r="G7" i="2"/>
  <c r="M6" i="2"/>
  <c r="M3" i="1" s="1"/>
  <c r="L6" i="2"/>
  <c r="K6" i="2"/>
  <c r="J6" i="2"/>
  <c r="J3" i="1" s="1"/>
  <c r="I6" i="2"/>
  <c r="H6" i="2"/>
  <c r="H3" i="1" s="1"/>
  <c r="G6" i="2"/>
  <c r="M4" i="2"/>
  <c r="L4" i="2"/>
  <c r="K4" i="2"/>
  <c r="J4" i="2"/>
  <c r="I4" i="2"/>
  <c r="H4" i="2"/>
  <c r="G4" i="2"/>
  <c r="M3" i="2"/>
  <c r="L3" i="2"/>
  <c r="L2" i="1" s="1"/>
  <c r="L5" i="1" s="1"/>
  <c r="K3" i="2"/>
  <c r="J3" i="2"/>
  <c r="J2" i="1" s="1"/>
  <c r="J5" i="1" s="1"/>
  <c r="I3" i="2"/>
  <c r="H3" i="2"/>
  <c r="G3" i="2"/>
  <c r="G2" i="1" s="1"/>
  <c r="G5" i="1" s="1"/>
  <c r="Y6" i="1"/>
  <c r="Y5" i="1"/>
  <c r="Y4" i="1"/>
  <c r="K4" i="1"/>
  <c r="E4" i="1"/>
  <c r="D4" i="1"/>
  <c r="C4" i="1"/>
  <c r="C5" i="1" s="1"/>
  <c r="B4" i="1"/>
  <c r="A4" i="1"/>
  <c r="Y3" i="1"/>
  <c r="I3" i="1"/>
  <c r="G3" i="1"/>
  <c r="E3" i="1"/>
  <c r="D3" i="1"/>
  <c r="C3" i="1"/>
  <c r="B3" i="1"/>
  <c r="A3" i="1"/>
  <c r="Y2" i="1"/>
  <c r="M2" i="1"/>
  <c r="K2" i="1"/>
  <c r="I2" i="1"/>
  <c r="I5" i="1" s="1"/>
  <c r="H2" i="1"/>
  <c r="H5" i="1" s="1"/>
  <c r="E2" i="1"/>
  <c r="E5" i="1" s="1"/>
  <c r="D2" i="1"/>
  <c r="D5" i="1" s="1"/>
  <c r="C2" i="1"/>
  <c r="B2" i="1"/>
  <c r="B5" i="1" s="1"/>
  <c r="A2" i="1"/>
  <c r="M5" i="1" l="1"/>
  <c r="F15" i="2"/>
  <c r="F8" i="2"/>
  <c r="F23" i="2"/>
  <c r="F17" i="2"/>
  <c r="F10" i="2"/>
  <c r="F30" i="2"/>
  <c r="B6" i="1"/>
  <c r="C6" i="1" s="1"/>
  <c r="D6" i="1" s="1"/>
  <c r="E6" i="1" s="1"/>
  <c r="F25" i="2"/>
  <c r="F4" i="2"/>
  <c r="F12" i="2"/>
  <c r="F20" i="2"/>
  <c r="F27" i="2"/>
  <c r="F7" i="2"/>
  <c r="F14" i="2"/>
  <c r="F22" i="2"/>
  <c r="F29" i="2"/>
  <c r="F9" i="2"/>
  <c r="F16" i="2"/>
  <c r="F24" i="2"/>
  <c r="F31" i="2"/>
  <c r="F3" i="2"/>
  <c r="F11" i="2"/>
  <c r="F19" i="2"/>
  <c r="F26" i="2"/>
  <c r="F6" i="2"/>
  <c r="F13" i="2"/>
  <c r="F21" i="2"/>
  <c r="F4" i="1" l="1"/>
  <c r="N4" i="1" s="1"/>
  <c r="F3" i="1"/>
  <c r="N3" i="1" s="1"/>
  <c r="F2" i="1"/>
  <c r="F5" i="1" l="1"/>
  <c r="N2" i="1"/>
  <c r="N5" i="1" l="1"/>
  <c r="F6" i="1"/>
  <c r="G6" i="1" s="1"/>
  <c r="H6" i="1" s="1"/>
  <c r="I6" i="1" s="1"/>
  <c r="J6" i="1" s="1"/>
  <c r="K6" i="1" s="1"/>
  <c r="L6" i="1" s="1"/>
  <c r="M6" i="1" s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ID#AAABj8hSXHg
Leandro Catena    (2025-05-21 08:35:59)
Giroconto 5000€</t>
        </r>
      </text>
    </comment>
    <comment ref="B23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ID#AAABj8hSXHY
Leandro Catena    (2025-05-21 08:34:50)
Giroconto 2000+300+1000</t>
        </r>
      </text>
    </comment>
    <comment ref="C23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ID#AAABj8hSXHc
Leandro Catena    (2025-05-21 08:35:15)
Disinvestimento MF, rinvestimento FINECO, spostamento su BBVA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NIePpqY36ef9oGQCdWamxqFreQ=="/>
    </ext>
  </extLst>
</comments>
</file>

<file path=xl/sharedStrings.xml><?xml version="1.0" encoding="utf-8"?>
<sst xmlns="http://schemas.openxmlformats.org/spreadsheetml/2006/main" count="249" uniqueCount="98">
  <si>
    <t>Total</t>
  </si>
  <si>
    <t>gennaio</t>
  </si>
  <si>
    <t>Risparmio mese</t>
  </si>
  <si>
    <t>Risparmio cumulato</t>
  </si>
  <si>
    <t>Entrate</t>
  </si>
  <si>
    <t>Stipendio</t>
  </si>
  <si>
    <t>Affitto Savoldo 4 + generico</t>
  </si>
  <si>
    <t>Uscite necessarie</t>
  </si>
  <si>
    <t>PAC Investimenti</t>
  </si>
  <si>
    <t>Donazioni (StC, Unicef, Greenpeace)</t>
  </si>
  <si>
    <t>Mutuo</t>
  </si>
  <si>
    <t>Luce&amp;Gas</t>
  </si>
  <si>
    <t>Internet/Telefono</t>
  </si>
  <si>
    <t>Mezzi</t>
  </si>
  <si>
    <t>Spese condominiali</t>
  </si>
  <si>
    <t>Spese comuni</t>
  </si>
  <si>
    <t>Auto (benzina, noleggio, pedaggi, parcheggi)</t>
  </si>
  <si>
    <t>Spesa cibo</t>
  </si>
  <si>
    <t>Tari</t>
  </si>
  <si>
    <t>Unobravo</t>
  </si>
  <si>
    <t>Uscite variabili</t>
  </si>
  <si>
    <t>Amazon</t>
  </si>
  <si>
    <t>Bolli governativi</t>
  </si>
  <si>
    <t>Farmacia/Visite</t>
  </si>
  <si>
    <t>Food Delivery</t>
  </si>
  <si>
    <t>Generiche</t>
  </si>
  <si>
    <t>Multa</t>
  </si>
  <si>
    <t>Uscite (Pranzi,Cena,Apericena,Pub,etc)</t>
  </si>
  <si>
    <t>Prelievi</t>
  </si>
  <si>
    <t>Regali</t>
  </si>
  <si>
    <t>Sharing (auto, motorino, bici)</t>
  </si>
  <si>
    <t>Shopping (vestiti, mobili,...)</t>
  </si>
  <si>
    <t>Stireria</t>
  </si>
  <si>
    <t>Viaggi (treno, aereo, hotel, attrazioni, concerti, cinema)</t>
  </si>
  <si>
    <t>Testo</t>
  </si>
  <si>
    <t>Valore</t>
  </si>
  <si>
    <t>Tag</t>
  </si>
  <si>
    <t>Stipendio Maggio</t>
  </si>
  <si>
    <t>Risparmio</t>
  </si>
  <si>
    <t>ALD automotive</t>
  </si>
  <si>
    <t>Giugno</t>
  </si>
  <si>
    <t>Cooltra</t>
  </si>
  <si>
    <t>Easypark</t>
  </si>
  <si>
    <t>Lavaggio</t>
  </si>
  <si>
    <t>Bonifico</t>
  </si>
  <si>
    <t>Bar Bruri</t>
  </si>
  <si>
    <t>spese e bollette maggio</t>
  </si>
  <si>
    <t>Deliveroo</t>
  </si>
  <si>
    <t>TotalErg</t>
  </si>
  <si>
    <t>Salone 14</t>
  </si>
  <si>
    <t>Free2move</t>
  </si>
  <si>
    <t>ATM</t>
  </si>
  <si>
    <t>Greenpeace</t>
  </si>
  <si>
    <t>Quas</t>
  </si>
  <si>
    <t>Gruppo negozi</t>
  </si>
  <si>
    <t>Casello</t>
  </si>
  <si>
    <t>Unipoltech</t>
  </si>
  <si>
    <t>ATM Abbonamento annuale</t>
  </si>
  <si>
    <t>PizzaLeggera</t>
  </si>
  <si>
    <t>Mensa</t>
  </si>
  <si>
    <t>SavetheChildren</t>
  </si>
  <si>
    <t>Unicef</t>
  </si>
  <si>
    <t>Retitalia</t>
  </si>
  <si>
    <t>Ape</t>
  </si>
  <si>
    <t>Sartoria</t>
  </si>
  <si>
    <t>AMIN BOTROS ANTAR FAM</t>
  </si>
  <si>
    <t>Chiusura BNL/Telepass</t>
  </si>
  <si>
    <t>Santagostino Levigatura radici</t>
  </si>
  <si>
    <t>Ticketone</t>
  </si>
  <si>
    <t>APE</t>
  </si>
  <si>
    <t>MAV n. 03069923628588390000</t>
  </si>
  <si>
    <t>Fastweb</t>
  </si>
  <si>
    <t>Glovo</t>
  </si>
  <si>
    <t>Pizza e mozzarella</t>
  </si>
  <si>
    <t>Murphy's</t>
  </si>
  <si>
    <t>Rimborso regalo</t>
  </si>
  <si>
    <t>Nuovo cellulare</t>
  </si>
  <si>
    <t>Farmacia</t>
  </si>
  <si>
    <t>Bagno Raffaello</t>
  </si>
  <si>
    <t>Cena Viareggio</t>
  </si>
  <si>
    <t>Pranzo Old Wild West</t>
  </si>
  <si>
    <t>Compl Manlio + Umberto</t>
  </si>
  <si>
    <t>Birre</t>
  </si>
  <si>
    <t>Compl Giorgio</t>
  </si>
  <si>
    <t>Cena Manlio e Umberto</t>
  </si>
  <si>
    <t>Treno Parma</t>
  </si>
  <si>
    <t>Parcheggio Viareggio</t>
  </si>
  <si>
    <t>Gennaio</t>
  </si>
  <si>
    <t>Febbraio</t>
  </si>
  <si>
    <t>Marzo</t>
  </si>
  <si>
    <t>Aprile</t>
  </si>
  <si>
    <t>Maggio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</si>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</sst>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&quot;€&quot;"/>
  </numFmts>
  <fonts count="2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C9DAF8"/>
      <name val="Arial"/>
    </font>
    <font>
      <sz val="11"/>
      <color rgb="FF1354CB"/>
      <name val="Aptos Narrow"/>
      <scheme val="minor"/>
    </font>
    <font>
      <sz val="11"/>
      <color rgb="FF1354CB"/>
      <name val="Arial"/>
    </font>
    <font>
      <sz val="11"/>
      <color rgb="FFB7B7B7"/>
      <name val="Aptos Narrow"/>
      <scheme val="minor"/>
    </font>
    <font>
      <b/>
      <sz val="11"/>
      <color rgb="FFFFF2CC"/>
      <name val="Arial"/>
    </font>
    <font>
      <sz val="11"/>
      <color theme="5"/>
      <name val="Aptos Narrow"/>
      <scheme val="minor"/>
    </font>
    <font>
      <b/>
      <sz val="11"/>
      <color rgb="FFC5E0B3"/>
      <name val="Arial"/>
    </font>
    <font>
      <sz val="11"/>
      <color rgb="FF38761D"/>
      <name val="Aptos Narrow"/>
      <scheme val="minor"/>
    </font>
    <font>
      <b/>
      <sz val="11"/>
      <color rgb="FFCFE2F3"/>
      <name val="Aptos Narrow"/>
      <scheme val="minor"/>
    </font>
    <font>
      <sz val="11"/>
      <color theme="4"/>
      <name val="Aptos Narrow"/>
      <scheme val="minor"/>
    </font>
    <font>
      <b/>
      <sz val="11"/>
      <color rgb="FFEAD1DC"/>
      <name val="Aptos Narrow"/>
      <scheme val="minor"/>
    </font>
    <font>
      <sz val="11"/>
      <color theme="8"/>
      <name val="Aptos Narrow"/>
      <scheme val="minor"/>
    </font>
    <font>
      <b/>
      <sz val="11"/>
      <color theme="1"/>
      <name val="Aptos Narrow"/>
    </font>
    <font>
      <sz val="11"/>
      <name val="Aptos Narrow"/>
    </font>
    <font>
      <b/>
      <sz val="11"/>
      <color theme="0"/>
      <name val="Aptos Narrow"/>
      <scheme val="minor"/>
    </font>
    <font>
      <sz val="11"/>
      <color theme="1"/>
      <name val="Aptos Narrow"/>
    </font>
    <font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00B050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theme="8"/>
        <bgColor theme="8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2" borderId="4" xfId="0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164" fontId="11" fillId="7" borderId="5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164" fontId="13" fillId="9" borderId="5" xfId="0" applyNumberFormat="1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164" fontId="15" fillId="11" borderId="0" xfId="0" applyNumberFormat="1" applyFont="1" applyFill="1" applyAlignment="1">
      <alignment horizontal="center" vertical="center"/>
    </xf>
    <xf numFmtId="164" fontId="15" fillId="11" borderId="5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1" fillId="5" borderId="0" xfId="0" applyFont="1" applyFill="1"/>
    <xf numFmtId="165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/>
    <xf numFmtId="165" fontId="1" fillId="7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16" fillId="12" borderId="5" xfId="0" applyFont="1" applyFill="1" applyBorder="1"/>
    <xf numFmtId="0" fontId="16" fillId="12" borderId="0" xfId="0" applyFont="1" applyFill="1"/>
    <xf numFmtId="0" fontId="18" fillId="8" borderId="5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9" fillId="12" borderId="5" xfId="0" applyFont="1" applyFill="1" applyBorder="1"/>
    <xf numFmtId="164" fontId="20" fillId="12" borderId="0" xfId="0" applyNumberFormat="1" applyFont="1" applyFill="1"/>
    <xf numFmtId="0" fontId="3" fillId="12" borderId="0" xfId="0" applyFont="1" applyFill="1"/>
    <xf numFmtId="0" fontId="1" fillId="12" borderId="0" xfId="0" applyFont="1" applyFill="1"/>
    <xf numFmtId="0" fontId="3" fillId="0" borderId="5" xfId="0" applyFont="1" applyBorder="1"/>
    <xf numFmtId="164" fontId="3" fillId="0" borderId="0" xfId="0" applyNumberFormat="1" applyFont="1"/>
    <xf numFmtId="0" fontId="3" fillId="0" borderId="11" xfId="0" applyFont="1" applyBorder="1"/>
    <xf numFmtId="164" fontId="1" fillId="0" borderId="0" xfId="0" applyNumberFormat="1" applyFont="1"/>
    <xf numFmtId="0" fontId="1" fillId="0" borderId="0" xfId="0" applyFont="1"/>
    <xf numFmtId="164" fontId="19" fillId="12" borderId="0" xfId="0" applyNumberFormat="1" applyFont="1" applyFill="1"/>
    <xf numFmtId="0" fontId="19" fillId="0" borderId="11" xfId="0" applyFont="1" applyBorder="1"/>
    <xf numFmtId="164" fontId="3" fillId="12" borderId="0" xfId="0" applyNumberFormat="1" applyFont="1" applyFill="1"/>
    <xf numFmtId="0" fontId="1" fillId="0" borderId="5" xfId="0" applyFont="1" applyBorder="1"/>
    <xf numFmtId="0" fontId="1" fillId="0" borderId="11" xfId="0" applyFont="1" applyBorder="1"/>
    <xf numFmtId="0" fontId="3" fillId="0" borderId="3" xfId="0" applyFont="1" applyBorder="1"/>
    <xf numFmtId="164" fontId="3" fillId="0" borderId="2" xfId="0" applyNumberFormat="1" applyFont="1" applyBorder="1"/>
    <xf numFmtId="0" fontId="3" fillId="0" borderId="1" xfId="0" applyFont="1" applyBorder="1"/>
    <xf numFmtId="0" fontId="19" fillId="0" borderId="5" xfId="0" applyFont="1" applyBorder="1"/>
    <xf numFmtId="0" fontId="16" fillId="0" borderId="9" xfId="0" applyFont="1" applyBorder="1" applyAlignment="1">
      <alignment horizontal="center"/>
    </xf>
    <xf numFmtId="0" fontId="17" fillId="0" borderId="9" xfId="0" applyFont="1" applyBorder="1"/>
    <xf numFmtId="0" fontId="16" fillId="12" borderId="8" xfId="0" applyFont="1" applyFill="1" applyBorder="1" applyAlignment="1">
      <alignment horizontal="center"/>
    </xf>
    <xf numFmtId="0" fontId="16" fillId="12" borderId="9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7" fillId="0" borderId="10" xfId="0" applyFont="1" applyBorder="1"/>
  </cellXfs>
  <cellStyles count="1">
    <cellStyle name="Normal" xfId="0" builtinId="0"/>
  </cellStyles>
  <dxfs count="2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'Dashboard 2025'!$A$2</c:f>
              <c:strCache>
                <c:ptCount val="1"/>
                <c:pt idx="0">
                  <c:v>Entrate</c:v>
                </c:pt>
              </c:strCache>
            </c:strRef>
          </c:tx>
          <c:spPr>
            <a:solidFill>
              <a:srgbClr val="1354C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2025'!$B$2:$M$2</c:f>
              <c:numCache>
                <c:formatCode>[$€-2]\ #,##0.00</c:formatCode>
                <c:ptCount val="12"/>
                <c:pt idx="0">
                  <c:v>9203</c:v>
                </c:pt>
                <c:pt idx="1">
                  <c:v>4227</c:v>
                </c:pt>
                <c:pt idx="2">
                  <c:v>3498</c:v>
                </c:pt>
                <c:pt idx="3">
                  <c:v>3647</c:v>
                </c:pt>
                <c:pt idx="4">
                  <c:v>4204</c:v>
                </c:pt>
                <c:pt idx="5">
                  <c:v>2762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0B-4728-84F9-F033B5E23E00}"/>
            </c:ext>
          </c:extLst>
        </c:ser>
        <c:ser>
          <c:idx val="1"/>
          <c:order val="1"/>
          <c:tx>
            <c:strRef>
              <c:f>'Dashboard 2025'!$A$3</c:f>
              <c:strCache>
                <c:ptCount val="1"/>
                <c:pt idx="0">
                  <c:v>Uscite necessarie</c:v>
                </c:pt>
              </c:strCache>
            </c:strRef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2025'!$B$3:$M$3</c:f>
              <c:numCache>
                <c:formatCode>[$€-2]\ #,##0.00</c:formatCode>
                <c:ptCount val="12"/>
                <c:pt idx="0">
                  <c:v>2855.54</c:v>
                </c:pt>
                <c:pt idx="1">
                  <c:v>2886.38</c:v>
                </c:pt>
                <c:pt idx="2">
                  <c:v>3055.92</c:v>
                </c:pt>
                <c:pt idx="3">
                  <c:v>4534.53</c:v>
                </c:pt>
                <c:pt idx="4">
                  <c:v>3302.71</c:v>
                </c:pt>
                <c:pt idx="5">
                  <c:v>1637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0B-4728-84F9-F033B5E23E00}"/>
            </c:ext>
          </c:extLst>
        </c:ser>
        <c:ser>
          <c:idx val="2"/>
          <c:order val="2"/>
          <c:tx>
            <c:strRef>
              <c:f>'Dashboard 2025'!$A$4</c:f>
              <c:strCache>
                <c:ptCount val="1"/>
                <c:pt idx="0">
                  <c:v>Uscite variabili</c:v>
                </c:pt>
              </c:strCache>
            </c:strRef>
          </c:tx>
          <c:spPr>
            <a:solidFill>
              <a:srgbClr val="06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2025'!$B$4:$M$4</c:f>
              <c:numCache>
                <c:formatCode>[$€-2]\ #,##0.00</c:formatCode>
                <c:ptCount val="12"/>
                <c:pt idx="0">
                  <c:v>4751.3500000000004</c:v>
                </c:pt>
                <c:pt idx="1">
                  <c:v>-1127.2500000000009</c:v>
                </c:pt>
                <c:pt idx="2">
                  <c:v>1977.27</c:v>
                </c:pt>
                <c:pt idx="3">
                  <c:v>1070.8500000000001</c:v>
                </c:pt>
                <c:pt idx="4">
                  <c:v>1284.8599999999999</c:v>
                </c:pt>
                <c:pt idx="5">
                  <c:v>57.8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D0B-4728-84F9-F033B5E23E00}"/>
            </c:ext>
          </c:extLst>
        </c:ser>
        <c:ser>
          <c:idx val="3"/>
          <c:order val="3"/>
          <c:tx>
            <c:strRef>
              <c:f>'Dashboard 2025'!$A$5</c:f>
              <c:strCache>
                <c:ptCount val="1"/>
                <c:pt idx="0">
                  <c:v>Risparmio mese</c:v>
                </c:pt>
              </c:strCache>
            </c:strRef>
          </c:tx>
          <c:spPr>
            <a:solidFill>
              <a:srgbClr val="0F9E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2025'!$B$5:$M$5</c:f>
              <c:numCache>
                <c:formatCode>[$€-2]\ #,##0.00</c:formatCode>
                <c:ptCount val="12"/>
                <c:pt idx="0">
                  <c:v>1596.1099999999997</c:v>
                </c:pt>
                <c:pt idx="1">
                  <c:v>2467.8700000000008</c:v>
                </c:pt>
                <c:pt idx="2">
                  <c:v>-1535.19</c:v>
                </c:pt>
                <c:pt idx="3">
                  <c:v>-1958.3799999999999</c:v>
                </c:pt>
                <c:pt idx="4">
                  <c:v>-383.56999999999994</c:v>
                </c:pt>
                <c:pt idx="5">
                  <c:v>1067.2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D0B-4728-84F9-F033B5E23E00}"/>
            </c:ext>
          </c:extLst>
        </c:ser>
        <c:ser>
          <c:idx val="4"/>
          <c:order val="4"/>
          <c:tx>
            <c:strRef>
              <c:f>'Dashboard 2025'!$A$6</c:f>
              <c:strCache>
                <c:ptCount val="1"/>
                <c:pt idx="0">
                  <c:v>Risparmio cumulato</c:v>
                </c:pt>
              </c:strCache>
            </c:strRef>
          </c:tx>
          <c:spPr>
            <a:solidFill>
              <a:srgbClr val="A02B9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2025'!$B$6:$M$6</c:f>
              <c:numCache>
                <c:formatCode>[$€-2]\ #,##0.00</c:formatCode>
                <c:ptCount val="12"/>
                <c:pt idx="0">
                  <c:v>1596.1099999999997</c:v>
                </c:pt>
                <c:pt idx="1">
                  <c:v>4063.9800000000005</c:v>
                </c:pt>
                <c:pt idx="2">
                  <c:v>2528.7900000000004</c:v>
                </c:pt>
                <c:pt idx="3">
                  <c:v>570.41000000000054</c:v>
                </c:pt>
                <c:pt idx="4">
                  <c:v>186.8400000000006</c:v>
                </c:pt>
                <c:pt idx="5">
                  <c:v>1254.0400000000006</c:v>
                </c:pt>
                <c:pt idx="6">
                  <c:v>1254.0400000000006</c:v>
                </c:pt>
                <c:pt idx="7">
                  <c:v>1254.0400000000006</c:v>
                </c:pt>
                <c:pt idx="8">
                  <c:v>1254.0400000000006</c:v>
                </c:pt>
                <c:pt idx="9">
                  <c:v>1254.0400000000006</c:v>
                </c:pt>
                <c:pt idx="10">
                  <c:v>1254.0400000000006</c:v>
                </c:pt>
                <c:pt idx="11">
                  <c:v>1254.0400000000006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D0B-4728-84F9-F033B5E2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45986"/>
        <c:axId val="1540610928"/>
      </c:barChart>
      <c:catAx>
        <c:axId val="261345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0610928"/>
        <c:crosses val="autoZero"/>
        <c:auto val="1"/>
        <c:lblAlgn val="ctr"/>
        <c:lblOffset val="100"/>
        <c:noMultiLvlLbl val="1"/>
      </c:catAx>
      <c:valAx>
        <c:axId val="154061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€-2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345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471264367816091E-3"/>
          <c:y val="0.05"/>
          <c:w val="0.96338867603235423"/>
          <c:h val="0.900000000000000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2025'!$A$2:$A$6</c:f>
              <c:strCache>
                <c:ptCount val="5"/>
                <c:pt idx="0">
                  <c:v>Entrate</c:v>
                </c:pt>
                <c:pt idx="1">
                  <c:v>Uscite necessarie</c:v>
                </c:pt>
                <c:pt idx="2">
                  <c:v>Uscite variabili</c:v>
                </c:pt>
                <c:pt idx="3">
                  <c:v>Risparmio mese</c:v>
                </c:pt>
                <c:pt idx="4">
                  <c:v>Risparmio cumulato</c:v>
                </c:pt>
              </c:strCache>
            </c:strRef>
          </c:cat>
          <c:val>
            <c:numRef>
              <c:f>'Dashboard 2025'!$Y$2:$Y$6</c:f>
              <c:numCache>
                <c:formatCode>[$€-2]\ #,##0.00</c:formatCode>
                <c:ptCount val="5"/>
                <c:pt idx="0">
                  <c:v>9203</c:v>
                </c:pt>
                <c:pt idx="1">
                  <c:v>2855.54</c:v>
                </c:pt>
                <c:pt idx="2">
                  <c:v>4751.3500000000004</c:v>
                </c:pt>
                <c:pt idx="3">
                  <c:v>1596.1099999999899</c:v>
                </c:pt>
                <c:pt idx="4">
                  <c:v>1596.1099999999899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3F-4EC5-B173-24B34AA2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797073"/>
        <c:axId val="483182587"/>
      </c:barChart>
      <c:catAx>
        <c:axId val="488797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3182587"/>
        <c:crosses val="autoZero"/>
        <c:auto val="1"/>
        <c:lblAlgn val="ctr"/>
        <c:lblOffset val="100"/>
        <c:noMultiLvlLbl val="1"/>
      </c:catAx>
      <c:valAx>
        <c:axId val="48318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€-2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797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1476375</xdr:colOff>
      <xdr:row>7</xdr:row>
      <xdr:rowOff>9525</xdr:rowOff>
    </xdr:from>
    <xdr:ext cx="8801100" cy="3533775"/>
    <xdr:graphicFrame macro="">
      <xdr:nvGraphicFramePr>
        <xdr:cNvPr id="282412241" name="Chart 1" title="Grafico">
          <a:extLst>
            <a:ext uri="{FF2B5EF4-FFF2-40B4-BE49-F238E27FC236}">
              <a16:creationId xmlns:a16="http://schemas.microsoft.com/office/drawing/2014/main" id="{00000000-0008-0000-0000-0000D144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352425</xdr:colOff>
      <xdr:row>1</xdr:row>
      <xdr:rowOff>123825</xdr:rowOff>
    </xdr:from>
    <xdr:ext cx="2486025" cy="2381250"/>
    <xdr:graphicFrame macro="">
      <xdr:nvGraphicFramePr>
        <xdr:cNvPr id="1727092716" name="Chart 2" title="Grafico">
          <a:extLst>
            <a:ext uri="{FF2B5EF4-FFF2-40B4-BE49-F238E27FC236}">
              <a16:creationId xmlns:a16="http://schemas.microsoft.com/office/drawing/2014/main" id="{00000000-0008-0000-0000-0000EC57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showGridLines="0" workbookViewId="0">
      <selection activeCell="C4" sqref="C4"/>
    </sheetView>
  </sheetViews>
  <sheetFormatPr defaultColWidth="12.5703125" defaultRowHeight="15" customHeight="1"/>
  <cols>
    <col min="1" max="1" width="19.42578125" bestFit="1" customWidth="1"/>
    <col min="2" max="2" width="9.5703125" customWidth="1"/>
    <col min="3" max="5" width="10.28515625" customWidth="1"/>
    <col min="6" max="9" width="9.5703125" customWidth="1"/>
    <col min="10" max="10" width="11.5703125" bestFit="1" customWidth="1"/>
    <col min="11" max="11" width="9.5703125" customWidth="1"/>
    <col min="12" max="12" width="11.5703125" bestFit="1" customWidth="1"/>
    <col min="13" max="13" width="10.7109375" bestFit="1" customWidth="1"/>
    <col min="14" max="14" width="11.85546875" bestFit="1" customWidth="1"/>
    <col min="15" max="15" width="12.42578125" customWidth="1"/>
    <col min="16" max="16" width="8.5703125" customWidth="1"/>
    <col min="17" max="17" width="8.28515625" bestFit="1" customWidth="1"/>
    <col min="18" max="24" width="8.5703125" customWidth="1"/>
    <col min="25" max="25" width="9.5703125" bestFit="1" customWidth="1"/>
  </cols>
  <sheetData>
    <row r="1" spans="1:25" ht="23.25" customHeight="1">
      <c r="A1" s="1"/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40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3" t="s">
        <v>0</v>
      </c>
      <c r="Q1" s="4" t="s">
        <v>1</v>
      </c>
    </row>
    <row r="2" spans="1:25" ht="23.25" customHeight="1">
      <c r="A2" s="5" t="str">
        <f>'Riepilogo 2025'!A2</f>
        <v>Entrate</v>
      </c>
      <c r="B2" s="6">
        <f>SUM('Riepilogo 2025'!B3:B4)</f>
        <v>9203</v>
      </c>
      <c r="C2" s="6">
        <f>SUM('Riepilogo 2025'!C3:C4)</f>
        <v>4227</v>
      </c>
      <c r="D2" s="6">
        <f>SUM('Riepilogo 2025'!D3:D4)</f>
        <v>3498</v>
      </c>
      <c r="E2" s="6">
        <f>SUM('Riepilogo 2025'!E3:E4)</f>
        <v>3647</v>
      </c>
      <c r="F2" s="6">
        <f>SUM('Riepilogo 2025'!F3:F4)</f>
        <v>4204</v>
      </c>
      <c r="G2" s="6">
        <f>SUM('Riepilogo 2025'!G3:G4)</f>
        <v>2762</v>
      </c>
      <c r="H2" s="6">
        <f>SUM('Riepilogo 2025'!H3:H4)</f>
        <v>0</v>
      </c>
      <c r="I2" s="6">
        <f>SUM('Riepilogo 2025'!I3:I4)</f>
        <v>0</v>
      </c>
      <c r="J2" s="6">
        <f>SUM('Riepilogo 2025'!J3:J4)</f>
        <v>0</v>
      </c>
      <c r="K2" s="6">
        <f>SUM('Riepilogo 2025'!K3:K4)</f>
        <v>0</v>
      </c>
      <c r="L2" s="6">
        <f>SUM('Riepilogo 2025'!L3:L4)</f>
        <v>0</v>
      </c>
      <c r="M2" s="6">
        <f>SUM('Riepilogo 2025'!M3:M4)</f>
        <v>0</v>
      </c>
      <c r="N2" s="7">
        <f t="shared" ref="N2:N5" si="0">SUM(B2:M2)</f>
        <v>27541</v>
      </c>
      <c r="O2" s="8"/>
      <c r="P2" s="8"/>
      <c r="Q2" s="8"/>
      <c r="R2" s="8"/>
      <c r="S2" s="8"/>
      <c r="T2" s="8"/>
      <c r="U2" s="8"/>
      <c r="V2" s="8"/>
      <c r="W2" s="8"/>
      <c r="X2" s="8"/>
      <c r="Y2" s="9">
        <f ca="1">IFERROR(__xludf.DUMMYFUNCTION("FILTER(A2:N6,A1:N1=Q1)"),9203)</f>
        <v>9203</v>
      </c>
    </row>
    <row r="3" spans="1:25" ht="23.25" customHeight="1">
      <c r="A3" s="10" t="str">
        <f>'Riepilogo 2025'!A5</f>
        <v>Uscite necessarie</v>
      </c>
      <c r="B3" s="11">
        <f>SUM('Riepilogo 2025'!B6:B17)</f>
        <v>2855.54</v>
      </c>
      <c r="C3" s="11">
        <f>SUM('Riepilogo 2025'!C6:C17)</f>
        <v>2886.38</v>
      </c>
      <c r="D3" s="11">
        <f>SUM('Riepilogo 2025'!D6:D17)</f>
        <v>3055.92</v>
      </c>
      <c r="E3" s="11">
        <f>SUM('Riepilogo 2025'!E6:E17)</f>
        <v>4534.53</v>
      </c>
      <c r="F3" s="11">
        <f>SUM('Riepilogo 2025'!F6:F17)</f>
        <v>3302.71</v>
      </c>
      <c r="G3" s="11">
        <f>SUM('Riepilogo 2025'!G6:G17)</f>
        <v>1637</v>
      </c>
      <c r="H3" s="11">
        <f>SUM('Riepilogo 2025'!H6:H17)</f>
        <v>0</v>
      </c>
      <c r="I3" s="11">
        <f>SUM('Riepilogo 2025'!I6:I17)</f>
        <v>0</v>
      </c>
      <c r="J3" s="11">
        <f>SUM('Riepilogo 2025'!J6:J17)</f>
        <v>0</v>
      </c>
      <c r="K3" s="11">
        <f>SUM('Riepilogo 2025'!K6:K17)</f>
        <v>0</v>
      </c>
      <c r="L3" s="11">
        <f>SUM('Riepilogo 2025'!L6:L17)</f>
        <v>0</v>
      </c>
      <c r="M3" s="11">
        <f>SUM('Riepilogo 2025'!M6:M17)</f>
        <v>0</v>
      </c>
      <c r="N3" s="12">
        <f t="shared" si="0"/>
        <v>18272.079999999998</v>
      </c>
      <c r="O3" s="8"/>
      <c r="P3" s="8"/>
      <c r="Q3" s="8"/>
      <c r="R3" s="8"/>
      <c r="S3" s="8"/>
      <c r="T3" s="8"/>
      <c r="U3" s="8"/>
      <c r="V3" s="8"/>
      <c r="W3" s="8"/>
      <c r="X3" s="8"/>
      <c r="Y3" s="9">
        <f ca="1">IFERROR(__xludf.DUMMYFUNCTION("""COMPUTED_VALUE"""),2855.54)</f>
        <v>2855.54</v>
      </c>
    </row>
    <row r="4" spans="1:25" ht="23.25" customHeight="1">
      <c r="A4" s="13" t="str">
        <f>'Riepilogo 2025'!A18</f>
        <v>Uscite variabili</v>
      </c>
      <c r="B4" s="14">
        <f>SUM('Riepilogo 2025'!B19:B31)</f>
        <v>4751.3500000000004</v>
      </c>
      <c r="C4" s="14">
        <f>SUM('Riepilogo 2025'!C19:C31)</f>
        <v>-1127.2500000000009</v>
      </c>
      <c r="D4" s="14">
        <f>SUM('Riepilogo 2025'!D19:D31)</f>
        <v>1977.27</v>
      </c>
      <c r="E4" s="14">
        <f>SUM('Riepilogo 2025'!E19:E31)</f>
        <v>1070.8500000000001</v>
      </c>
      <c r="F4" s="14">
        <f>SUM('Riepilogo 2025'!F19:F31)</f>
        <v>1284.8599999999999</v>
      </c>
      <c r="G4" s="14">
        <f>SUM('Riepilogo 2025'!G19:G31)</f>
        <v>57.8</v>
      </c>
      <c r="H4" s="14">
        <f>SUM('Riepilogo 2025'!H19:H31)</f>
        <v>0</v>
      </c>
      <c r="I4" s="14">
        <f>SUM('Riepilogo 2025'!I19:I31)</f>
        <v>0</v>
      </c>
      <c r="J4" s="14">
        <f>SUM('Riepilogo 2025'!J19:J31)</f>
        <v>0</v>
      </c>
      <c r="K4" s="14">
        <f>SUM('Riepilogo 2025'!K19:K31)</f>
        <v>0</v>
      </c>
      <c r="L4" s="14">
        <f>SUM('Riepilogo 2025'!L19:L31)</f>
        <v>0</v>
      </c>
      <c r="M4" s="14">
        <f>SUM('Riepilogo 2025'!M19:M31)</f>
        <v>0</v>
      </c>
      <c r="N4" s="15">
        <f t="shared" si="0"/>
        <v>8014.8799999999992</v>
      </c>
      <c r="O4" s="8"/>
      <c r="P4" s="8"/>
      <c r="Q4" s="8"/>
      <c r="R4" s="8"/>
      <c r="S4" s="8"/>
      <c r="T4" s="8"/>
      <c r="U4" s="8"/>
      <c r="V4" s="8"/>
      <c r="W4" s="8"/>
      <c r="X4" s="8"/>
      <c r="Y4" s="9">
        <f ca="1">IFERROR(__xludf.DUMMYFUNCTION("""COMPUTED_VALUE"""),4751.35)</f>
        <v>4751.3500000000004</v>
      </c>
    </row>
    <row r="5" spans="1:25" ht="23.25" customHeight="1">
      <c r="A5" s="16" t="s">
        <v>2</v>
      </c>
      <c r="B5" s="17">
        <f t="shared" ref="B5:M5" si="1">B2-B3-B4</f>
        <v>1596.1099999999997</v>
      </c>
      <c r="C5" s="17">
        <f t="shared" si="1"/>
        <v>2467.8700000000008</v>
      </c>
      <c r="D5" s="17">
        <f t="shared" si="1"/>
        <v>-1535.19</v>
      </c>
      <c r="E5" s="17">
        <f t="shared" si="1"/>
        <v>-1958.3799999999999</v>
      </c>
      <c r="F5" s="17">
        <f t="shared" si="1"/>
        <v>-383.56999999999994</v>
      </c>
      <c r="G5" s="17">
        <f t="shared" si="1"/>
        <v>1067.2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8">
        <f t="shared" si="0"/>
        <v>1254.0400000000006</v>
      </c>
      <c r="O5" s="8"/>
      <c r="P5" s="8"/>
      <c r="Q5" s="8"/>
      <c r="R5" s="8"/>
      <c r="S5" s="8"/>
      <c r="T5" s="8"/>
      <c r="U5" s="8"/>
      <c r="V5" s="8"/>
      <c r="W5" s="8"/>
      <c r="X5" s="8"/>
      <c r="Y5" s="9">
        <f ca="1">IFERROR(__xludf.DUMMYFUNCTION("""COMPUTED_VALUE"""),1596.10999999999)</f>
        <v>1596.1099999999899</v>
      </c>
    </row>
    <row r="6" spans="1:25" ht="23.25" customHeight="1">
      <c r="A6" s="19" t="s">
        <v>3</v>
      </c>
      <c r="B6" s="20">
        <f>B5</f>
        <v>1596.1099999999997</v>
      </c>
      <c r="C6" s="20">
        <f t="shared" ref="C6:M6" si="2">B6+C5</f>
        <v>4063.9800000000005</v>
      </c>
      <c r="D6" s="20">
        <f t="shared" si="2"/>
        <v>2528.7900000000004</v>
      </c>
      <c r="E6" s="20">
        <f t="shared" si="2"/>
        <v>570.41000000000054</v>
      </c>
      <c r="F6" s="20">
        <f t="shared" si="2"/>
        <v>186.8400000000006</v>
      </c>
      <c r="G6" s="20">
        <f t="shared" si="2"/>
        <v>1254.0400000000006</v>
      </c>
      <c r="H6" s="20">
        <f t="shared" si="2"/>
        <v>1254.0400000000006</v>
      </c>
      <c r="I6" s="20">
        <f t="shared" si="2"/>
        <v>1254.0400000000006</v>
      </c>
      <c r="J6" s="20">
        <f t="shared" si="2"/>
        <v>1254.0400000000006</v>
      </c>
      <c r="K6" s="20">
        <f t="shared" si="2"/>
        <v>1254.0400000000006</v>
      </c>
      <c r="L6" s="20">
        <f t="shared" si="2"/>
        <v>1254.0400000000006</v>
      </c>
      <c r="M6" s="20">
        <f t="shared" si="2"/>
        <v>1254.0400000000006</v>
      </c>
      <c r="N6" s="21">
        <f>M6</f>
        <v>1254.0400000000006</v>
      </c>
      <c r="O6" s="8"/>
      <c r="P6" s="8"/>
      <c r="Q6" s="8"/>
      <c r="R6" s="8"/>
      <c r="S6" s="8"/>
      <c r="T6" s="8"/>
      <c r="U6" s="8"/>
      <c r="V6" s="8"/>
      <c r="W6" s="8"/>
      <c r="X6" s="8"/>
      <c r="Y6" s="9">
        <f ca="1">IFERROR(__xludf.DUMMYFUNCTION("""COMPUTED_VALUE"""),1596.10999999999)</f>
        <v>1596.1099999999899</v>
      </c>
    </row>
    <row r="17" spans="25:25">
      <c r="Y17" s="22"/>
    </row>
    <row r="20" spans="25:25" ht="15.75" customHeight="1"/>
    <row r="21" spans="25:25" ht="15.75" customHeight="1"/>
    <row r="22" spans="25:25" ht="15.75" customHeight="1"/>
    <row r="23" spans="25:25" ht="15.75" customHeight="1"/>
    <row r="24" spans="25:25" ht="15.75" customHeight="1"/>
    <row r="25" spans="25:25" ht="15.75" customHeight="1"/>
    <row r="26" spans="25:25" ht="15.75" customHeight="1"/>
    <row r="27" spans="25:25" ht="15.75" customHeight="1"/>
    <row r="28" spans="25:25" ht="15.75" customHeight="1"/>
    <row r="29" spans="25:25" ht="15.75" customHeight="1"/>
    <row r="30" spans="25:25" ht="15.75" customHeight="1"/>
    <row r="31" spans="25:25" ht="15.75" customHeight="1"/>
    <row r="32" spans="25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1">
    <cfRule type="cellIs" dxfId="25" priority="12" operator="equal">
      <formula>Q1</formula>
    </cfRule>
  </conditionalFormatting>
  <conditionalFormatting sqref="C1">
    <cfRule type="cellIs" dxfId="24" priority="13" operator="equal">
      <formula>Q1</formula>
    </cfRule>
  </conditionalFormatting>
  <conditionalFormatting sqref="D1">
    <cfRule type="cellIs" dxfId="23" priority="1" operator="equal">
      <formula>Q1</formula>
    </cfRule>
  </conditionalFormatting>
  <conditionalFormatting sqref="E1">
    <cfRule type="cellIs" dxfId="22" priority="2" operator="equal">
      <formula>Q1</formula>
    </cfRule>
  </conditionalFormatting>
  <conditionalFormatting sqref="F1">
    <cfRule type="cellIs" dxfId="21" priority="3" operator="equal">
      <formula>Q1</formula>
    </cfRule>
  </conditionalFormatting>
  <conditionalFormatting sqref="G1">
    <cfRule type="cellIs" dxfId="20" priority="4" operator="equal">
      <formula>Q1</formula>
    </cfRule>
  </conditionalFormatting>
  <conditionalFormatting sqref="H1">
    <cfRule type="cellIs" dxfId="19" priority="5" operator="equal">
      <formula>Q1</formula>
    </cfRule>
  </conditionalFormatting>
  <conditionalFormatting sqref="I1">
    <cfRule type="cellIs" dxfId="18" priority="6" operator="equal">
      <formula>Q1</formula>
    </cfRule>
  </conditionalFormatting>
  <conditionalFormatting sqref="J1">
    <cfRule type="cellIs" dxfId="17" priority="7" operator="equal">
      <formula>Q1</formula>
    </cfRule>
  </conditionalFormatting>
  <conditionalFormatting sqref="K1">
    <cfRule type="cellIs" dxfId="16" priority="8" operator="equal">
      <formula>Q1</formula>
    </cfRule>
  </conditionalFormatting>
  <conditionalFormatting sqref="L1">
    <cfRule type="cellIs" dxfId="15" priority="9" operator="equal">
      <formula>Q1</formula>
    </cfRule>
  </conditionalFormatting>
  <conditionalFormatting sqref="M1">
    <cfRule type="cellIs" dxfId="14" priority="10" operator="equal">
      <formula>Q1</formula>
    </cfRule>
  </conditionalFormatting>
  <conditionalFormatting sqref="N1">
    <cfRule type="cellIs" dxfId="13" priority="11" operator="equal">
      <formula>Q1</formula>
    </cfRule>
  </conditionalFormatting>
  <conditionalFormatting sqref="Q1">
    <cfRule type="notContainsBlanks" dxfId="12" priority="14">
      <formula>LEN(TRIM(Q1))&gt;0</formula>
    </cfRule>
  </conditionalFormatting>
  <dataValidations count="1">
    <dataValidation type="list" allowBlank="1" showErrorMessage="1" sqref="Q1" xr:uid="{00000000-0002-0000-0000-000000000000}">
      <formula1>"gennaio,febbraio,marzo,aprile,maggio,giugno,luglio,agosto,settembre,ottobre,novembre,dicembre,Totale"</formula1>
    </dataValidation>
  </dataValidations>
  <pageMargins left="0.7" right="0.7" top="0.75" bottom="0.75" header="0" footer="0"/>
  <pageSetup orientation="landscape"/>
  <headerFooter>
    <oddFooter>&amp;C_x000D_#2E404D Sensitivity Label: General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pane ySplit="1" topLeftCell="A2" activePane="bottomLeft" state="frozen"/>
      <selection pane="bottomLeft" activeCell="C23" sqref="C23"/>
    </sheetView>
  </sheetViews>
  <sheetFormatPr defaultColWidth="12.5703125" defaultRowHeight="15" customHeight="1"/>
  <cols>
    <col min="1" max="1" width="45.42578125" customWidth="1"/>
    <col min="2" max="13" width="10.85546875" customWidth="1"/>
    <col min="14" max="26" width="8.5703125" customWidth="1"/>
  </cols>
  <sheetData>
    <row r="1" spans="1:26" ht="24" customHeight="1">
      <c r="A1" s="23"/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40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5" t="s">
        <v>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26">
      <c r="A3" s="26" t="s">
        <v>5</v>
      </c>
      <c r="B3" s="27">
        <v>3336</v>
      </c>
      <c r="C3" s="27">
        <v>3177</v>
      </c>
      <c r="D3" s="27">
        <v>2698</v>
      </c>
      <c r="E3" s="27">
        <v>2847</v>
      </c>
      <c r="F3" s="28">
        <f>SUMIFS('Spese 2025'!N$3:N$150,'Spese 2025'!O$3:O$150,'Riepilogo 2025'!$A3)</f>
        <v>3021</v>
      </c>
      <c r="G3" s="28">
        <f>SUMIFS('Spese 2025'!Q$3:Q$150,'Spese 2025'!R$3:R$150,'Riepilogo 2025'!$A3)</f>
        <v>1962</v>
      </c>
      <c r="H3" s="28">
        <f>SUMIFS('Spese 2025'!T$3:T$150,'Spese 2025'!U$3:U$150,'Riepilogo 2025'!$A3)</f>
        <v>0</v>
      </c>
      <c r="I3" s="28">
        <f>SUMIFS('Spese 2025'!W3:W150,'Spese 2025'!X3:X150,'Riepilogo 2025'!$A3)</f>
        <v>0</v>
      </c>
      <c r="J3" s="28">
        <f>SUMIFS('Spese 2025'!Z$3:Z$150,'Spese 2025'!AA$3:AA$150,'Riepilogo 2025'!$A3)</f>
        <v>0</v>
      </c>
      <c r="K3" s="28">
        <f>SUMIFS('Spese 2025'!AC$3:AC$150,'Spese 2025'!AD$3:AD$150,'Riepilogo 2025'!$A3)</f>
        <v>0</v>
      </c>
      <c r="L3" s="28">
        <f>SUMIFS('Spese 2025'!AF$3:AF$150,'Spese 2025'!AG$3:AG$150,'Riepilogo 2025'!$A3)</f>
        <v>0</v>
      </c>
      <c r="M3" s="28">
        <f>SUMIFS('Spese 2025'!AI$3:AI$150,'Spese 2025'!AJ$3:AJ$150,'Riepilogo 2025'!$A3)</f>
        <v>0</v>
      </c>
    </row>
    <row r="4" spans="1:26">
      <c r="A4" s="26" t="s">
        <v>6</v>
      </c>
      <c r="B4" s="27">
        <v>5867</v>
      </c>
      <c r="C4" s="27">
        <v>1050</v>
      </c>
      <c r="D4" s="27">
        <v>800</v>
      </c>
      <c r="E4" s="27">
        <v>800</v>
      </c>
      <c r="F4" s="28">
        <f>SUMIFS('Spese 2025'!N$3:N$150,'Spese 2025'!O$3:O$150,'Riepilogo 2025'!$A4)</f>
        <v>1183</v>
      </c>
      <c r="G4" s="28">
        <f>SUMIFS('Spese 2025'!Q$3:Q$150,'Spese 2025'!R$3:R$150,'Riepilogo 2025'!$A4)</f>
        <v>800</v>
      </c>
      <c r="H4" s="28">
        <f>SUMIFS('Spese 2025'!T$3:T$150,'Spese 2025'!U$3:U$150,'Riepilogo 2025'!$A4)</f>
        <v>0</v>
      </c>
      <c r="I4" s="28">
        <f>SUMIFS('Spese 2025'!W4:W151,'Spese 2025'!X4:X151,'Riepilogo 2025'!$A4)</f>
        <v>0</v>
      </c>
      <c r="J4" s="28">
        <f>SUMIFS('Spese 2025'!Z$3:Z$150,'Spese 2025'!AA$3:AA$150,'Riepilogo 2025'!$A4)</f>
        <v>0</v>
      </c>
      <c r="K4" s="28">
        <f>SUMIFS('Spese 2025'!AC$3:AC$150,'Spese 2025'!AD$3:AD$150,'Riepilogo 2025'!$A4)</f>
        <v>0</v>
      </c>
      <c r="L4" s="28">
        <f>SUMIFS('Spese 2025'!AF$3:AF$150,'Spese 2025'!AG$3:AG$150,'Riepilogo 2025'!$A4)</f>
        <v>0</v>
      </c>
      <c r="M4" s="28">
        <f>SUMIFS('Spese 2025'!AI$3:AI$150,'Spese 2025'!AJ$3:AJ$150,'Riepilogo 2025'!$A4)</f>
        <v>0</v>
      </c>
    </row>
    <row r="5" spans="1:26">
      <c r="A5" s="29" t="s">
        <v>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26">
      <c r="A6" s="30" t="s">
        <v>8</v>
      </c>
      <c r="B6" s="31">
        <v>300</v>
      </c>
      <c r="C6" s="31">
        <v>300</v>
      </c>
      <c r="D6" s="31">
        <v>300</v>
      </c>
      <c r="E6" s="31">
        <v>600</v>
      </c>
      <c r="F6" s="32">
        <f>SUMIFS('Spese 2025'!N$3:N$150,'Spese 2025'!O$3:O$150,'Riepilogo 2025'!$A6)</f>
        <v>600</v>
      </c>
      <c r="G6" s="32">
        <f>SUMIFS('Spese 2025'!Q$3:Q$150,'Spese 2025'!R$3:R$150,'Riepilogo 2025'!$A6)</f>
        <v>300</v>
      </c>
      <c r="H6" s="32">
        <f>SUMIFS('Spese 2025'!T$3:T$150,'Spese 2025'!U$3:U$150,'Riepilogo 2025'!$A6)</f>
        <v>0</v>
      </c>
      <c r="I6" s="32">
        <f>SUMIFS('Spese 2025'!W6:W153,'Spese 2025'!X6:X153,'Riepilogo 2025'!$A6)</f>
        <v>0</v>
      </c>
      <c r="J6" s="32">
        <f>SUMIFS('Spese 2025'!Z$3:Z$150,'Spese 2025'!AA$3:AA$150,'Riepilogo 2025'!$A6)</f>
        <v>0</v>
      </c>
      <c r="K6" s="32">
        <f>SUMIFS('Spese 2025'!AC$3:AC$150,'Spese 2025'!AD$3:AD$150,'Riepilogo 2025'!$A6)</f>
        <v>0</v>
      </c>
      <c r="L6" s="32">
        <f>SUMIFS('Spese 2025'!AF$3:AF$150,'Spese 2025'!AG$3:AG$150,'Riepilogo 2025'!$A6)</f>
        <v>0</v>
      </c>
      <c r="M6" s="32">
        <f>SUMIFS('Spese 2025'!AI$3:AI$150,'Spese 2025'!AJ$3:AJ$150,'Riepilogo 2025'!$A6)</f>
        <v>0</v>
      </c>
      <c r="O6" s="4"/>
    </row>
    <row r="7" spans="1:26">
      <c r="A7" s="30" t="s">
        <v>9</v>
      </c>
      <c r="B7" s="31">
        <v>60</v>
      </c>
      <c r="C7" s="31">
        <v>60</v>
      </c>
      <c r="D7" s="31">
        <v>60</v>
      </c>
      <c r="E7" s="31">
        <v>60</v>
      </c>
      <c r="F7" s="32">
        <f>SUMIFS('Spese 2025'!N$3:N$150,'Spese 2025'!O$3:O$150,'Riepilogo 2025'!$A7)</f>
        <v>60</v>
      </c>
      <c r="G7" s="32">
        <f>SUMIFS('Spese 2025'!Q$3:Q$150,'Spese 2025'!R$3:R$150,'Riepilogo 2025'!$A7)</f>
        <v>0</v>
      </c>
      <c r="H7" s="32">
        <f>SUMIFS('Spese 2025'!T$3:T$150,'Spese 2025'!U$3:U$150,'Riepilogo 2025'!$A7)</f>
        <v>0</v>
      </c>
      <c r="I7" s="32">
        <f>SUMIFS('Spese 2025'!W7:W154,'Spese 2025'!X7:X154,'Riepilogo 2025'!$A7)</f>
        <v>0</v>
      </c>
      <c r="J7" s="32">
        <f>SUMIFS('Spese 2025'!Z$3:Z$150,'Spese 2025'!AA$3:AA$150,'Riepilogo 2025'!$A7)</f>
        <v>0</v>
      </c>
      <c r="K7" s="32">
        <f>SUMIFS('Spese 2025'!AC$3:AC$150,'Spese 2025'!AD$3:AD$150,'Riepilogo 2025'!$A7)</f>
        <v>0</v>
      </c>
      <c r="L7" s="32">
        <f>SUMIFS('Spese 2025'!AF$3:AF$150,'Spese 2025'!AG$3:AG$150,'Riepilogo 2025'!$A7)</f>
        <v>0</v>
      </c>
      <c r="M7" s="32">
        <f>SUMIFS('Spese 2025'!AI$3:AI$150,'Spese 2025'!AJ$3:AJ$150,'Riepilogo 2025'!$A7)</f>
        <v>0</v>
      </c>
      <c r="O7" s="4"/>
    </row>
    <row r="8" spans="1:26">
      <c r="A8" s="30" t="s">
        <v>10</v>
      </c>
      <c r="B8" s="31">
        <v>484.85</v>
      </c>
      <c r="C8" s="31">
        <v>484.85</v>
      </c>
      <c r="D8" s="31">
        <v>484.85</v>
      </c>
      <c r="E8" s="31">
        <v>484.85</v>
      </c>
      <c r="F8" s="32">
        <f>SUMIFS('Spese 2025'!N$3:N$150,'Spese 2025'!O$3:O$150,'Riepilogo 2025'!$A8)</f>
        <v>484.84</v>
      </c>
      <c r="G8" s="32">
        <f>SUMIFS('Spese 2025'!Q$3:Q$150,'Spese 2025'!R$3:R$150,'Riepilogo 2025'!$A8)</f>
        <v>0</v>
      </c>
      <c r="H8" s="32">
        <f>SUMIFS('Spese 2025'!T$3:T$150,'Spese 2025'!U$3:U$150,'Riepilogo 2025'!$A8)</f>
        <v>0</v>
      </c>
      <c r="I8" s="32">
        <f>SUMIFS('Spese 2025'!W8:W155,'Spese 2025'!X8:X155,'Riepilogo 2025'!$A8)</f>
        <v>0</v>
      </c>
      <c r="J8" s="32">
        <f>SUMIFS('Spese 2025'!Z$3:Z$150,'Spese 2025'!AA$3:AA$150,'Riepilogo 2025'!$A8)</f>
        <v>0</v>
      </c>
      <c r="K8" s="32">
        <f>SUMIFS('Spese 2025'!AC$3:AC$150,'Spese 2025'!AD$3:AD$150,'Riepilogo 2025'!$A8)</f>
        <v>0</v>
      </c>
      <c r="L8" s="32">
        <f>SUMIFS('Spese 2025'!AF$3:AF$150,'Spese 2025'!AG$3:AG$150,'Riepilogo 2025'!$A8)</f>
        <v>0</v>
      </c>
      <c r="M8" s="32">
        <f>SUMIFS('Spese 2025'!AI$3:AI$150,'Spese 2025'!AJ$3:AJ$150,'Riepilogo 2025'!$A8)</f>
        <v>0</v>
      </c>
      <c r="O8" s="4"/>
    </row>
    <row r="9" spans="1:26">
      <c r="A9" s="30" t="s">
        <v>11</v>
      </c>
      <c r="B9" s="31">
        <v>88</v>
      </c>
      <c r="C9" s="31">
        <v>0</v>
      </c>
      <c r="D9" s="31">
        <v>160</v>
      </c>
      <c r="E9" s="31">
        <v>93</v>
      </c>
      <c r="F9" s="32">
        <f>SUMIFS('Spese 2025'!N$3:N$150,'Spese 2025'!O$3:O$150,'Riepilogo 2025'!$A9)</f>
        <v>0</v>
      </c>
      <c r="G9" s="32">
        <f>SUMIFS('Spese 2025'!Q$3:Q$150,'Spese 2025'!R$3:R$150,'Riepilogo 2025'!$A9)</f>
        <v>0</v>
      </c>
      <c r="H9" s="32">
        <f>SUMIFS('Spese 2025'!T$3:T$150,'Spese 2025'!U$3:U$150,'Riepilogo 2025'!$A9)</f>
        <v>0</v>
      </c>
      <c r="I9" s="32">
        <f>SUMIFS('Spese 2025'!W9:W156,'Spese 2025'!X9:X156,'Riepilogo 2025'!$A9)</f>
        <v>0</v>
      </c>
      <c r="J9" s="32">
        <f>SUMIFS('Spese 2025'!Z$3:Z$150,'Spese 2025'!AA$3:AA$150,'Riepilogo 2025'!$A9)</f>
        <v>0</v>
      </c>
      <c r="K9" s="32">
        <f>SUMIFS('Spese 2025'!AC$3:AC$150,'Spese 2025'!AD$3:AD$150,'Riepilogo 2025'!$A9)</f>
        <v>0</v>
      </c>
      <c r="L9" s="32">
        <f>SUMIFS('Spese 2025'!AF$3:AF$150,'Spese 2025'!AG$3:AG$150,'Riepilogo 2025'!$A9)</f>
        <v>0</v>
      </c>
      <c r="M9" s="32">
        <f>SUMIFS('Spese 2025'!AI$3:AI$150,'Spese 2025'!AJ$3:AJ$150,'Riepilogo 2025'!$A9)</f>
        <v>0</v>
      </c>
      <c r="O9" s="4"/>
    </row>
    <row r="10" spans="1:26">
      <c r="A10" s="30" t="s">
        <v>12</v>
      </c>
      <c r="B10" s="31">
        <v>35.9</v>
      </c>
      <c r="C10" s="31">
        <v>35.9</v>
      </c>
      <c r="D10" s="31">
        <v>26.95</v>
      </c>
      <c r="E10" s="31">
        <v>44.85</v>
      </c>
      <c r="F10" s="32">
        <f>SUMIFS('Spese 2025'!N$3:N$150,'Spese 2025'!O$3:O$150,'Riepilogo 2025'!$A10)</f>
        <v>35.9</v>
      </c>
      <c r="G10" s="32">
        <f>SUMIFS('Spese 2025'!Q$3:Q$150,'Spese 2025'!R$3:R$150,'Riepilogo 2025'!$A10)</f>
        <v>0</v>
      </c>
      <c r="H10" s="32">
        <f>SUMIFS('Spese 2025'!T$3:T$150,'Spese 2025'!U$3:U$150,'Riepilogo 2025'!$A10)</f>
        <v>0</v>
      </c>
      <c r="I10" s="32">
        <f>SUMIFS('Spese 2025'!W10:W157,'Spese 2025'!X10:X157,'Riepilogo 2025'!$A10)</f>
        <v>0</v>
      </c>
      <c r="J10" s="32">
        <f>SUMIFS('Spese 2025'!Z$3:Z$150,'Spese 2025'!AA$3:AA$150,'Riepilogo 2025'!$A10)</f>
        <v>0</v>
      </c>
      <c r="K10" s="32">
        <f>SUMIFS('Spese 2025'!AC$3:AC$150,'Spese 2025'!AD$3:AD$150,'Riepilogo 2025'!$A10)</f>
        <v>0</v>
      </c>
      <c r="L10" s="32">
        <f>SUMIFS('Spese 2025'!AF$3:AF$150,'Spese 2025'!AG$3:AG$150,'Riepilogo 2025'!$A10)</f>
        <v>0</v>
      </c>
      <c r="M10" s="32">
        <f>SUMIFS('Spese 2025'!AI$3:AI$150,'Spese 2025'!AJ$3:AJ$150,'Riepilogo 2025'!$A10)</f>
        <v>0</v>
      </c>
      <c r="O10" s="4"/>
    </row>
    <row r="11" spans="1:26">
      <c r="A11" s="30" t="s">
        <v>13</v>
      </c>
      <c r="B11" s="31">
        <v>28.74</v>
      </c>
      <c r="C11" s="31">
        <v>28.74</v>
      </c>
      <c r="D11" s="31">
        <v>35.94</v>
      </c>
      <c r="E11" s="31">
        <v>28.74</v>
      </c>
      <c r="F11" s="32">
        <f>SUMIFS('Spese 2025'!N$3:N$150,'Spese 2025'!O$3:O$150,'Riepilogo 2025'!$A11)</f>
        <v>353.2</v>
      </c>
      <c r="G11" s="32">
        <f>SUMIFS('Spese 2025'!Q$3:Q$150,'Spese 2025'!R$3:R$150,'Riepilogo 2025'!$A11)</f>
        <v>0</v>
      </c>
      <c r="H11" s="32">
        <f>SUMIFS('Spese 2025'!T$3:T$150,'Spese 2025'!U$3:U$150,'Riepilogo 2025'!$A11)</f>
        <v>0</v>
      </c>
      <c r="I11" s="32">
        <f>SUMIFS('Spese 2025'!W11:W158,'Spese 2025'!X11:X158,'Riepilogo 2025'!$A11)</f>
        <v>0</v>
      </c>
      <c r="J11" s="32">
        <f>SUMIFS('Spese 2025'!Z$3:Z$150,'Spese 2025'!AA$3:AA$150,'Riepilogo 2025'!$A11)</f>
        <v>0</v>
      </c>
      <c r="K11" s="32">
        <f>SUMIFS('Spese 2025'!AC$3:AC$150,'Spese 2025'!AD$3:AD$150,'Riepilogo 2025'!$A11)</f>
        <v>0</v>
      </c>
      <c r="L11" s="32">
        <f>SUMIFS('Spese 2025'!AF$3:AF$150,'Spese 2025'!AG$3:AG$150,'Riepilogo 2025'!$A11)</f>
        <v>0</v>
      </c>
      <c r="M11" s="32">
        <f>SUMIFS('Spese 2025'!AI$3:AI$150,'Spese 2025'!AJ$3:AJ$150,'Riepilogo 2025'!$A11)</f>
        <v>0</v>
      </c>
      <c r="O11" s="4"/>
    </row>
    <row r="12" spans="1:26">
      <c r="A12" s="30" t="s">
        <v>14</v>
      </c>
      <c r="B12" s="31">
        <v>187.37</v>
      </c>
      <c r="C12" s="31">
        <v>444.8</v>
      </c>
      <c r="D12" s="31">
        <v>187.37</v>
      </c>
      <c r="E12" s="31">
        <v>444.8</v>
      </c>
      <c r="F12" s="32">
        <f>SUMIFS('Spese 2025'!N$3:N$150,'Spese 2025'!O$3:O$150,'Riepilogo 2025'!$A12)</f>
        <v>187.37</v>
      </c>
      <c r="G12" s="32">
        <f>SUMIFS('Spese 2025'!Q$3:Q$150,'Spese 2025'!R$3:R$150,'Riepilogo 2025'!$A12)</f>
        <v>0</v>
      </c>
      <c r="H12" s="32">
        <f>SUMIFS('Spese 2025'!T$3:T$150,'Spese 2025'!U$3:U$150,'Riepilogo 2025'!$A12)</f>
        <v>0</v>
      </c>
      <c r="I12" s="32">
        <f>SUMIFS('Spese 2025'!W12:W159,'Spese 2025'!X12:X159,'Riepilogo 2025'!$A12)</f>
        <v>0</v>
      </c>
      <c r="J12" s="32">
        <f>SUMIFS('Spese 2025'!Z$3:Z$150,'Spese 2025'!AA$3:AA$150,'Riepilogo 2025'!$A12)</f>
        <v>0</v>
      </c>
      <c r="K12" s="32">
        <f>SUMIFS('Spese 2025'!AC$3:AC$150,'Spese 2025'!AD$3:AD$150,'Riepilogo 2025'!$A12)</f>
        <v>0</v>
      </c>
      <c r="L12" s="32">
        <f>SUMIFS('Spese 2025'!AF$3:AF$150,'Spese 2025'!AG$3:AG$150,'Riepilogo 2025'!$A12)</f>
        <v>0</v>
      </c>
      <c r="M12" s="32">
        <f>SUMIFS('Spese 2025'!AI$3:AI$150,'Spese 2025'!AJ$3:AJ$150,'Riepilogo 2025'!$A12)</f>
        <v>0</v>
      </c>
    </row>
    <row r="13" spans="1:26">
      <c r="A13" s="30" t="s">
        <v>15</v>
      </c>
      <c r="B13" s="31">
        <v>1325</v>
      </c>
      <c r="C13" s="31">
        <v>1325</v>
      </c>
      <c r="D13" s="31">
        <v>1325</v>
      </c>
      <c r="E13" s="31">
        <v>2650</v>
      </c>
      <c r="F13" s="32">
        <f>SUMIFS('Spese 2025'!N$3:N$150,'Spese 2025'!O$3:O$150,'Riepilogo 2025'!$A13)</f>
        <v>1325</v>
      </c>
      <c r="G13" s="32">
        <f>SUMIFS('Spese 2025'!Q$3:Q$150,'Spese 2025'!R$3:R$150,'Riepilogo 2025'!$A13)</f>
        <v>1325</v>
      </c>
      <c r="H13" s="32">
        <f>SUMIFS('Spese 2025'!T$3:T$150,'Spese 2025'!U$3:U$150,'Riepilogo 2025'!$A13)</f>
        <v>0</v>
      </c>
      <c r="I13" s="32">
        <f>SUMIFS('Spese 2025'!W13:W160,'Spese 2025'!X13:X160,'Riepilogo 2025'!$A13)</f>
        <v>0</v>
      </c>
      <c r="J13" s="32">
        <f>SUMIFS('Spese 2025'!Z$3:Z$150,'Spese 2025'!AA$3:AA$150,'Riepilogo 2025'!$A13)</f>
        <v>0</v>
      </c>
      <c r="K13" s="32">
        <f>SUMIFS('Spese 2025'!AC$3:AC$150,'Spese 2025'!AD$3:AD$150,'Riepilogo 2025'!$A13)</f>
        <v>0</v>
      </c>
      <c r="L13" s="32">
        <f>SUMIFS('Spese 2025'!AF$3:AF$150,'Spese 2025'!AG$3:AG$150,'Riepilogo 2025'!$A13)</f>
        <v>0</v>
      </c>
      <c r="M13" s="32">
        <f>SUMIFS('Spese 2025'!AI$3:AI$150,'Spese 2025'!AJ$3:AJ$150,'Riepilogo 2025'!$A13)</f>
        <v>0</v>
      </c>
    </row>
    <row r="14" spans="1:26">
      <c r="A14" s="30" t="s">
        <v>16</v>
      </c>
      <c r="B14" s="31">
        <v>247.68</v>
      </c>
      <c r="C14" s="31">
        <v>111.38</v>
      </c>
      <c r="D14" s="31">
        <v>377.81</v>
      </c>
      <c r="E14" s="31">
        <v>79.290000000000006</v>
      </c>
      <c r="F14" s="32">
        <f>SUMIFS('Spese 2025'!N$3:N$150,'Spese 2025'!O$3:O$150,'Riepilogo 2025'!$A14)</f>
        <v>207.40000000000003</v>
      </c>
      <c r="G14" s="32">
        <f>SUMIFS('Spese 2025'!Q$3:Q$150,'Spese 2025'!R$3:R$150,'Riepilogo 2025'!$A14)</f>
        <v>12</v>
      </c>
      <c r="H14" s="32">
        <f>SUMIFS('Spese 2025'!T$3:T$150,'Spese 2025'!U$3:U$150,'Riepilogo 2025'!$A14)</f>
        <v>0</v>
      </c>
      <c r="I14" s="32">
        <f>SUMIFS('Spese 2025'!W14:W161,'Spese 2025'!X14:X161,'Riepilogo 2025'!$A14)</f>
        <v>0</v>
      </c>
      <c r="J14" s="32">
        <f>SUMIFS('Spese 2025'!Z$3:Z$150,'Spese 2025'!AA$3:AA$150,'Riepilogo 2025'!$A14)</f>
        <v>0</v>
      </c>
      <c r="K14" s="32">
        <f>SUMIFS('Spese 2025'!AC$3:AC$150,'Spese 2025'!AD$3:AD$150,'Riepilogo 2025'!$A14)</f>
        <v>0</v>
      </c>
      <c r="L14" s="32">
        <f>SUMIFS('Spese 2025'!AF$3:AF$150,'Spese 2025'!AG$3:AG$150,'Riepilogo 2025'!$A14)</f>
        <v>0</v>
      </c>
      <c r="M14" s="32">
        <f>SUMIFS('Spese 2025'!AI$3:AI$150,'Spese 2025'!AJ$3:AJ$150,'Riepilogo 2025'!$A14)</f>
        <v>0</v>
      </c>
      <c r="O14" s="4"/>
    </row>
    <row r="15" spans="1:26">
      <c r="A15" s="30" t="s">
        <v>17</v>
      </c>
      <c r="B15" s="31">
        <v>0</v>
      </c>
      <c r="C15" s="31">
        <v>46.71</v>
      </c>
      <c r="D15" s="31">
        <v>0</v>
      </c>
      <c r="E15" s="31">
        <v>0</v>
      </c>
      <c r="F15" s="32">
        <f>SUMIFS('Spese 2025'!N$3:N$150,'Spese 2025'!O$3:O$150,'Riepilogo 2025'!$A15)</f>
        <v>0</v>
      </c>
      <c r="G15" s="32">
        <f>SUMIFS('Spese 2025'!Q$3:Q$150,'Spese 2025'!R$3:R$150,'Riepilogo 2025'!$A15)</f>
        <v>0</v>
      </c>
      <c r="H15" s="32">
        <f>SUMIFS('Spese 2025'!T$3:T$150,'Spese 2025'!U$3:U$150,'Riepilogo 2025'!$A15)</f>
        <v>0</v>
      </c>
      <c r="I15" s="32">
        <f>SUMIFS('Spese 2025'!W15:W162,'Spese 2025'!X15:X162,'Riepilogo 2025'!$A15)</f>
        <v>0</v>
      </c>
      <c r="J15" s="32">
        <f>SUMIFS('Spese 2025'!Z$3:Z$150,'Spese 2025'!AA$3:AA$150,'Riepilogo 2025'!$A15)</f>
        <v>0</v>
      </c>
      <c r="K15" s="32">
        <f>SUMIFS('Spese 2025'!AC$3:AC$150,'Spese 2025'!AD$3:AD$150,'Riepilogo 2025'!$A15)</f>
        <v>0</v>
      </c>
      <c r="L15" s="32">
        <f>SUMIFS('Spese 2025'!AF$3:AF$150,'Spese 2025'!AG$3:AG$150,'Riepilogo 2025'!$A15)</f>
        <v>0</v>
      </c>
      <c r="M15" s="32">
        <f>SUMIFS('Spese 2025'!AI$3:AI$150,'Spese 2025'!AJ$3:AJ$150,'Riepilogo 2025'!$A15)</f>
        <v>0</v>
      </c>
    </row>
    <row r="16" spans="1:26">
      <c r="A16" s="30" t="s">
        <v>18</v>
      </c>
      <c r="B16" s="31">
        <v>0</v>
      </c>
      <c r="C16" s="31">
        <v>0</v>
      </c>
      <c r="D16" s="31">
        <v>0</v>
      </c>
      <c r="E16" s="31">
        <v>0</v>
      </c>
      <c r="F16" s="32">
        <f>SUMIFS('Spese 2025'!N$3:N$150,'Spese 2025'!O$3:O$150,'Riepilogo 2025'!$A16)</f>
        <v>0</v>
      </c>
      <c r="G16" s="32">
        <f>SUMIFS('Spese 2025'!Q$3:Q$150,'Spese 2025'!R$3:R$150,'Riepilogo 2025'!$A16)</f>
        <v>0</v>
      </c>
      <c r="H16" s="32">
        <f>SUMIFS('Spese 2025'!T$3:T$150,'Spese 2025'!U$3:U$150,'Riepilogo 2025'!$A16)</f>
        <v>0</v>
      </c>
      <c r="I16" s="32">
        <f>SUMIFS('Spese 2025'!W16:W163,'Spese 2025'!X16:X163,'Riepilogo 2025'!$A16)</f>
        <v>0</v>
      </c>
      <c r="J16" s="32">
        <f>SUMIFS('Spese 2025'!Z$3:Z$150,'Spese 2025'!AA$3:AA$150,'Riepilogo 2025'!$A16)</f>
        <v>0</v>
      </c>
      <c r="K16" s="32">
        <f>SUMIFS('Spese 2025'!AC$3:AC$150,'Spese 2025'!AD$3:AD$150,'Riepilogo 2025'!$A16)</f>
        <v>0</v>
      </c>
      <c r="L16" s="32">
        <f>SUMIFS('Spese 2025'!AF$3:AF$150,'Spese 2025'!AG$3:AG$150,'Riepilogo 2025'!$A16)</f>
        <v>0</v>
      </c>
      <c r="M16" s="32">
        <f>SUMIFS('Spese 2025'!AI$3:AI$150,'Spese 2025'!AJ$3:AJ$150,'Riepilogo 2025'!$A16)</f>
        <v>0</v>
      </c>
    </row>
    <row r="17" spans="1:15">
      <c r="A17" s="30" t="s">
        <v>19</v>
      </c>
      <c r="B17" s="31">
        <v>98</v>
      </c>
      <c r="C17" s="31">
        <v>49</v>
      </c>
      <c r="D17" s="31">
        <v>98</v>
      </c>
      <c r="E17" s="31">
        <v>49</v>
      </c>
      <c r="F17" s="32">
        <f>SUMIFS('Spese 2025'!N$3:N$150,'Spese 2025'!O$3:O$150,'Riepilogo 2025'!$A17)</f>
        <v>49</v>
      </c>
      <c r="G17" s="32">
        <f>SUMIFS('Spese 2025'!Q$3:Q$150,'Spese 2025'!R$3:R$150,'Riepilogo 2025'!$A17)</f>
        <v>0</v>
      </c>
      <c r="H17" s="32">
        <f>SUMIFS('Spese 2025'!T$3:T$150,'Spese 2025'!U$3:U$150,'Riepilogo 2025'!$A17)</f>
        <v>0</v>
      </c>
      <c r="I17" s="32">
        <f>SUMIFS('Spese 2025'!W17:W164,'Spese 2025'!X17:X164,'Riepilogo 2025'!$A17)</f>
        <v>0</v>
      </c>
      <c r="J17" s="32">
        <f>SUMIFS('Spese 2025'!Z$3:Z$150,'Spese 2025'!AA$3:AA$150,'Riepilogo 2025'!$A17)</f>
        <v>0</v>
      </c>
      <c r="K17" s="32">
        <f>SUMIFS('Spese 2025'!AC$3:AC$150,'Spese 2025'!AD$3:AD$150,'Riepilogo 2025'!$A17)</f>
        <v>0</v>
      </c>
      <c r="L17" s="32">
        <f>SUMIFS('Spese 2025'!AF$3:AF$150,'Spese 2025'!AG$3:AG$150,'Riepilogo 2025'!$A17)</f>
        <v>0</v>
      </c>
      <c r="M17" s="32">
        <f>SUMIFS('Spese 2025'!AI$3:AI$150,'Spese 2025'!AJ$3:AJ$150,'Riepilogo 2025'!$A17)</f>
        <v>0</v>
      </c>
      <c r="O17" s="4"/>
    </row>
    <row r="18" spans="1:15">
      <c r="A18" s="33" t="s">
        <v>20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5">
      <c r="A19" s="34" t="s">
        <v>21</v>
      </c>
      <c r="B19" s="35">
        <v>0</v>
      </c>
      <c r="C19" s="35">
        <v>66.900000000000006</v>
      </c>
      <c r="D19" s="35">
        <v>6.6</v>
      </c>
      <c r="E19" s="35">
        <v>0</v>
      </c>
      <c r="F19" s="36">
        <f>SUMIFS('Spese 2025'!N$3:N$150,'Spese 2025'!O$3:O$150,'Riepilogo 2025'!$A19)</f>
        <v>294</v>
      </c>
      <c r="G19" s="36">
        <f>SUMIFS('Spese 2025'!Q$3:Q$150,'Spese 2025'!R$3:R$150,'Riepilogo 2025'!$A19)</f>
        <v>0</v>
      </c>
      <c r="H19" s="36">
        <f>SUMIFS('Spese 2025'!T$3:T$150,'Spese 2025'!U$3:U$150,'Riepilogo 2025'!$A19)</f>
        <v>0</v>
      </c>
      <c r="I19" s="36">
        <f>SUMIFS('Spese 2025'!W20:W167,'Spese 2025'!X20:X167,'Riepilogo 2025'!$A19)</f>
        <v>0</v>
      </c>
      <c r="J19" s="36">
        <f>SUMIFS('Spese 2025'!Z$3:Z$150,'Spese 2025'!AA$3:AA$150,'Riepilogo 2025'!$A19)</f>
        <v>0</v>
      </c>
      <c r="K19" s="36">
        <f>SUMIFS('Spese 2025'!AC$3:AC$150,'Spese 2025'!AD$3:AD$150,'Riepilogo 2025'!$A19)</f>
        <v>0</v>
      </c>
      <c r="L19" s="36">
        <f>SUMIFS('Spese 2025'!AF$3:AF$150,'Spese 2025'!AG$3:AG$150,'Riepilogo 2025'!$A19)</f>
        <v>0</v>
      </c>
      <c r="M19" s="36">
        <f>SUMIFS('Spese 2025'!AI$3:AI$150,'Spese 2025'!AJ$3:AJ$150,'Riepilogo 2025'!$A19)</f>
        <v>0</v>
      </c>
    </row>
    <row r="20" spans="1:15" ht="15.75" customHeight="1">
      <c r="A20" s="34" t="s">
        <v>22</v>
      </c>
      <c r="B20" s="35">
        <v>0</v>
      </c>
      <c r="C20" s="35">
        <v>0</v>
      </c>
      <c r="D20" s="35">
        <v>8.43</v>
      </c>
      <c r="E20" s="35">
        <v>0</v>
      </c>
      <c r="F20" s="36">
        <f>SUMIFS('Spese 2025'!N$3:N$150,'Spese 2025'!O$3:O$150,'Riepilogo 2025'!$A20)</f>
        <v>0</v>
      </c>
      <c r="G20" s="36">
        <f>SUMIFS('Spese 2025'!Q$3:Q$150,'Spese 2025'!R$3:R$150,'Riepilogo 2025'!$A20)</f>
        <v>0</v>
      </c>
      <c r="H20" s="36">
        <f>SUMIFS('Spese 2025'!T$3:T$150,'Spese 2025'!U$3:U$150,'Riepilogo 2025'!$A20)</f>
        <v>0</v>
      </c>
      <c r="I20" s="36">
        <f>SUMIFS('Spese 2025'!W21:W168,'Spese 2025'!X21:X168,'Riepilogo 2025'!$A20)</f>
        <v>0</v>
      </c>
      <c r="J20" s="36">
        <f>SUMIFS('Spese 2025'!Z$3:Z$150,'Spese 2025'!AA$3:AA$150,'Riepilogo 2025'!$A20)</f>
        <v>0</v>
      </c>
      <c r="K20" s="36">
        <f>SUMIFS('Spese 2025'!AC$3:AC$150,'Spese 2025'!AD$3:AD$150,'Riepilogo 2025'!$A20)</f>
        <v>0</v>
      </c>
      <c r="L20" s="36">
        <f>SUMIFS('Spese 2025'!AF$3:AF$150,'Spese 2025'!AG$3:AG$150,'Riepilogo 2025'!$A20)</f>
        <v>0</v>
      </c>
      <c r="M20" s="36">
        <f>SUMIFS('Spese 2025'!AI$3:AI$150,'Spese 2025'!AJ$3:AJ$150,'Riepilogo 2025'!$A20)</f>
        <v>0</v>
      </c>
    </row>
    <row r="21" spans="1:15" ht="15.75" customHeight="1">
      <c r="A21" s="34" t="s">
        <v>23</v>
      </c>
      <c r="B21" s="35">
        <v>60</v>
      </c>
      <c r="C21" s="35">
        <v>58.3</v>
      </c>
      <c r="D21" s="35">
        <v>557.57000000000005</v>
      </c>
      <c r="E21" s="35">
        <v>267</v>
      </c>
      <c r="F21" s="36">
        <f>SUMIFS('Spese 2025'!N$3:N$150,'Spese 2025'!O$3:O$150,'Riepilogo 2025'!$A21)</f>
        <v>234.3</v>
      </c>
      <c r="G21" s="36">
        <f>SUMIFS('Spese 2025'!Q$3:Q$150,'Spese 2025'!R$3:R$150,'Riepilogo 2025'!$A21)</f>
        <v>0</v>
      </c>
      <c r="H21" s="36">
        <f>SUMIFS('Spese 2025'!T$3:T$150,'Spese 2025'!U$3:U$150,'Riepilogo 2025'!$A21)</f>
        <v>0</v>
      </c>
      <c r="I21" s="36">
        <f>SUMIFS('Spese 2025'!W22:W169,'Spese 2025'!X22:X169,'Riepilogo 2025'!$A21)</f>
        <v>0</v>
      </c>
      <c r="J21" s="36">
        <f>SUMIFS('Spese 2025'!Z$3:Z$150,'Spese 2025'!AA$3:AA$150,'Riepilogo 2025'!$A21)</f>
        <v>0</v>
      </c>
      <c r="K21" s="36">
        <f>SUMIFS('Spese 2025'!AC$3:AC$150,'Spese 2025'!AD$3:AD$150,'Riepilogo 2025'!$A21)</f>
        <v>0</v>
      </c>
      <c r="L21" s="36">
        <f>SUMIFS('Spese 2025'!AF$3:AF$150,'Spese 2025'!AG$3:AG$150,'Riepilogo 2025'!$A21)</f>
        <v>0</v>
      </c>
      <c r="M21" s="36">
        <f>SUMIFS('Spese 2025'!AI$3:AI$150,'Spese 2025'!AJ$3:AJ$150,'Riepilogo 2025'!$A21)</f>
        <v>0</v>
      </c>
    </row>
    <row r="22" spans="1:15" ht="15.75" customHeight="1">
      <c r="A22" s="34" t="s">
        <v>24</v>
      </c>
      <c r="B22" s="35">
        <v>5.78</v>
      </c>
      <c r="C22" s="35">
        <v>0</v>
      </c>
      <c r="D22" s="35">
        <v>14.96</v>
      </c>
      <c r="E22" s="35">
        <v>0</v>
      </c>
      <c r="F22" s="36">
        <f>SUMIFS('Spese 2025'!N$3:N$150,'Spese 2025'!O$3:O$150,'Riepilogo 2025'!$A22)</f>
        <v>41.14</v>
      </c>
      <c r="G22" s="36">
        <f>SUMIFS('Spese 2025'!Q$3:Q$150,'Spese 2025'!R$3:R$150,'Riepilogo 2025'!$A22)</f>
        <v>0</v>
      </c>
      <c r="H22" s="36">
        <f>SUMIFS('Spese 2025'!T$3:T$150,'Spese 2025'!U$3:U$150,'Riepilogo 2025'!$A22)</f>
        <v>0</v>
      </c>
      <c r="I22" s="36">
        <f>SUMIFS('Spese 2025'!W23:W170,'Spese 2025'!X23:X170,'Riepilogo 2025'!$A22)</f>
        <v>0</v>
      </c>
      <c r="J22" s="36">
        <f>SUMIFS('Spese 2025'!Z$3:Z$150,'Spese 2025'!AA$3:AA$150,'Riepilogo 2025'!$A22)</f>
        <v>0</v>
      </c>
      <c r="K22" s="36">
        <f>SUMIFS('Spese 2025'!AC$3:AC$150,'Spese 2025'!AD$3:AD$150,'Riepilogo 2025'!$A22)</f>
        <v>0</v>
      </c>
      <c r="L22" s="36">
        <f>SUMIFS('Spese 2025'!AF$3:AF$150,'Spese 2025'!AG$3:AG$150,'Riepilogo 2025'!$A22)</f>
        <v>0</v>
      </c>
      <c r="M22" s="36">
        <f>SUMIFS('Spese 2025'!AI$3:AI$150,'Spese 2025'!AJ$3:AJ$150,'Riepilogo 2025'!$A22)</f>
        <v>0</v>
      </c>
    </row>
    <row r="23" spans="1:15" ht="15.75" customHeight="1">
      <c r="A23" s="34" t="s">
        <v>25</v>
      </c>
      <c r="B23" s="35">
        <v>3420.27</v>
      </c>
      <c r="C23" s="35">
        <v>-1475.9800000000009</v>
      </c>
      <c r="D23" s="35">
        <v>212.69</v>
      </c>
      <c r="E23" s="35">
        <v>81</v>
      </c>
      <c r="F23" s="36">
        <f>SUMIFS('Spese 2025'!N$3:N$150,'Spese 2025'!O$3:O$150,'Riepilogo 2025'!$A23)</f>
        <v>0</v>
      </c>
      <c r="G23" s="36">
        <f>SUMIFS('Spese 2025'!Q$3:Q$150,'Spese 2025'!R$3:R$150,'Riepilogo 2025'!$A23)</f>
        <v>0</v>
      </c>
      <c r="H23" s="36">
        <f>SUMIFS('Spese 2025'!T$3:T$150,'Spese 2025'!U$3:U$150,'Riepilogo 2025'!$A23)</f>
        <v>0</v>
      </c>
      <c r="I23" s="36">
        <f>SUMIFS('Spese 2025'!W24:W171,'Spese 2025'!X24:X171,'Riepilogo 2025'!$A23)</f>
        <v>0</v>
      </c>
      <c r="J23" s="36">
        <f>SUMIFS('Spese 2025'!Z$3:Z$150,'Spese 2025'!AA$3:AA$150,'Riepilogo 2025'!$A23)</f>
        <v>0</v>
      </c>
      <c r="K23" s="36">
        <f>SUMIFS('Spese 2025'!AC$3:AC$150,'Spese 2025'!AD$3:AD$150,'Riepilogo 2025'!$A23)</f>
        <v>0</v>
      </c>
      <c r="L23" s="36">
        <f>SUMIFS('Spese 2025'!AF$3:AF$150,'Spese 2025'!AG$3:AG$150,'Riepilogo 2025'!$A23)</f>
        <v>0</v>
      </c>
      <c r="M23" s="36">
        <f>SUMIFS('Spese 2025'!AI$3:AI$150,'Spese 2025'!AJ$3:AJ$150,'Riepilogo 2025'!$A23)</f>
        <v>0</v>
      </c>
    </row>
    <row r="24" spans="1:15" ht="15.75" customHeight="1">
      <c r="A24" s="34" t="s">
        <v>26</v>
      </c>
      <c r="B24" s="35">
        <v>126.15</v>
      </c>
      <c r="C24" s="35">
        <v>59.1</v>
      </c>
      <c r="D24" s="35">
        <v>70.400000000000006</v>
      </c>
      <c r="E24" s="35">
        <v>103.69999999999999</v>
      </c>
      <c r="F24" s="36">
        <f>SUMIFS('Spese 2025'!N$3:N$150,'Spese 2025'!O$3:O$150,'Riepilogo 2025'!$A24)</f>
        <v>128.35</v>
      </c>
      <c r="G24" s="36">
        <f>SUMIFS('Spese 2025'!Q$3:Q$150,'Spese 2025'!R$3:R$150,'Riepilogo 2025'!$A24)</f>
        <v>0</v>
      </c>
      <c r="H24" s="36">
        <f>SUMIFS('Spese 2025'!T$3:T$150,'Spese 2025'!U$3:U$150,'Riepilogo 2025'!$A24)</f>
        <v>0</v>
      </c>
      <c r="I24" s="36">
        <f>SUMIFS('Spese 2025'!W25:W172,'Spese 2025'!X25:X172,'Riepilogo 2025'!$A24)</f>
        <v>0</v>
      </c>
      <c r="J24" s="36">
        <f>SUMIFS('Spese 2025'!Z$3:Z$150,'Spese 2025'!AA$3:AA$150,'Riepilogo 2025'!$A24)</f>
        <v>0</v>
      </c>
      <c r="K24" s="36">
        <f>SUMIFS('Spese 2025'!AC$3:AC$150,'Spese 2025'!AD$3:AD$150,'Riepilogo 2025'!$A24)</f>
        <v>0</v>
      </c>
      <c r="L24" s="36">
        <f>SUMIFS('Spese 2025'!AF$3:AF$150,'Spese 2025'!AG$3:AG$150,'Riepilogo 2025'!$A24)</f>
        <v>0</v>
      </c>
      <c r="M24" s="36">
        <f>SUMIFS('Spese 2025'!AI$3:AI$150,'Spese 2025'!AJ$3:AJ$150,'Riepilogo 2025'!$A24)</f>
        <v>0</v>
      </c>
    </row>
    <row r="25" spans="1:15" ht="15.75" customHeight="1">
      <c r="A25" s="34" t="s">
        <v>27</v>
      </c>
      <c r="B25" s="35">
        <v>348.1</v>
      </c>
      <c r="C25" s="35">
        <v>95.23</v>
      </c>
      <c r="D25" s="35">
        <v>1030.7</v>
      </c>
      <c r="E25" s="35">
        <v>143.19999999999999</v>
      </c>
      <c r="F25" s="36">
        <f>SUMIFS('Spese 2025'!N$3:N$150,'Spese 2025'!O$3:O$150,'Riepilogo 2025'!$A25)</f>
        <v>283.38</v>
      </c>
      <c r="G25" s="36">
        <f>SUMIFS('Spese 2025'!Q$3:Q$150,'Spese 2025'!R$3:R$150,'Riepilogo 2025'!$A25)</f>
        <v>0</v>
      </c>
      <c r="H25" s="36">
        <f>SUMIFS('Spese 2025'!T$3:T$150,'Spese 2025'!U$3:U$150,'Riepilogo 2025'!$A25)</f>
        <v>0</v>
      </c>
      <c r="I25" s="36">
        <f>SUMIFS('Spese 2025'!W26:W173,'Spese 2025'!X26:X173,'Riepilogo 2025'!$A25)</f>
        <v>0</v>
      </c>
      <c r="J25" s="36">
        <f>SUMIFS('Spese 2025'!Z$3:Z$150,'Spese 2025'!AA$3:AA$150,'Riepilogo 2025'!$A25)</f>
        <v>0</v>
      </c>
      <c r="K25" s="36">
        <f>SUMIFS('Spese 2025'!AC$3:AC$150,'Spese 2025'!AD$3:AD$150,'Riepilogo 2025'!$A25)</f>
        <v>0</v>
      </c>
      <c r="L25" s="36">
        <f>SUMIFS('Spese 2025'!AF$3:AF$150,'Spese 2025'!AG$3:AG$150,'Riepilogo 2025'!$A25)</f>
        <v>0</v>
      </c>
      <c r="M25" s="36">
        <f>SUMIFS('Spese 2025'!AI$3:AI$150,'Spese 2025'!AJ$3:AJ$150,'Riepilogo 2025'!$A25)</f>
        <v>0</v>
      </c>
    </row>
    <row r="26" spans="1:15" ht="15.75" customHeight="1">
      <c r="A26" s="34" t="s">
        <v>28</v>
      </c>
      <c r="B26" s="35">
        <v>0</v>
      </c>
      <c r="C26" s="35">
        <v>0</v>
      </c>
      <c r="D26" s="35">
        <v>0</v>
      </c>
      <c r="E26" s="35">
        <v>0</v>
      </c>
      <c r="F26" s="36">
        <f>SUMIFS('Spese 2025'!N$3:N$150,'Spese 2025'!O$3:O$150,'Riepilogo 2025'!$A26)</f>
        <v>0</v>
      </c>
      <c r="G26" s="36">
        <f>SUMIFS('Spese 2025'!Q$3:Q$150,'Spese 2025'!R$3:R$150,'Riepilogo 2025'!$A26)</f>
        <v>0</v>
      </c>
      <c r="H26" s="36">
        <f>SUMIFS('Spese 2025'!T$3:T$150,'Spese 2025'!U$3:U$150,'Riepilogo 2025'!$A26)</f>
        <v>0</v>
      </c>
      <c r="I26" s="36">
        <f>SUMIFS('Spese 2025'!W27:W174,'Spese 2025'!X27:X174,'Riepilogo 2025'!$A26)</f>
        <v>0</v>
      </c>
      <c r="J26" s="36">
        <f>SUMIFS('Spese 2025'!Z$3:Z$150,'Spese 2025'!AA$3:AA$150,'Riepilogo 2025'!$A26)</f>
        <v>0</v>
      </c>
      <c r="K26" s="36">
        <f>SUMIFS('Spese 2025'!AC$3:AC$150,'Spese 2025'!AD$3:AD$150,'Riepilogo 2025'!$A26)</f>
        <v>0</v>
      </c>
      <c r="L26" s="36">
        <f>SUMIFS('Spese 2025'!AF$3:AF$150,'Spese 2025'!AG$3:AG$150,'Riepilogo 2025'!$A26)</f>
        <v>0</v>
      </c>
      <c r="M26" s="36">
        <f>SUMIFS('Spese 2025'!AI$3:AI$150,'Spese 2025'!AJ$3:AJ$150,'Riepilogo 2025'!$A26)</f>
        <v>0</v>
      </c>
    </row>
    <row r="27" spans="1:15" ht="15.75" customHeight="1">
      <c r="A27" s="34" t="s">
        <v>29</v>
      </c>
      <c r="B27" s="35">
        <v>65</v>
      </c>
      <c r="C27" s="35">
        <v>45</v>
      </c>
      <c r="D27" s="35">
        <v>27</v>
      </c>
      <c r="E27" s="35">
        <v>0</v>
      </c>
      <c r="F27" s="36">
        <f>SUMIFS('Spese 2025'!N$3:N$150,'Spese 2025'!O$3:O$150,'Riepilogo 2025'!$A27)</f>
        <v>131.6</v>
      </c>
      <c r="G27" s="36">
        <f>SUMIFS('Spese 2025'!Q$3:Q$150,'Spese 2025'!R$3:R$150,'Riepilogo 2025'!$A27)</f>
        <v>0</v>
      </c>
      <c r="H27" s="36">
        <f>SUMIFS('Spese 2025'!T$3:T$150,'Spese 2025'!U$3:U$150,'Riepilogo 2025'!$A27)</f>
        <v>0</v>
      </c>
      <c r="I27" s="36">
        <f>SUMIFS('Spese 2025'!W28:W175,'Spese 2025'!X28:X175,'Riepilogo 2025'!$A27)</f>
        <v>0</v>
      </c>
      <c r="J27" s="36">
        <f>SUMIFS('Spese 2025'!Z$3:Z$150,'Spese 2025'!AA$3:AA$150,'Riepilogo 2025'!$A27)</f>
        <v>0</v>
      </c>
      <c r="K27" s="36">
        <f>SUMIFS('Spese 2025'!AC$3:AC$150,'Spese 2025'!AD$3:AD$150,'Riepilogo 2025'!$A27)</f>
        <v>0</v>
      </c>
      <c r="L27" s="36">
        <f>SUMIFS('Spese 2025'!AF$3:AF$150,'Spese 2025'!AG$3:AG$150,'Riepilogo 2025'!$A27)</f>
        <v>0</v>
      </c>
      <c r="M27" s="36">
        <f>SUMIFS('Spese 2025'!AI$3:AI$150,'Spese 2025'!AJ$3:AJ$150,'Riepilogo 2025'!$A27)</f>
        <v>0</v>
      </c>
    </row>
    <row r="28" spans="1:15" ht="15.75" customHeight="1">
      <c r="A28" s="34" t="s">
        <v>30</v>
      </c>
      <c r="B28" s="35">
        <v>12.450000000000001</v>
      </c>
      <c r="C28" s="35">
        <v>0</v>
      </c>
      <c r="D28" s="35">
        <v>12.92</v>
      </c>
      <c r="E28" s="35">
        <v>39.47</v>
      </c>
      <c r="F28" s="36">
        <f>SUMIFS('Spese 2025'!N$3:N$150,'Spese 2025'!O$3:O$150,'Riepilogo 2025'!$A28)</f>
        <v>65.489999999999995</v>
      </c>
      <c r="G28" s="36">
        <f>SUMIFS('Spese 2025'!Q$3:Q$150,'Spese 2025'!R$3:R$150,'Riepilogo 2025'!$A28)</f>
        <v>0</v>
      </c>
      <c r="H28" s="36">
        <f>SUMIFS('Spese 2025'!T$3:T$150,'Spese 2025'!U$3:U$150,'Riepilogo 2025'!$A28)</f>
        <v>0</v>
      </c>
      <c r="I28" s="36">
        <f>SUMIFS('Spese 2025'!W29:W176,'Spese 2025'!X29:X176,'Riepilogo 2025'!$A28)</f>
        <v>0</v>
      </c>
      <c r="J28" s="36">
        <f>SUMIFS('Spese 2025'!Z$3:Z$150,'Spese 2025'!AA$3:AA$150,'Riepilogo 2025'!$A28)</f>
        <v>0</v>
      </c>
      <c r="K28" s="36">
        <f>SUMIFS('Spese 2025'!AC$3:AC$150,'Spese 2025'!AD$3:AD$150,'Riepilogo 2025'!$A28)</f>
        <v>0</v>
      </c>
      <c r="L28" s="36">
        <f>SUMIFS('Spese 2025'!AF$3:AF$150,'Spese 2025'!AG$3:AG$150,'Riepilogo 2025'!$A28)</f>
        <v>0</v>
      </c>
      <c r="M28" s="36">
        <f>SUMIFS('Spese 2025'!AI$3:AI$150,'Spese 2025'!AJ$3:AJ$150,'Riepilogo 2025'!$A28)</f>
        <v>0</v>
      </c>
    </row>
    <row r="29" spans="1:15" ht="15.75" customHeight="1">
      <c r="A29" s="34" t="s">
        <v>31</v>
      </c>
      <c r="B29" s="35">
        <v>0</v>
      </c>
      <c r="C29" s="35">
        <v>0</v>
      </c>
      <c r="D29" s="35">
        <v>0</v>
      </c>
      <c r="E29" s="35">
        <v>0</v>
      </c>
      <c r="F29" s="36">
        <f>SUMIFS('Spese 2025'!N$3:N$150,'Spese 2025'!O$3:O$150,'Riepilogo 2025'!$A29)</f>
        <v>0</v>
      </c>
      <c r="G29" s="36">
        <f>SUMIFS('Spese 2025'!Q$3:Q$150,'Spese 2025'!R$3:R$150,'Riepilogo 2025'!$A29)</f>
        <v>0</v>
      </c>
      <c r="H29" s="36">
        <f>SUMIFS('Spese 2025'!T$3:T$150,'Spese 2025'!U$3:U$150,'Riepilogo 2025'!$A29)</f>
        <v>0</v>
      </c>
      <c r="I29" s="36">
        <f>SUMIFS('Spese 2025'!W30:W177,'Spese 2025'!X30:X177,'Riepilogo 2025'!$A29)</f>
        <v>0</v>
      </c>
      <c r="J29" s="36">
        <f>SUMIFS('Spese 2025'!Z$3:Z$150,'Spese 2025'!AA$3:AA$150,'Riepilogo 2025'!$A29)</f>
        <v>0</v>
      </c>
      <c r="K29" s="36">
        <f>SUMIFS('Spese 2025'!AC$3:AC$150,'Spese 2025'!AD$3:AD$150,'Riepilogo 2025'!$A29)</f>
        <v>0</v>
      </c>
      <c r="L29" s="36">
        <f>SUMIFS('Spese 2025'!AF$3:AF$150,'Spese 2025'!AG$3:AG$150,'Riepilogo 2025'!$A29)</f>
        <v>0</v>
      </c>
      <c r="M29" s="36">
        <f>SUMIFS('Spese 2025'!AI$3:AI$150,'Spese 2025'!AJ$3:AJ$150,'Riepilogo 2025'!$A29)</f>
        <v>0</v>
      </c>
    </row>
    <row r="30" spans="1:15" ht="15.75" customHeight="1">
      <c r="A30" s="34" t="s">
        <v>32</v>
      </c>
      <c r="B30" s="35">
        <v>10.8</v>
      </c>
      <c r="C30" s="35">
        <v>14.4</v>
      </c>
      <c r="D30" s="35">
        <v>21.4</v>
      </c>
      <c r="E30" s="35">
        <v>7.2</v>
      </c>
      <c r="F30" s="36">
        <f>SUMIFS('Spese 2025'!N$3:N$150,'Spese 2025'!O$3:O$150,'Riepilogo 2025'!$A30)</f>
        <v>12</v>
      </c>
      <c r="G30" s="36">
        <f>SUMIFS('Spese 2025'!Q$3:Q$150,'Spese 2025'!R$3:R$150,'Riepilogo 2025'!$A30)</f>
        <v>0</v>
      </c>
      <c r="H30" s="36">
        <f>SUMIFS('Spese 2025'!T$3:T$150,'Spese 2025'!U$3:U$150,'Riepilogo 2025'!$A30)</f>
        <v>0</v>
      </c>
      <c r="I30" s="36">
        <f>SUMIFS('Spese 2025'!W31:W178,'Spese 2025'!X31:X178,'Riepilogo 2025'!$A30)</f>
        <v>0</v>
      </c>
      <c r="J30" s="36">
        <f>SUMIFS('Spese 2025'!Z$3:Z$150,'Spese 2025'!AA$3:AA$150,'Riepilogo 2025'!$A30)</f>
        <v>0</v>
      </c>
      <c r="K30" s="36">
        <f>SUMIFS('Spese 2025'!AC$3:AC$150,'Spese 2025'!AD$3:AD$150,'Riepilogo 2025'!$A30)</f>
        <v>0</v>
      </c>
      <c r="L30" s="36">
        <f>SUMIFS('Spese 2025'!AF$3:AF$150,'Spese 2025'!AG$3:AG$150,'Riepilogo 2025'!$A30)</f>
        <v>0</v>
      </c>
      <c r="M30" s="36">
        <f>SUMIFS('Spese 2025'!AI$3:AI$150,'Spese 2025'!AJ$3:AJ$150,'Riepilogo 2025'!$A30)</f>
        <v>0</v>
      </c>
    </row>
    <row r="31" spans="1:15" ht="15.75" customHeight="1">
      <c r="A31" s="34" t="s">
        <v>33</v>
      </c>
      <c r="B31" s="35">
        <v>702.8</v>
      </c>
      <c r="C31" s="35">
        <v>9.8000000000000007</v>
      </c>
      <c r="D31" s="35">
        <v>14.600000000000009</v>
      </c>
      <c r="E31" s="35">
        <v>429.28000000000003</v>
      </c>
      <c r="F31" s="36">
        <f>SUMIFS('Spese 2025'!N$3:N$150,'Spese 2025'!O$3:O$150,'Riepilogo 2025'!$A31)</f>
        <v>94.6</v>
      </c>
      <c r="G31" s="36">
        <f>SUMIFS('Spese 2025'!Q$3:Q$150,'Spese 2025'!R$3:R$150,'Riepilogo 2025'!$A31)</f>
        <v>57.8</v>
      </c>
      <c r="H31" s="36">
        <f>SUMIFS('Spese 2025'!T$3:T$150,'Spese 2025'!U$3:U$150,'Riepilogo 2025'!$A31)</f>
        <v>0</v>
      </c>
      <c r="I31" s="36">
        <f>SUMIFS('Spese 2025'!W32:W179,'Spese 2025'!X32:X179,'Riepilogo 2025'!$A31)</f>
        <v>0</v>
      </c>
      <c r="J31" s="36">
        <f>SUMIFS('Spese 2025'!Z$3:Z$150,'Spese 2025'!AA$3:AA$150,'Riepilogo 2025'!$A31)</f>
        <v>0</v>
      </c>
      <c r="K31" s="36">
        <f>SUMIFS('Spese 2025'!AC$3:AC$150,'Spese 2025'!AD$3:AD$150,'Riepilogo 2025'!$A31)</f>
        <v>0</v>
      </c>
      <c r="L31" s="36">
        <f>SUMIFS('Spese 2025'!AF$3:AF$150,'Spese 2025'!AG$3:AG$150,'Riepilogo 2025'!$A31)</f>
        <v>0</v>
      </c>
      <c r="M31" s="36">
        <f>SUMIFS('Spese 2025'!AI$3:AI$150,'Spese 2025'!AJ$3:AJ$150,'Riepilogo 2025'!$A31)</f>
        <v>0</v>
      </c>
    </row>
    <row r="32" spans="1:15" ht="15.75" customHeight="1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2:13" ht="15.75" customHeight="1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3" ht="15.75" customHeight="1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2:13" ht="15.75" customHeight="1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2:13" ht="15.75" customHeight="1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2:13" ht="15.75" customHeight="1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2:13" ht="15.75" customHeight="1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2:13" ht="15.75" customHeight="1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2:13" ht="15.75" customHeight="1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2:13" ht="15.75" customHeight="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2:13" ht="15.75" customHeight="1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2:13" ht="15.75" customHeight="1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2:13" ht="15.75" customHeight="1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2:13" ht="15.75" customHeight="1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2:13" ht="15.75" customHeight="1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2:13" ht="15.75" customHeight="1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2:13" ht="15.75" customHeight="1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2:13" ht="15.75" customHeight="1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2:13" ht="15.75" customHeight="1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2:13" ht="15.75" customHeight="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2:13" ht="15.75" customHeight="1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2:13" ht="15.75" customHeight="1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2:13" ht="15.75" customHeight="1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2:13" ht="15.75" customHeight="1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2:13" ht="15.75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2:13" ht="15.75" customHeight="1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2:13" ht="15.75" customHeight="1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2:13" ht="15.75" customHeight="1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2:13" ht="15.75" customHeight="1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2:13" ht="15.75" customHeight="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2:13" ht="15.75" customHeight="1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2:13" ht="15.75" customHeight="1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2:13" ht="15.75" customHeight="1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2:13" ht="15.75" customHeight="1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2:13" ht="15.75" customHeight="1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2:13" ht="15.75" customHeight="1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2:13" ht="15.75" customHeight="1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2:13" ht="15.75" customHeight="1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2:13" ht="15.75" customHeight="1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2:13" ht="15.75" customHeight="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2:13" ht="15.75" customHeight="1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2:13" ht="15.75" customHeight="1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2:13" ht="15.75" customHeight="1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2:13" ht="15.75" customHeight="1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2:13" ht="15.75" customHeight="1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2:13" ht="15.75" customHeight="1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2:13" ht="15.75" customHeight="1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2:13" ht="15.75" customHeight="1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2:13" ht="15.75" customHeight="1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2:13" ht="15.75" customHeight="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2:13" ht="15.75" customHeight="1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2:13" ht="15.75" customHeight="1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2:13" ht="15.75" customHeight="1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2:13" ht="15.75" customHeight="1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2:13" ht="15.75" customHeight="1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2:13" ht="15.75" customHeight="1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2:13" ht="15.75" customHeight="1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2:13" ht="15.75" customHeight="1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2:13" ht="15.75" customHeight="1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2:13" ht="15.75" customHeight="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2:13" ht="15.75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2:13" ht="15.75" customHeight="1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2:13" ht="15.75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2:13" ht="15.75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2:13" ht="15.75" customHeight="1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2:13" ht="15.75" customHeight="1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2:13" ht="15.75" customHeight="1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2:13" ht="15.75" customHeight="1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2:13" ht="15.75" customHeight="1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2:13" ht="15.75" customHeight="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2:13" ht="15.75" customHeight="1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2:13" ht="15.75" customHeight="1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2:13" ht="15.75" customHeight="1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2:13" ht="15.75" customHeight="1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2:13" ht="15.75" customHeight="1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2:13" ht="15.75" customHeight="1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2:13" ht="15.75" customHeight="1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2:13" ht="15.75" customHeight="1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2:13" ht="15.75" customHeight="1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2:13" ht="15.75" customHeight="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 spans="2:13" ht="15.75" customHeight="1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 spans="2:13" ht="15.75" customHeight="1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2:13" ht="15.75" customHeight="1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2:13" ht="15.75" customHeight="1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 spans="2:13" ht="15.75" customHeight="1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 spans="2:13" ht="15.75" customHeight="1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 spans="2:13" ht="15.75" customHeight="1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 spans="2:13" ht="15.75" customHeight="1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 spans="2:13" ht="15.75" customHeight="1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 spans="2:13" ht="15.75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 spans="2:13" ht="15.75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 spans="2:13" ht="15.75" customHeight="1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2:13" ht="15.75" customHeight="1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2:13" ht="15.75" customHeight="1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2:13" ht="15.75" customHeight="1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2:13" ht="15.75" customHeight="1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2:13" ht="15.75" customHeight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2:13" ht="15.75" customHeight="1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2:13" ht="15.75" customHeight="1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 spans="2:13" ht="15.75" customHeight="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 spans="2:13" ht="15.75" customHeight="1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 spans="2:13" ht="15.75" customHeight="1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 spans="2:13" ht="15.75" customHeight="1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2:13" ht="15.75" customHeight="1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2:13" ht="15.75" customHeight="1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2:13" ht="15.75" customHeight="1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2:13" ht="15.75" customHeight="1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 spans="2:13" ht="15.75" customHeight="1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 spans="2:13" ht="15.75" customHeight="1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 spans="2:13" ht="15.75" customHeight="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 spans="2:13" ht="15.75" customHeight="1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2:13" ht="15.75" customHeight="1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  <row r="144" spans="2:13" ht="15.75" customHeight="1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 spans="2:13" ht="15.75" customHeight="1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 spans="2:13" ht="15.75" customHeight="1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 spans="2:13" ht="15.75" customHeight="1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 spans="2:13" ht="15.75" customHeight="1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 spans="2:13" ht="15.75" customHeight="1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 spans="2:13" ht="15.75" customHeight="1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 spans="2:13" ht="15.75" customHeight="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 spans="2:13" ht="15.75" customHeight="1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2:13" ht="15.75" customHeight="1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 spans="2:13" ht="15.75" customHeight="1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 spans="2:13" ht="15.75" customHeight="1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2:13" ht="15.75" customHeight="1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 spans="2:13" ht="15.75" customHeight="1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 spans="2:13" ht="15.75" customHeight="1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 spans="2:13" ht="15.75" customHeight="1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</row>
    <row r="160" spans="2:13" ht="15.75" customHeight="1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</row>
    <row r="161" spans="2:13" ht="15.75" customHeight="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</row>
    <row r="162" spans="2:13" ht="15.75" customHeight="1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</row>
    <row r="163" spans="2:13" ht="15.75" customHeight="1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</row>
    <row r="164" spans="2:13" ht="15.75" customHeight="1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</row>
    <row r="165" spans="2:13" ht="15.75" customHeight="1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</row>
    <row r="166" spans="2:13" ht="15.75" customHeight="1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</row>
    <row r="167" spans="2:13" ht="15.75" customHeight="1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</row>
    <row r="168" spans="2:13" ht="15.75" customHeight="1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</row>
    <row r="169" spans="2:13" ht="15.75" customHeight="1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</row>
    <row r="170" spans="2:13" ht="15.75" customHeight="1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</row>
    <row r="171" spans="2:13" ht="15.75" customHeight="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</row>
    <row r="172" spans="2:13" ht="15.75" customHeight="1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</row>
    <row r="173" spans="2:13" ht="15.75" customHeight="1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</row>
    <row r="174" spans="2:13" ht="15.75" customHeight="1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</row>
    <row r="175" spans="2:13" ht="15.75" customHeight="1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</row>
    <row r="176" spans="2:13" ht="15.75" customHeight="1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2:13" ht="15.75" customHeight="1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 spans="2:13" ht="15.75" customHeight="1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2:13" ht="15.75" customHeight="1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2:13" ht="15.75" customHeight="1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2:13" ht="15.75" customHeight="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2:13" ht="15.75" customHeight="1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2:13" ht="15.75" customHeight="1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2:13" ht="15.75" customHeight="1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2:13" ht="15.75" customHeight="1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2:13" ht="15.75" customHeight="1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2:13" ht="15.75" customHeight="1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2:13" ht="15.75" customHeight="1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2:13" ht="15.75" customHeight="1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2:13" ht="15.75" customHeight="1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2:13" ht="15.75" customHeight="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2:13" ht="15.75" customHeight="1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2:13" ht="15.75" customHeight="1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2:13" ht="15.75" customHeight="1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2:13" ht="15.75" customHeight="1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2:13" ht="15.75" customHeight="1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2:13" ht="15.75" customHeight="1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2:13" ht="15.75" customHeight="1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2:13" ht="15.75" customHeight="1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2:13" ht="15.75" customHeight="1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2:13" ht="15.75" customHeight="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2:13" ht="15.75" customHeight="1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2:13" ht="15.75" customHeight="1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2:13" ht="15.75" customHeight="1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2:13" ht="15.75" customHeight="1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2:13" ht="15.75" customHeight="1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2:13" ht="15.75" customHeight="1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2:13" ht="15.75" customHeight="1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2:13" ht="15.75" customHeight="1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2:13" ht="15.75" customHeight="1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2:13" ht="15.75" customHeight="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2:13" ht="15.75" customHeight="1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2:13" ht="15.75" customHeight="1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2:13" ht="15.75" customHeight="1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2:13" ht="15.75" customHeight="1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2:13" ht="15.75" customHeight="1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2:13" ht="15.75" customHeight="1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2:13" ht="15.75" customHeight="1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2:13" ht="15.75" customHeight="1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2:13" ht="15.75" customHeight="1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2:13" ht="15.75" customHeight="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2:13" ht="15.75" customHeight="1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2:13" ht="15.75" customHeight="1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2:13" ht="15.75" customHeight="1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2:13" ht="15.75" customHeight="1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2:13" ht="15.75" customHeight="1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2:13" ht="15.75" customHeight="1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2:13" ht="15.75" customHeight="1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2:13" ht="15.75" customHeight="1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2:13" ht="15.75" customHeight="1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2:13" ht="15.75" customHeight="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2:13" ht="15.75" customHeight="1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2:13" ht="15.75" customHeight="1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2:13" ht="15.75" customHeight="1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2:13" ht="15.75" customHeight="1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2:13" ht="15.75" customHeight="1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2:13" ht="15.75" customHeight="1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2:13" ht="15.75" customHeight="1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2:13" ht="15.75" customHeight="1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2:13" ht="15.75" customHeight="1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2:13" ht="15.75" customHeight="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2:13" ht="15.75" customHeight="1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2:13" ht="15.75" customHeight="1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2:13" ht="15.75" customHeight="1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2:13" ht="15.75" customHeight="1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2:13" ht="15.75" customHeight="1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2:13" ht="15.75" customHeight="1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2:13" ht="15.75" customHeight="1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2:13" ht="15.75" customHeight="1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2:13" ht="15.75" customHeight="1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2:13" ht="15.75" customHeight="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2:13" ht="15.75" customHeight="1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2:13" ht="15.75" customHeight="1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2:13" ht="15.75" customHeight="1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2:13" ht="15.75" customHeight="1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2:13" ht="15.75" customHeight="1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2:13" ht="15.75" customHeight="1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2:13" ht="15.75" customHeight="1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2:13" ht="15.75" customHeight="1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2:13" ht="15.75" customHeight="1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2:13" ht="15.75" customHeight="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2:13" ht="15.75" customHeight="1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2:13" ht="15.75" customHeight="1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2:13" ht="15.75" customHeight="1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2:13" ht="15.75" customHeight="1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2:13" ht="15.75" customHeight="1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2:13" ht="15.75" customHeight="1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2:13" ht="15.75" customHeight="1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2:13" ht="15.75" customHeight="1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2:13" ht="15.75" customHeight="1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2:13" ht="15.75" customHeight="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2:13" ht="15.75" customHeight="1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2:13" ht="15.75" customHeight="1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2:13" ht="15.75" customHeight="1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2:13" ht="15.75" customHeight="1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2:13" ht="15.75" customHeight="1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2:13" ht="15.75" customHeight="1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2:13" ht="15.75" customHeight="1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2:13" ht="15.75" customHeight="1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2:13" ht="15.75" customHeight="1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2:13" ht="15.75" customHeight="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2:13" ht="15.75" customHeight="1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2:13" ht="15.75" customHeight="1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2:13" ht="15.75" customHeight="1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2:13" ht="15.75" customHeight="1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2:13" ht="15.75" customHeight="1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2:13" ht="15.75" customHeight="1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2:13" ht="15.75" customHeight="1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2:13" ht="15.75" customHeight="1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2:13" ht="15.75" customHeight="1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2:13" ht="15.75" customHeight="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2:13" ht="15.75" customHeight="1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2:13" ht="15.75" customHeight="1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2:13" ht="15.75" customHeight="1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2:13" ht="15.75" customHeight="1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2:13" ht="15.75" customHeight="1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2:13" ht="15.75" customHeight="1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2:13" ht="15.75" customHeight="1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2:13" ht="15.75" customHeight="1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2:13" ht="15.75" customHeight="1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2:13" ht="15.75" customHeight="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2:13" ht="15.75" customHeight="1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2:13" ht="15.75" customHeight="1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2:13" ht="15.75" customHeight="1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2:13" ht="15.75" customHeight="1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2:13" ht="15.75" customHeight="1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2:13" ht="15.75" customHeight="1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2:13" ht="15.75" customHeight="1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2:13" ht="15.75" customHeight="1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2:13" ht="15.75" customHeight="1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2:13" ht="15.75" customHeight="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2:13" ht="15.75" customHeight="1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2:13" ht="15.75" customHeight="1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2:13" ht="15.75" customHeight="1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2:13" ht="15.75" customHeight="1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2:13" ht="15.75" customHeight="1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2:13" ht="15.75" customHeight="1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2:13" ht="15.75" customHeight="1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2:13" ht="15.75" customHeight="1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2:13" ht="15.75" customHeight="1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2:13" ht="15.75" customHeight="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2:13" ht="15.75" customHeight="1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2:13" ht="15.75" customHeight="1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2:13" ht="15.75" customHeight="1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2:13" ht="15.75" customHeight="1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2:13" ht="15.75" customHeight="1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2:13" ht="15.75" customHeight="1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2:13" ht="15.75" customHeight="1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2:13" ht="15.75" customHeight="1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2:13" ht="15.75" customHeight="1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2:13" ht="15.75" customHeight="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2:13" ht="15.75" customHeight="1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2:13" ht="15.75" customHeight="1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2:13" ht="15.75" customHeight="1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2:13" ht="15.75" customHeight="1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2:13" ht="15.75" customHeight="1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2:13" ht="15.75" customHeight="1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2:13" ht="15.75" customHeight="1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2:13" ht="15.75" customHeight="1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2:13" ht="15.75" customHeight="1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2:13" ht="15.75" customHeight="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2:13" ht="15.75" customHeight="1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2:13" ht="15.75" customHeight="1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2:13" ht="15.75" customHeight="1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2:13" ht="15.75" customHeight="1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2:13" ht="15.75" customHeight="1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2:13" ht="15.75" customHeight="1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2:13" ht="15.75" customHeight="1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2:13" ht="15.75" customHeight="1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2:13" ht="15.75" customHeight="1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2:13" ht="15.75" customHeight="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2:13" ht="15.75" customHeight="1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2:13" ht="15.75" customHeight="1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2:13" ht="15.75" customHeight="1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2:13" ht="15.75" customHeight="1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2:13" ht="15.75" customHeight="1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2:13" ht="15.75" customHeight="1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2:13" ht="15.75" customHeight="1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2:13" ht="15.75" customHeight="1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2:13" ht="15.75" customHeight="1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2:13" ht="15.75" customHeight="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2:13" ht="15.75" customHeight="1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2:13" ht="15.75" customHeight="1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2:13" ht="15.75" customHeight="1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2:13" ht="15.75" customHeight="1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2:13" ht="15.75" customHeight="1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2:13" ht="15.75" customHeight="1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2:13" ht="15.75" customHeight="1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2:13" ht="15.75" customHeight="1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2:13" ht="15.75" customHeight="1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2:13" ht="15.75" customHeight="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2:13" ht="15.75" customHeight="1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2:13" ht="15.75" customHeight="1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2:13" ht="15.75" customHeight="1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2:13" ht="15.75" customHeight="1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2:13" ht="15.75" customHeight="1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2:13" ht="15.75" customHeight="1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2:13" ht="15.75" customHeight="1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2:13" ht="15.75" customHeight="1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2:13" ht="15.75" customHeight="1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2:13" ht="15.75" customHeight="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2:13" ht="15.75" customHeight="1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2:13" ht="15.75" customHeight="1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2:13" ht="15.75" customHeight="1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2:13" ht="15.75" customHeight="1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2:13" ht="15.75" customHeight="1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2:13" ht="15.75" customHeight="1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2:13" ht="15.75" customHeight="1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2:13" ht="15.75" customHeight="1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2:13" ht="15.75" customHeight="1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2:13" ht="15.75" customHeight="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2:13" ht="15.75" customHeight="1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2:13" ht="15.75" customHeight="1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2:13" ht="15.75" customHeight="1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2:13" ht="15.75" customHeight="1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2:13" ht="15.75" customHeight="1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2:13" ht="15.75" customHeight="1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2:13" ht="15.75" customHeight="1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2:13" ht="15.75" customHeight="1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2:13" ht="15.75" customHeight="1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2:13" ht="15.75" customHeight="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2:13" ht="15.75" customHeight="1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2:13" ht="15.75" customHeight="1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2:13" ht="15.75" customHeight="1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2:13" ht="15.75" customHeight="1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2:13" ht="15.75" customHeight="1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2:13" ht="15.75" customHeight="1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2:13" ht="15.75" customHeight="1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2:13" ht="15.75" customHeight="1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2:13" ht="15.75" customHeight="1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2:13" ht="15.75" customHeight="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2:13" ht="15.75" customHeight="1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2:13" ht="15.75" customHeight="1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2:13" ht="15.75" customHeight="1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2:13" ht="15.75" customHeight="1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2:13" ht="15.75" customHeight="1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2:13" ht="15.75" customHeight="1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2:13" ht="15.75" customHeight="1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2:13" ht="15.75" customHeight="1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2:13" ht="15.75" customHeight="1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2:13" ht="15.75" customHeight="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2:13" ht="15.75" customHeight="1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2:13" ht="15.75" customHeight="1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2:13" ht="15.75" customHeight="1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2:13" ht="15.75" customHeight="1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2:13" ht="15.75" customHeight="1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2:13" ht="15.75" customHeight="1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2:13" ht="15.75" customHeight="1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2:13" ht="15.75" customHeight="1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2:13" ht="15.75" customHeight="1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2:13" ht="15.75" customHeight="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2:13" ht="15.75" customHeight="1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2:13" ht="15.75" customHeight="1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2:13" ht="15.75" customHeight="1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2:13" ht="15.75" customHeight="1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2:13" ht="15.75" customHeight="1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2:13" ht="15.75" customHeight="1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2:13" ht="15.75" customHeight="1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2:13" ht="15.75" customHeight="1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2:13" ht="15.75" customHeight="1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2:13" ht="15.75" customHeight="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2:13" ht="15.75" customHeight="1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2:13" ht="15.75" customHeight="1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2:13" ht="15.75" customHeight="1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2:13" ht="15.75" customHeight="1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2:13" ht="15.75" customHeight="1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2:13" ht="15.75" customHeight="1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2:13" ht="15.75" customHeight="1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2:13" ht="15.75" customHeight="1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2:13" ht="15.75" customHeight="1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2:13" ht="15.75" customHeight="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2:13" ht="15.75" customHeight="1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2:13" ht="15.75" customHeight="1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2:13" ht="15.75" customHeight="1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2:13" ht="15.75" customHeight="1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2:13" ht="15.75" customHeight="1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2:13" ht="15.75" customHeight="1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2:13" ht="15.75" customHeight="1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2:13" ht="15.75" customHeight="1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2:13" ht="15.75" customHeight="1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2:13" ht="15.75" customHeight="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2:13" ht="15.75" customHeight="1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2:13" ht="15.75" customHeight="1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2:13" ht="15.75" customHeight="1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2:13" ht="15.75" customHeight="1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2:13" ht="15.75" customHeight="1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2:13" ht="15.75" customHeight="1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2:13" ht="15.75" customHeight="1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2:13" ht="15.75" customHeight="1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2:13" ht="15.75" customHeight="1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2:13" ht="15.75" customHeight="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2:13" ht="15.75" customHeight="1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2:13" ht="15.75" customHeight="1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2:13" ht="15.75" customHeight="1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2:13" ht="15.75" customHeight="1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2:13" ht="15.75" customHeight="1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2:13" ht="15.75" customHeight="1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2:13" ht="15.75" customHeight="1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2:13" ht="15.75" customHeight="1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2:13" ht="15.75" customHeight="1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2:13" ht="15.75" customHeight="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2:13" ht="15.75" customHeight="1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2:13" ht="15.75" customHeight="1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2:13" ht="15.75" customHeight="1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2:13" ht="15.75" customHeight="1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2:13" ht="15.75" customHeight="1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2:13" ht="15.75" customHeight="1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2:13" ht="15.75" customHeight="1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2:13" ht="15.75" customHeight="1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2:13" ht="15.75" customHeight="1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2:13" ht="15.75" customHeight="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2:13" ht="15.75" customHeight="1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2:13" ht="15.75" customHeight="1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2:13" ht="15.75" customHeight="1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2:13" ht="15.75" customHeight="1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2:13" ht="15.75" customHeight="1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2:13" ht="15.75" customHeight="1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2:13" ht="15.75" customHeight="1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2:13" ht="15.75" customHeight="1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2:13" ht="15.75" customHeight="1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2:13" ht="15.75" customHeight="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2:13" ht="15.75" customHeight="1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2:13" ht="15.75" customHeight="1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2:13" ht="15.75" customHeight="1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2:13" ht="15.75" customHeight="1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2:13" ht="15.75" customHeight="1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2:13" ht="15.75" customHeight="1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2:13" ht="15.75" customHeight="1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2:13" ht="15.75" customHeight="1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2:13" ht="15.75" customHeight="1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2:13" ht="15.75" customHeight="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2:13" ht="15.75" customHeight="1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2:13" ht="15.75" customHeight="1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2:13" ht="15.75" customHeight="1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2:13" ht="15.75" customHeight="1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2:13" ht="15.75" customHeight="1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2:13" ht="15.75" customHeight="1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2:13" ht="15.75" customHeight="1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2:13" ht="15.75" customHeight="1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2:13" ht="15.75" customHeight="1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2:13" ht="15.75" customHeight="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2:13" ht="15.75" customHeight="1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2:13" ht="15.75" customHeight="1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2:13" ht="15.75" customHeight="1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2:13" ht="15.75" customHeight="1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2:13" ht="15.75" customHeight="1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2:13" ht="15.75" customHeight="1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2:13" ht="15.75" customHeight="1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2:13" ht="15.75" customHeight="1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2:13" ht="15.75" customHeight="1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2:13" ht="15.75" customHeight="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2:13" ht="15.75" customHeight="1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2:13" ht="15.75" customHeight="1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2:13" ht="15.75" customHeight="1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2:13" ht="15.75" customHeight="1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2:13" ht="15.75" customHeight="1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2:13" ht="15.75" customHeight="1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2:13" ht="15.75" customHeight="1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2:13" ht="15.75" customHeight="1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2:13" ht="15.75" customHeight="1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2:13" ht="15.75" customHeight="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2:13" ht="15.75" customHeight="1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2:13" ht="15.75" customHeight="1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2:13" ht="15.75" customHeight="1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2:13" ht="15.75" customHeight="1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2:13" ht="15.75" customHeight="1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2:13" ht="15.75" customHeight="1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2:13" ht="15.75" customHeight="1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2:13" ht="15.75" customHeight="1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2:13" ht="15.75" customHeight="1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2:13" ht="15.75" customHeight="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2:13" ht="15.75" customHeight="1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2:13" ht="15.75" customHeight="1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2:13" ht="15.75" customHeight="1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2:13" ht="15.75" customHeight="1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2:13" ht="15.75" customHeight="1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2:13" ht="15.75" customHeight="1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2:13" ht="15.75" customHeight="1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2:13" ht="15.75" customHeight="1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2:13" ht="15.75" customHeight="1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2:13" ht="15.75" customHeight="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2:13" ht="15.75" customHeight="1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2:13" ht="15.75" customHeight="1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2:13" ht="15.75" customHeight="1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2:13" ht="15.75" customHeight="1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2:13" ht="15.75" customHeight="1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2:13" ht="15.75" customHeight="1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2:13" ht="15.75" customHeight="1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2:13" ht="15.75" customHeight="1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2:13" ht="15.75" customHeight="1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2:13" ht="15.75" customHeight="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2:13" ht="15.75" customHeight="1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2:13" ht="15.75" customHeight="1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2:13" ht="15.75" customHeight="1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2:13" ht="15.75" customHeight="1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2:13" ht="15.75" customHeight="1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2:13" ht="15.75" customHeight="1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2:13" ht="15.75" customHeight="1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2:13" ht="15.75" customHeight="1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2:13" ht="15.75" customHeight="1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2:13" ht="15.75" customHeight="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2:13" ht="15.75" customHeight="1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2:13" ht="15.75" customHeight="1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2:13" ht="15.75" customHeight="1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2:13" ht="15.75" customHeight="1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2:13" ht="15.75" customHeight="1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2:13" ht="15.75" customHeight="1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2:13" ht="15.75" customHeight="1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2:13" ht="15.75" customHeight="1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2:13" ht="15.75" customHeight="1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2:13" ht="15.75" customHeight="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2:13" ht="15.75" customHeight="1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2:13" ht="15.75" customHeight="1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2:13" ht="15.75" customHeight="1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2:13" ht="15.75" customHeight="1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2:13" ht="15.75" customHeight="1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2:13" ht="15.75" customHeight="1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2:13" ht="15.75" customHeight="1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2:13" ht="15.75" customHeight="1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2:13" ht="15.75" customHeight="1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2:13" ht="15.75" customHeight="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2:13" ht="15.75" customHeight="1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2:13" ht="15.75" customHeight="1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2:13" ht="15.75" customHeight="1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2:13" ht="15.75" customHeight="1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2:13" ht="15.75" customHeight="1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2:13" ht="15.75" customHeight="1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2:13" ht="15.75" customHeight="1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2:13" ht="15.75" customHeight="1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2:13" ht="15.75" customHeight="1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2:13" ht="15.75" customHeight="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2:13" ht="15.75" customHeight="1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2:13" ht="15.75" customHeight="1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2:13" ht="15.75" customHeight="1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2:13" ht="15.75" customHeight="1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2:13" ht="15.75" customHeight="1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2:13" ht="15.75" customHeight="1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2:13" ht="15.75" customHeight="1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2:13" ht="15.75" customHeight="1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2:13" ht="15.75" customHeight="1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2:13" ht="15.75" customHeight="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2:13" ht="15.75" customHeight="1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2:13" ht="15.75" customHeight="1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2:13" ht="15.75" customHeight="1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2:13" ht="15.75" customHeight="1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2:13" ht="15.75" customHeight="1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2:13" ht="15.75" customHeight="1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2:13" ht="15.75" customHeight="1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2:13" ht="15.75" customHeight="1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2:13" ht="15.75" customHeight="1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2:13" ht="15.75" customHeight="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2:13" ht="15.75" customHeight="1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2:13" ht="15.75" customHeight="1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2:13" ht="15.75" customHeight="1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2:13" ht="15.75" customHeight="1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2:13" ht="15.75" customHeight="1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2:13" ht="15.75" customHeight="1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2:13" ht="15.75" customHeight="1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2:13" ht="15.75" customHeight="1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2:13" ht="15.75" customHeight="1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2:13" ht="15.75" customHeight="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2:13" ht="15.75" customHeight="1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2:13" ht="15.75" customHeight="1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2:13" ht="15.75" customHeight="1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2:13" ht="15.75" customHeight="1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2:13" ht="15.75" customHeight="1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2:13" ht="15.75" customHeight="1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2:13" ht="15.75" customHeight="1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2:13" ht="15.75" customHeight="1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2:13" ht="15.75" customHeight="1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2:13" ht="15.75" customHeight="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2:13" ht="15.75" customHeight="1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2:13" ht="15.75" customHeight="1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2:13" ht="15.75" customHeight="1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2:13" ht="15.75" customHeight="1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2:13" ht="15.75" customHeight="1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2:13" ht="15.75" customHeight="1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2:13" ht="15.75" customHeight="1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2:13" ht="15.75" customHeight="1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2:13" ht="15.75" customHeight="1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2:13" ht="15.75" customHeight="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2:13" ht="15.75" customHeight="1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2:13" ht="15.75" customHeight="1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2:13" ht="15.75" customHeight="1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2:13" ht="15.75" customHeight="1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2:13" ht="15.75" customHeight="1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2:13" ht="15.75" customHeight="1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2:13" ht="15.75" customHeight="1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2:13" ht="15.75" customHeight="1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2:13" ht="15.75" customHeight="1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2:13" ht="15.75" customHeight="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2:13" ht="15.75" customHeight="1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2:13" ht="15.75" customHeight="1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2:13" ht="15.75" customHeight="1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2:13" ht="15.75" customHeight="1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2:13" ht="15.75" customHeight="1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2:13" ht="15.75" customHeight="1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2:13" ht="15.75" customHeight="1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2:13" ht="15.75" customHeight="1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2:13" ht="15.75" customHeight="1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2:13" ht="15.75" customHeight="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2:13" ht="15.75" customHeight="1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2:13" ht="15.75" customHeight="1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2:13" ht="15.75" customHeight="1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2:13" ht="15.75" customHeight="1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2:13" ht="15.75" customHeight="1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2:13" ht="15.75" customHeight="1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2:13" ht="15.75" customHeight="1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2:13" ht="15.75" customHeight="1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2:13" ht="15.75" customHeight="1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2:13" ht="15.75" customHeight="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2:13" ht="15.75" customHeight="1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2:13" ht="15.75" customHeight="1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2:13" ht="15.75" customHeight="1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2:13" ht="15.75" customHeight="1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2:13" ht="15.75" customHeight="1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2:13" ht="15.75" customHeight="1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2:13" ht="15.75" customHeight="1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2:13" ht="15.75" customHeight="1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2:13" ht="15.75" customHeight="1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2:13" ht="15.75" customHeight="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2:13" ht="15.75" customHeight="1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2:13" ht="15.75" customHeight="1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2:13" ht="15.75" customHeight="1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2:13" ht="15.75" customHeight="1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2:13" ht="15.75" customHeight="1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2:13" ht="15.75" customHeight="1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2:13" ht="15.75" customHeight="1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2:13" ht="15.75" customHeight="1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2:13" ht="15.75" customHeight="1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2:13" ht="15.75" customHeight="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2:13" ht="15.75" customHeight="1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2:13" ht="15.75" customHeight="1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2:13" ht="15.75" customHeight="1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2:13" ht="15.75" customHeight="1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2:13" ht="15.75" customHeight="1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2:13" ht="15.75" customHeight="1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2:13" ht="15.75" customHeight="1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2:13" ht="15.75" customHeight="1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2:13" ht="15.75" customHeight="1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2:13" ht="15.75" customHeight="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2:13" ht="15.75" customHeight="1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2:13" ht="15.75" customHeight="1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2:13" ht="15.75" customHeight="1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2:13" ht="15.75" customHeight="1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2:13" ht="15.75" customHeight="1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2:13" ht="15.75" customHeight="1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2:13" ht="15.75" customHeight="1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2:13" ht="15.75" customHeight="1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2:13" ht="15.75" customHeight="1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2:13" ht="15.75" customHeight="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2:13" ht="15.75" customHeight="1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2:13" ht="15.75" customHeight="1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2:13" ht="15.75" customHeight="1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2:13" ht="15.75" customHeight="1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2:13" ht="15.75" customHeight="1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2:13" ht="15.75" customHeight="1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2:13" ht="15.75" customHeight="1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2:13" ht="15.75" customHeight="1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2:13" ht="15.75" customHeight="1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2:13" ht="15.75" customHeight="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2:13" ht="15.75" customHeight="1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2:13" ht="15.75" customHeight="1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2:13" ht="15.75" customHeight="1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2:13" ht="15.75" customHeight="1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2:13" ht="15.75" customHeight="1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2:13" ht="15.75" customHeight="1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2:13" ht="15.75" customHeight="1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2:13" ht="15.75" customHeight="1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2:13" ht="15.75" customHeight="1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2:13" ht="15.75" customHeight="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2:13" ht="15.75" customHeight="1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2:13" ht="15.75" customHeight="1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2:13" ht="15.75" customHeight="1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2:13" ht="15.75" customHeight="1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2:13" ht="15.75" customHeight="1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2:13" ht="15.75" customHeight="1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2:13" ht="15.75" customHeight="1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2:13" ht="15.75" customHeight="1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2:13" ht="15.75" customHeight="1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2:13" ht="15.75" customHeight="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2:13" ht="15.75" customHeight="1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2:13" ht="15.75" customHeight="1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2:13" ht="15.75" customHeight="1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2:13" ht="15.75" customHeight="1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2:13" ht="15.75" customHeight="1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2:13" ht="15.75" customHeight="1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2:13" ht="15.75" customHeight="1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2:13" ht="15.75" customHeight="1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2:13" ht="15.75" customHeight="1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2:13" ht="15.75" customHeight="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2:13" ht="15.75" customHeight="1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2:13" ht="15.75" customHeight="1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2:13" ht="15.75" customHeight="1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2:13" ht="15.75" customHeight="1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2:13" ht="15.75" customHeight="1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2:13" ht="15.75" customHeight="1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2:13" ht="15.75" customHeight="1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2:13" ht="15.75" customHeight="1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2:13" ht="15.75" customHeight="1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2:13" ht="15.75" customHeight="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2:13" ht="15.75" customHeight="1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2:13" ht="15.75" customHeight="1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2:13" ht="15.75" customHeight="1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2:13" ht="15.75" customHeight="1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2:13" ht="15.75" customHeight="1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2:13" ht="15.75" customHeight="1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2:13" ht="15.75" customHeight="1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2:13" ht="15.75" customHeight="1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2:13" ht="15.75" customHeight="1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2:13" ht="15.75" customHeight="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2:13" ht="15.75" customHeight="1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2:13" ht="15.75" customHeight="1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2:13" ht="15.75" customHeight="1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2:13" ht="15.75" customHeight="1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2:13" ht="15.75" customHeight="1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2:13" ht="15.75" customHeight="1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2:13" ht="15.75" customHeight="1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2:13" ht="15.75" customHeight="1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2:13" ht="15.75" customHeight="1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2:13" ht="15.75" customHeight="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2:13" ht="15.75" customHeight="1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2:13" ht="15.75" customHeight="1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2:13" ht="15.75" customHeight="1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2:13" ht="15.75" customHeight="1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2:13" ht="15.75" customHeight="1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2:13" ht="15.75" customHeight="1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2:13" ht="15.75" customHeight="1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2:13" ht="15.75" customHeight="1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2:13" ht="15.75" customHeight="1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2:13" ht="15.75" customHeight="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2:13" ht="15.75" customHeight="1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2:13" ht="15.75" customHeight="1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2:13" ht="15.75" customHeight="1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2:13" ht="15.75" customHeight="1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2:13" ht="15.75" customHeight="1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2:13" ht="15.75" customHeight="1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2:13" ht="15.75" customHeight="1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2:13" ht="15.75" customHeight="1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2:13" ht="15.75" customHeight="1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2:13" ht="15.75" customHeight="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2:13" ht="15.75" customHeight="1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2:13" ht="15.75" customHeight="1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2:13" ht="15.75" customHeight="1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2:13" ht="15.75" customHeight="1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2:13" ht="15.75" customHeight="1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2:13" ht="15.75" customHeight="1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2:13" ht="15.75" customHeight="1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2:13" ht="15.75" customHeight="1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2:13" ht="15.75" customHeight="1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2:13" ht="15.75" customHeight="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2:13" ht="15.75" customHeight="1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2:13" ht="15.75" customHeight="1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2:13" ht="15.75" customHeight="1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2:13" ht="15.75" customHeight="1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2:13" ht="15.75" customHeight="1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2:13" ht="15.75" customHeight="1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2:13" ht="15.75" customHeight="1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2:13" ht="15.75" customHeight="1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2:13" ht="15.75" customHeight="1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2:13" ht="15.75" customHeight="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2:13" ht="15.75" customHeight="1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2:13" ht="15.75" customHeight="1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2:13" ht="15.75" customHeight="1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2:13" ht="15.75" customHeight="1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2:13" ht="15.75" customHeight="1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2:13" ht="15.75" customHeight="1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2:13" ht="15.75" customHeight="1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2:13" ht="15.75" customHeight="1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2:13" ht="15.75" customHeight="1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2:13" ht="15.75" customHeight="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2:13" ht="15.75" customHeight="1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2:13" ht="15.75" customHeight="1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2:13" ht="15.75" customHeight="1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2:13" ht="15.75" customHeight="1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2:13" ht="15.75" customHeight="1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2:13" ht="15.75" customHeight="1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2:13" ht="15.75" customHeight="1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2:13" ht="15.75" customHeight="1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2:13" ht="15.75" customHeight="1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2:13" ht="15.75" customHeight="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2:13" ht="15.75" customHeight="1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2:13" ht="15.75" customHeight="1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2:13" ht="15.75" customHeight="1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2:13" ht="15.75" customHeight="1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2:13" ht="15.75" customHeight="1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2:13" ht="15.75" customHeight="1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2:13" ht="15.75" customHeight="1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2:13" ht="15.75" customHeight="1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2:13" ht="15.75" customHeight="1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2:13" ht="15.75" customHeight="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2:13" ht="15.75" customHeight="1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2:13" ht="15.75" customHeight="1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2:13" ht="15.75" customHeight="1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2:13" ht="15.75" customHeight="1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2:13" ht="15.75" customHeight="1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2:13" ht="15.75" customHeight="1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2:13" ht="15.75" customHeight="1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2:13" ht="15.75" customHeight="1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2:13" ht="15.75" customHeight="1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2:13" ht="15.75" customHeight="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2:13" ht="15.75" customHeight="1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2:13" ht="15.75" customHeight="1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2:13" ht="15.75" customHeight="1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2:13" ht="15.75" customHeight="1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2:13" ht="15.75" customHeight="1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2:13" ht="15.75" customHeight="1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2:13" ht="15.75" customHeight="1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2:13" ht="15.75" customHeight="1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2:13" ht="15.75" customHeight="1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2:13" ht="15.75" customHeight="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2:13" ht="15.75" customHeight="1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2:13" ht="15.75" customHeight="1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2:13" ht="15.75" customHeight="1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2:13" ht="15.75" customHeight="1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2:13" ht="15.75" customHeight="1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2:13" ht="15.75" customHeight="1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2:13" ht="15.75" customHeight="1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2:13" ht="15.75" customHeight="1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2:13" ht="15.75" customHeight="1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2:13" ht="15.75" customHeight="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2:13" ht="15.75" customHeight="1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2:13" ht="15.75" customHeight="1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2:13" ht="15.75" customHeight="1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2:13" ht="15.75" customHeight="1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2:13" ht="15.75" customHeight="1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2:13" ht="15.75" customHeight="1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2:13" ht="15.75" customHeight="1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2:13" ht="15.75" customHeight="1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2:13" ht="15.75" customHeight="1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2:13" ht="15.75" customHeight="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2:13" ht="15.75" customHeight="1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2:13" ht="15.75" customHeight="1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2:13" ht="15.75" customHeight="1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2:13" ht="15.75" customHeight="1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2:13" ht="15.75" customHeight="1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2:13" ht="15.75" customHeight="1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2:13" ht="15.75" customHeight="1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2:13" ht="15.75" customHeight="1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2:13" ht="15.75" customHeight="1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2:13" ht="15.75" customHeight="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2:13" ht="15.75" customHeight="1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2:13" ht="15.75" customHeight="1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2:13" ht="15.75" customHeight="1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2:13" ht="15.75" customHeight="1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2:13" ht="15.75" customHeight="1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2:13" ht="15.75" customHeight="1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2:13" ht="15.75" customHeight="1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2:13" ht="15.75" customHeight="1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2:13" ht="15.75" customHeight="1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2:13" ht="15.75" customHeight="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2:13" ht="15.75" customHeight="1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2:13" ht="15.75" customHeight="1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2:13" ht="15.75" customHeight="1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2:13" ht="15.75" customHeight="1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2:13" ht="15.75" customHeight="1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2:13" ht="15.75" customHeight="1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2:13" ht="15.75" customHeight="1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2:13" ht="15.75" customHeight="1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2:13" ht="15.75" customHeight="1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2:13" ht="15.75" customHeight="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2:13" ht="15.75" customHeight="1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2:13" ht="15.75" customHeight="1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2:13" ht="15.75" customHeight="1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2:13" ht="15.75" customHeight="1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2:13" ht="15.75" customHeight="1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2:13" ht="15.75" customHeight="1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2:13" ht="15.75" customHeight="1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2:13" ht="15.75" customHeight="1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2:13" ht="15.75" customHeight="1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2:13" ht="15.75" customHeight="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2:13" ht="15.75" customHeight="1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2:13" ht="15.75" customHeight="1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2:13" ht="15.75" customHeight="1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2:13" ht="15.75" customHeight="1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2:13" ht="15.75" customHeight="1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2:13" ht="15.75" customHeight="1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2:13" ht="15.75" customHeight="1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2:13" ht="15.75" customHeight="1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2:13" ht="15.75" customHeight="1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2:13" ht="15.75" customHeight="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2:13" ht="15.75" customHeight="1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2:13" ht="15.75" customHeight="1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2:13" ht="15.75" customHeight="1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2:13" ht="15.75" customHeight="1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2:13" ht="15.75" customHeight="1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2:13" ht="15.75" customHeight="1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2:13" ht="15.75" customHeight="1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2:13" ht="15.75" customHeight="1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2:13" ht="15.75" customHeight="1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2:13" ht="15.75" customHeight="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2:13" ht="15.75" customHeight="1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2:13" ht="15.75" customHeight="1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2:13" ht="15.75" customHeight="1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2:13" ht="15.75" customHeight="1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2:13" ht="15.75" customHeight="1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2:13" ht="15.75" customHeight="1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2:13" ht="15.75" customHeight="1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2:13" ht="15.75" customHeight="1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2:13" ht="15.75" customHeight="1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2:13" ht="15.75" customHeight="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2:13" ht="15.75" customHeight="1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2:13" ht="15.75" customHeight="1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2:13" ht="15.75" customHeight="1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2:13" ht="15.75" customHeight="1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2:13" ht="15.75" customHeight="1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2:13" ht="15.75" customHeight="1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2:13" ht="15.75" customHeight="1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2:13" ht="15.75" customHeight="1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2:13" ht="15.75" customHeight="1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2:13" ht="15.75" customHeight="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2:13" ht="15.75" customHeight="1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2:13" ht="15.75" customHeight="1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2:13" ht="15.75" customHeight="1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2:13" ht="15.75" customHeight="1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2:13" ht="15.75" customHeight="1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2:13" ht="15.75" customHeight="1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</sheetData>
  <conditionalFormatting sqref="B1">
    <cfRule type="cellIs" dxfId="11" priority="11" operator="equal">
      <formula>Q1</formula>
    </cfRule>
  </conditionalFormatting>
  <conditionalFormatting sqref="C1">
    <cfRule type="cellIs" dxfId="10" priority="12" operator="equal">
      <formula>Q1</formula>
    </cfRule>
  </conditionalFormatting>
  <conditionalFormatting sqref="D1">
    <cfRule type="cellIs" dxfId="9" priority="1" operator="equal">
      <formula>Q1</formula>
    </cfRule>
  </conditionalFormatting>
  <conditionalFormatting sqref="E1">
    <cfRule type="cellIs" dxfId="8" priority="2" operator="equal">
      <formula>Q1</formula>
    </cfRule>
  </conditionalFormatting>
  <conditionalFormatting sqref="F1">
    <cfRule type="cellIs" dxfId="7" priority="3" operator="equal">
      <formula>Q1</formula>
    </cfRule>
  </conditionalFormatting>
  <conditionalFormatting sqref="G1">
    <cfRule type="cellIs" dxfId="6" priority="4" operator="equal">
      <formula>Q1</formula>
    </cfRule>
  </conditionalFormatting>
  <conditionalFormatting sqref="H1">
    <cfRule type="cellIs" dxfId="5" priority="5" operator="equal">
      <formula>Q1</formula>
    </cfRule>
  </conditionalFormatting>
  <conditionalFormatting sqref="I1">
    <cfRule type="cellIs" dxfId="4" priority="6" operator="equal">
      <formula>Q1</formula>
    </cfRule>
  </conditionalFormatting>
  <conditionalFormatting sqref="J1">
    <cfRule type="cellIs" dxfId="3" priority="7" operator="equal">
      <formula>Q1</formula>
    </cfRule>
  </conditionalFormatting>
  <conditionalFormatting sqref="K1">
    <cfRule type="cellIs" dxfId="2" priority="8" operator="equal">
      <formula>Q1</formula>
    </cfRule>
  </conditionalFormatting>
  <conditionalFormatting sqref="L1">
    <cfRule type="cellIs" dxfId="1" priority="9" operator="equal">
      <formula>Q1</formula>
    </cfRule>
  </conditionalFormatting>
  <conditionalFormatting sqref="M1">
    <cfRule type="cellIs" dxfId="0" priority="10" operator="equal">
      <formula>Q1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50"/>
  <sheetViews>
    <sheetView tabSelected="1" topLeftCell="S1" workbookViewId="0">
      <pane ySplit="2" topLeftCell="A3" activePane="bottomLeft" state="frozen"/>
      <selection pane="bottomLeft" activeCell="M3" sqref="M3"/>
    </sheetView>
  </sheetViews>
  <sheetFormatPr defaultColWidth="12.5703125" defaultRowHeight="15" customHeight="1"/>
  <cols>
    <col min="1" max="1" width="8" customWidth="1"/>
    <col min="2" max="2" width="6.42578125" customWidth="1"/>
    <col min="3" max="3" width="4.140625" customWidth="1"/>
    <col min="4" max="4" width="8.85546875" customWidth="1"/>
    <col min="5" max="5" width="6.42578125" customWidth="1"/>
    <col min="6" max="6" width="4.140625" customWidth="1"/>
    <col min="7" max="8" width="6.42578125" customWidth="1"/>
    <col min="9" max="9" width="4.140625" customWidth="1"/>
    <col min="10" max="10" width="5.7109375" customWidth="1"/>
    <col min="11" max="11" width="6.42578125" customWidth="1"/>
    <col min="12" max="12" width="4.140625" customWidth="1"/>
    <col min="13" max="13" width="27.7109375" customWidth="1"/>
    <col min="14" max="14" width="10.7109375" bestFit="1" customWidth="1"/>
    <col min="15" max="15" width="48" customWidth="1"/>
    <col min="16" max="16" width="15.140625" customWidth="1"/>
    <col min="17" max="17" width="9.5703125" customWidth="1"/>
    <col min="18" max="18" width="48" customWidth="1"/>
    <col min="19" max="19" width="5.7109375" customWidth="1"/>
    <col min="20" max="20" width="6.42578125" customWidth="1"/>
    <col min="21" max="21" width="4.140625" customWidth="1"/>
    <col min="22" max="22" width="7.28515625" customWidth="1"/>
    <col min="23" max="23" width="6.42578125" customWidth="1"/>
    <col min="24" max="24" width="4.140625" customWidth="1"/>
    <col min="25" max="25" width="10.42578125" customWidth="1"/>
    <col min="26" max="26" width="6.42578125" customWidth="1"/>
    <col min="27" max="27" width="4.140625" customWidth="1"/>
    <col min="28" max="28" width="8" customWidth="1"/>
    <col min="29" max="29" width="6.42578125" customWidth="1"/>
    <col min="30" max="30" width="4.140625" customWidth="1"/>
    <col min="31" max="31" width="10" customWidth="1"/>
    <col min="32" max="32" width="6.42578125" customWidth="1"/>
    <col min="33" max="33" width="4.140625" customWidth="1"/>
    <col min="34" max="34" width="9.85546875" customWidth="1"/>
    <col min="35" max="35" width="6.42578125" customWidth="1"/>
    <col min="36" max="36" width="4.140625" customWidth="1"/>
  </cols>
  <sheetData>
    <row r="1" spans="1:36">
      <c r="A1" s="62" t="s">
        <v>87</v>
      </c>
      <c r="B1" s="63"/>
      <c r="C1" s="63"/>
      <c r="D1" s="63" t="s">
        <v>88</v>
      </c>
      <c r="E1" s="63"/>
      <c r="F1" s="63"/>
      <c r="G1" s="63" t="s">
        <v>89</v>
      </c>
      <c r="H1" s="63"/>
      <c r="I1" s="63"/>
      <c r="J1" s="63" t="s">
        <v>90</v>
      </c>
      <c r="K1" s="63"/>
      <c r="L1" s="64"/>
      <c r="M1" s="65" t="s">
        <v>91</v>
      </c>
      <c r="N1" s="61"/>
      <c r="O1" s="66"/>
      <c r="P1" s="60" t="s">
        <v>40</v>
      </c>
      <c r="Q1" s="61"/>
      <c r="R1" s="61"/>
      <c r="S1" s="60" t="s">
        <v>92</v>
      </c>
      <c r="T1" s="61"/>
      <c r="U1" s="61"/>
      <c r="V1" s="60" t="s">
        <v>93</v>
      </c>
      <c r="W1" s="61"/>
      <c r="X1" s="61"/>
      <c r="Y1" s="60" t="s">
        <v>94</v>
      </c>
      <c r="Z1" s="61"/>
      <c r="AA1" s="61"/>
      <c r="AB1" s="60" t="s">
        <v>95</v>
      </c>
      <c r="AC1" s="61"/>
      <c r="AD1" s="61"/>
      <c r="AE1" s="60" t="s">
        <v>96</v>
      </c>
      <c r="AF1" s="61"/>
      <c r="AG1" s="61"/>
      <c r="AH1" s="60" t="s">
        <v>97</v>
      </c>
      <c r="AI1" s="61"/>
      <c r="AJ1" s="66"/>
    </row>
    <row r="2" spans="1:36">
      <c r="A2" s="37" t="s">
        <v>34</v>
      </c>
      <c r="B2" s="38" t="s">
        <v>35</v>
      </c>
      <c r="C2" s="38" t="s">
        <v>36</v>
      </c>
      <c r="D2" s="38" t="s">
        <v>34</v>
      </c>
      <c r="E2" s="38" t="s">
        <v>35</v>
      </c>
      <c r="F2" s="38" t="s">
        <v>36</v>
      </c>
      <c r="G2" s="38" t="s">
        <v>34</v>
      </c>
      <c r="H2" s="38" t="s">
        <v>35</v>
      </c>
      <c r="I2" s="38" t="s">
        <v>36</v>
      </c>
      <c r="J2" s="38" t="s">
        <v>34</v>
      </c>
      <c r="K2" s="38" t="s">
        <v>35</v>
      </c>
      <c r="L2" s="38" t="s">
        <v>36</v>
      </c>
      <c r="M2" s="39" t="s">
        <v>34</v>
      </c>
      <c r="N2" s="40" t="s">
        <v>35</v>
      </c>
      <c r="O2" s="41" t="s">
        <v>36</v>
      </c>
      <c r="P2" s="40" t="s">
        <v>34</v>
      </c>
      <c r="Q2" s="40" t="s">
        <v>35</v>
      </c>
      <c r="R2" s="40" t="s">
        <v>36</v>
      </c>
      <c r="S2" s="40" t="s">
        <v>34</v>
      </c>
      <c r="T2" s="40" t="s">
        <v>35</v>
      </c>
      <c r="U2" s="40" t="s">
        <v>36</v>
      </c>
      <c r="V2" s="40" t="s">
        <v>34</v>
      </c>
      <c r="W2" s="40" t="s">
        <v>35</v>
      </c>
      <c r="X2" s="40" t="s">
        <v>36</v>
      </c>
      <c r="Y2" s="40" t="s">
        <v>34</v>
      </c>
      <c r="Z2" s="40" t="s">
        <v>35</v>
      </c>
      <c r="AA2" s="40" t="s">
        <v>36</v>
      </c>
      <c r="AB2" s="40" t="s">
        <v>34</v>
      </c>
      <c r="AC2" s="40" t="s">
        <v>35</v>
      </c>
      <c r="AD2" s="40" t="s">
        <v>36</v>
      </c>
      <c r="AE2" s="40" t="s">
        <v>34</v>
      </c>
      <c r="AF2" s="40" t="s">
        <v>35</v>
      </c>
      <c r="AG2" s="40" t="s">
        <v>36</v>
      </c>
      <c r="AH2" s="40" t="s">
        <v>34</v>
      </c>
      <c r="AI2" s="40" t="s">
        <v>35</v>
      </c>
      <c r="AJ2" s="40" t="s">
        <v>36</v>
      </c>
    </row>
    <row r="3" spans="1:36">
      <c r="A3" s="42"/>
      <c r="B3" s="43"/>
      <c r="C3" s="44"/>
      <c r="D3" s="45"/>
      <c r="E3" s="43"/>
      <c r="F3" s="45"/>
      <c r="G3" s="45"/>
      <c r="H3" s="43"/>
      <c r="I3" s="45"/>
      <c r="J3" s="45"/>
      <c r="K3" s="45"/>
      <c r="L3" s="45"/>
      <c r="M3" s="46" t="s">
        <v>5</v>
      </c>
      <c r="N3" s="47">
        <v>3021</v>
      </c>
      <c r="O3" s="48" t="s">
        <v>5</v>
      </c>
      <c r="P3" s="4" t="s">
        <v>37</v>
      </c>
      <c r="Q3" s="47">
        <v>1962</v>
      </c>
      <c r="R3" s="4" t="s">
        <v>5</v>
      </c>
      <c r="T3" s="49"/>
      <c r="U3" s="50"/>
      <c r="W3" s="49"/>
      <c r="X3" s="50"/>
      <c r="Z3" s="49"/>
      <c r="AA3" s="50"/>
      <c r="AC3" s="49"/>
      <c r="AD3" s="50"/>
      <c r="AF3" s="49"/>
      <c r="AG3" s="50"/>
      <c r="AI3" s="49"/>
      <c r="AJ3" s="50"/>
    </row>
    <row r="4" spans="1:36">
      <c r="A4" s="42"/>
      <c r="B4" s="51"/>
      <c r="C4" s="44"/>
      <c r="D4" s="45"/>
      <c r="E4" s="43"/>
      <c r="F4" s="45"/>
      <c r="G4" s="45"/>
      <c r="H4" s="43"/>
      <c r="I4" s="45"/>
      <c r="J4" s="45"/>
      <c r="K4" s="45"/>
      <c r="L4" s="45"/>
      <c r="M4" s="46" t="s">
        <v>15</v>
      </c>
      <c r="N4" s="47">
        <v>1325</v>
      </c>
      <c r="O4" s="48" t="s">
        <v>15</v>
      </c>
      <c r="P4" s="4" t="s">
        <v>15</v>
      </c>
      <c r="Q4" s="47">
        <v>1325</v>
      </c>
      <c r="R4" s="4" t="s">
        <v>15</v>
      </c>
      <c r="T4" s="49"/>
      <c r="U4" s="50"/>
      <c r="W4" s="49"/>
      <c r="X4" s="50"/>
      <c r="Z4" s="49"/>
      <c r="AA4" s="50"/>
      <c r="AC4" s="49"/>
      <c r="AD4" s="50"/>
      <c r="AF4" s="49"/>
      <c r="AG4" s="50"/>
      <c r="AI4" s="49"/>
      <c r="AJ4" s="50"/>
    </row>
    <row r="5" spans="1:36">
      <c r="A5" s="42"/>
      <c r="B5" s="51"/>
      <c r="C5" s="44"/>
      <c r="D5" s="45"/>
      <c r="E5" s="43"/>
      <c r="F5" s="45"/>
      <c r="G5" s="45"/>
      <c r="H5" s="43"/>
      <c r="I5" s="45"/>
      <c r="J5" s="45"/>
      <c r="K5" s="45"/>
      <c r="L5" s="45"/>
      <c r="M5" s="46" t="s">
        <v>10</v>
      </c>
      <c r="N5" s="47">
        <v>484.84</v>
      </c>
      <c r="O5" s="48" t="s">
        <v>10</v>
      </c>
      <c r="P5" s="4" t="s">
        <v>38</v>
      </c>
      <c r="Q5" s="47">
        <v>300</v>
      </c>
      <c r="R5" s="4" t="s">
        <v>8</v>
      </c>
      <c r="T5" s="49"/>
      <c r="U5" s="50"/>
      <c r="W5" s="49"/>
      <c r="X5" s="50"/>
      <c r="Z5" s="49"/>
      <c r="AA5" s="50"/>
      <c r="AC5" s="49"/>
      <c r="AD5" s="50"/>
      <c r="AF5" s="49"/>
      <c r="AG5" s="50"/>
      <c r="AI5" s="49"/>
      <c r="AJ5" s="50"/>
    </row>
    <row r="6" spans="1:36">
      <c r="A6" s="42"/>
      <c r="B6" s="51"/>
      <c r="C6" s="44"/>
      <c r="D6" s="45"/>
      <c r="E6" s="43"/>
      <c r="F6" s="45"/>
      <c r="G6" s="45"/>
      <c r="H6" s="43"/>
      <c r="I6" s="45"/>
      <c r="J6" s="45"/>
      <c r="K6" s="45"/>
      <c r="L6" s="45"/>
      <c r="M6" s="46" t="s">
        <v>39</v>
      </c>
      <c r="N6" s="47">
        <v>24.41</v>
      </c>
      <c r="O6" s="48" t="s">
        <v>16</v>
      </c>
      <c r="P6" s="4" t="s">
        <v>40</v>
      </c>
      <c r="Q6" s="47">
        <v>800</v>
      </c>
      <c r="R6" s="4" t="s">
        <v>6</v>
      </c>
      <c r="T6" s="49"/>
      <c r="U6" s="50"/>
      <c r="W6" s="49"/>
      <c r="X6" s="50"/>
      <c r="Z6" s="49"/>
      <c r="AA6" s="50"/>
      <c r="AC6" s="49"/>
      <c r="AD6" s="50"/>
      <c r="AF6" s="49"/>
      <c r="AG6" s="50"/>
      <c r="AI6" s="49"/>
      <c r="AJ6" s="50"/>
    </row>
    <row r="7" spans="1:36">
      <c r="A7" s="42"/>
      <c r="B7" s="51"/>
      <c r="C7" s="44"/>
      <c r="D7" s="45"/>
      <c r="E7" s="43"/>
      <c r="F7" s="45"/>
      <c r="G7" s="45"/>
      <c r="H7" s="43"/>
      <c r="I7" s="45"/>
      <c r="J7" s="45"/>
      <c r="K7" s="45"/>
      <c r="L7" s="45"/>
      <c r="M7" s="46" t="s">
        <v>41</v>
      </c>
      <c r="N7" s="47">
        <v>7.63</v>
      </c>
      <c r="O7" s="48" t="s">
        <v>30</v>
      </c>
      <c r="P7" s="4" t="s">
        <v>42</v>
      </c>
      <c r="Q7" s="47">
        <v>3</v>
      </c>
      <c r="R7" s="4" t="s">
        <v>16</v>
      </c>
      <c r="T7" s="49"/>
      <c r="U7" s="50"/>
      <c r="W7" s="49"/>
      <c r="X7" s="50"/>
      <c r="Z7" s="49"/>
      <c r="AA7" s="50"/>
      <c r="AC7" s="49"/>
      <c r="AD7" s="50"/>
      <c r="AF7" s="49"/>
      <c r="AG7" s="50"/>
      <c r="AI7" s="49"/>
      <c r="AJ7" s="52"/>
    </row>
    <row r="8" spans="1:36">
      <c r="A8" s="42"/>
      <c r="B8" s="51"/>
      <c r="C8" s="44"/>
      <c r="D8" s="45"/>
      <c r="E8" s="43"/>
      <c r="F8" s="45"/>
      <c r="G8" s="45"/>
      <c r="H8" s="43"/>
      <c r="I8" s="45"/>
      <c r="J8" s="45"/>
      <c r="K8" s="45"/>
      <c r="L8" s="45"/>
      <c r="M8" s="46" t="s">
        <v>43</v>
      </c>
      <c r="N8" s="47">
        <v>4</v>
      </c>
      <c r="O8" s="48" t="s">
        <v>16</v>
      </c>
      <c r="P8" s="4" t="s">
        <v>42</v>
      </c>
      <c r="Q8" s="47">
        <v>3</v>
      </c>
      <c r="R8" s="4" t="s">
        <v>16</v>
      </c>
      <c r="T8" s="49"/>
      <c r="U8" s="50"/>
      <c r="W8" s="49"/>
      <c r="X8" s="50"/>
      <c r="Z8" s="49"/>
      <c r="AA8" s="50"/>
      <c r="AC8" s="49"/>
      <c r="AD8" s="50"/>
      <c r="AF8" s="49"/>
      <c r="AG8" s="50"/>
      <c r="AI8" s="49"/>
      <c r="AJ8" s="52"/>
    </row>
    <row r="9" spans="1:36">
      <c r="A9" s="42"/>
      <c r="B9" s="51"/>
      <c r="C9" s="44"/>
      <c r="D9" s="45"/>
      <c r="E9" s="43"/>
      <c r="F9" s="45"/>
      <c r="G9" s="45"/>
      <c r="H9" s="43"/>
      <c r="I9" s="45"/>
      <c r="J9" s="45"/>
      <c r="K9" s="45"/>
      <c r="L9" s="45"/>
      <c r="M9" s="46" t="s">
        <v>44</v>
      </c>
      <c r="N9" s="47">
        <v>300</v>
      </c>
      <c r="O9" s="48" t="s">
        <v>8</v>
      </c>
      <c r="P9" s="4" t="s">
        <v>45</v>
      </c>
      <c r="Q9" s="47">
        <v>57.8</v>
      </c>
      <c r="R9" s="4" t="s">
        <v>33</v>
      </c>
      <c r="T9" s="49"/>
      <c r="U9" s="50"/>
      <c r="W9" s="49"/>
      <c r="X9" s="50"/>
      <c r="Z9" s="49"/>
      <c r="AA9" s="50"/>
      <c r="AC9" s="49"/>
      <c r="AD9" s="50"/>
      <c r="AF9" s="49"/>
      <c r="AG9" s="50"/>
      <c r="AI9" s="49"/>
      <c r="AJ9" s="52"/>
    </row>
    <row r="10" spans="1:36">
      <c r="A10" s="42"/>
      <c r="B10" s="51"/>
      <c r="C10" s="44"/>
      <c r="D10" s="45"/>
      <c r="E10" s="43"/>
      <c r="F10" s="45"/>
      <c r="G10" s="45"/>
      <c r="H10" s="43"/>
      <c r="I10" s="45"/>
      <c r="J10" s="45"/>
      <c r="K10" s="45"/>
      <c r="L10" s="45"/>
      <c r="M10" s="46" t="s">
        <v>46</v>
      </c>
      <c r="N10" s="47">
        <v>800</v>
      </c>
      <c r="O10" s="48" t="s">
        <v>6</v>
      </c>
      <c r="P10" s="4" t="s">
        <v>42</v>
      </c>
      <c r="Q10" s="47">
        <v>3</v>
      </c>
      <c r="R10" s="4" t="s">
        <v>16</v>
      </c>
      <c r="T10" s="49"/>
      <c r="U10" s="50"/>
      <c r="W10" s="49"/>
      <c r="X10" s="50"/>
      <c r="Z10" s="49"/>
      <c r="AA10" s="50"/>
      <c r="AC10" s="49"/>
      <c r="AD10" s="50"/>
      <c r="AF10" s="49"/>
      <c r="AG10" s="50"/>
      <c r="AI10" s="49"/>
      <c r="AJ10" s="52"/>
    </row>
    <row r="11" spans="1:36">
      <c r="A11" s="42"/>
      <c r="B11" s="51"/>
      <c r="C11" s="44"/>
      <c r="D11" s="45"/>
      <c r="E11" s="43"/>
      <c r="F11" s="45"/>
      <c r="G11" s="45"/>
      <c r="H11" s="43"/>
      <c r="I11" s="45"/>
      <c r="J11" s="45"/>
      <c r="K11" s="45"/>
      <c r="L11" s="45"/>
      <c r="M11" s="46" t="s">
        <v>47</v>
      </c>
      <c r="N11" s="47">
        <v>35.700000000000003</v>
      </c>
      <c r="O11" s="48" t="s">
        <v>24</v>
      </c>
      <c r="P11" s="4" t="s">
        <v>42</v>
      </c>
      <c r="Q11" s="47">
        <v>3</v>
      </c>
      <c r="R11" s="4" t="s">
        <v>16</v>
      </c>
      <c r="T11" s="49"/>
      <c r="U11" s="50"/>
      <c r="W11" s="49"/>
      <c r="X11" s="50"/>
      <c r="Z11" s="49"/>
      <c r="AA11" s="50"/>
      <c r="AC11" s="49"/>
      <c r="AD11" s="50"/>
      <c r="AF11" s="49"/>
      <c r="AG11" s="50"/>
      <c r="AI11" s="49"/>
      <c r="AJ11" s="52"/>
    </row>
    <row r="12" spans="1:36">
      <c r="A12" s="42"/>
      <c r="B12" s="51"/>
      <c r="C12" s="44"/>
      <c r="D12" s="45"/>
      <c r="E12" s="43"/>
      <c r="F12" s="45"/>
      <c r="G12" s="45"/>
      <c r="H12" s="43"/>
      <c r="I12" s="45"/>
      <c r="J12" s="45"/>
      <c r="K12" s="45"/>
      <c r="L12" s="45"/>
      <c r="M12" s="46" t="s">
        <v>48</v>
      </c>
      <c r="N12" s="47">
        <v>80.87</v>
      </c>
      <c r="O12" s="48" t="s">
        <v>16</v>
      </c>
      <c r="Q12" s="49"/>
      <c r="R12" s="50"/>
      <c r="T12" s="49"/>
      <c r="U12" s="50"/>
      <c r="W12" s="49"/>
      <c r="X12" s="50"/>
      <c r="Z12" s="49"/>
      <c r="AA12" s="50"/>
      <c r="AC12" s="49"/>
      <c r="AD12" s="50"/>
      <c r="AF12" s="49"/>
      <c r="AG12" s="50"/>
      <c r="AI12" s="49"/>
      <c r="AJ12" s="52"/>
    </row>
    <row r="13" spans="1:36">
      <c r="A13" s="42"/>
      <c r="B13" s="53"/>
      <c r="C13" s="44"/>
      <c r="D13" s="45"/>
      <c r="E13" s="43"/>
      <c r="F13" s="45"/>
      <c r="G13" s="45"/>
      <c r="H13" s="43"/>
      <c r="I13" s="45"/>
      <c r="J13" s="45"/>
      <c r="K13" s="45"/>
      <c r="L13" s="45"/>
      <c r="M13" s="46" t="s">
        <v>49</v>
      </c>
      <c r="N13" s="47">
        <v>5.5</v>
      </c>
      <c r="O13" s="48" t="s">
        <v>27</v>
      </c>
      <c r="Q13" s="49"/>
      <c r="R13" s="50"/>
      <c r="T13" s="49"/>
      <c r="U13" s="50"/>
      <c r="W13" s="49"/>
      <c r="X13" s="50"/>
      <c r="Z13" s="49"/>
      <c r="AA13" s="50"/>
      <c r="AC13" s="49"/>
      <c r="AD13" s="50"/>
      <c r="AF13" s="49"/>
      <c r="AG13" s="50"/>
      <c r="AI13" s="49"/>
      <c r="AJ13" s="52"/>
    </row>
    <row r="14" spans="1:36">
      <c r="A14" s="42"/>
      <c r="B14" s="45"/>
      <c r="C14" s="45"/>
      <c r="D14" s="45"/>
      <c r="E14" s="43"/>
      <c r="F14" s="45"/>
      <c r="G14" s="45"/>
      <c r="H14" s="43"/>
      <c r="I14" s="45"/>
      <c r="J14" s="45"/>
      <c r="K14" s="45"/>
      <c r="L14" s="45"/>
      <c r="M14" s="54" t="str">
        <f t="shared" ref="M14:M15" si="0">M13</f>
        <v>Salone 14</v>
      </c>
      <c r="N14" s="47">
        <v>5</v>
      </c>
      <c r="O14" s="55" t="str">
        <f t="shared" ref="O14:O15" si="1">O13</f>
        <v>Uscite (Pranzi,Cena,Apericena,Pub,etc)</v>
      </c>
      <c r="Q14" s="49"/>
      <c r="R14" s="50"/>
      <c r="T14" s="49"/>
      <c r="U14" s="50"/>
      <c r="W14" s="49"/>
      <c r="X14" s="50"/>
      <c r="Z14" s="49"/>
      <c r="AA14" s="50"/>
      <c r="AC14" s="49"/>
      <c r="AD14" s="50"/>
      <c r="AF14" s="49"/>
      <c r="AG14" s="50"/>
      <c r="AI14" s="49"/>
      <c r="AJ14" s="52"/>
    </row>
    <row r="15" spans="1:36">
      <c r="A15" s="42"/>
      <c r="B15" s="45"/>
      <c r="C15" s="45"/>
      <c r="D15" s="45"/>
      <c r="E15" s="43"/>
      <c r="F15" s="45"/>
      <c r="G15" s="45"/>
      <c r="H15" s="43"/>
      <c r="I15" s="45"/>
      <c r="J15" s="45"/>
      <c r="K15" s="45"/>
      <c r="L15" s="45"/>
      <c r="M15" s="54" t="str">
        <f t="shared" si="0"/>
        <v>Salone 14</v>
      </c>
      <c r="N15" s="47">
        <v>7.5</v>
      </c>
      <c r="O15" s="55" t="str">
        <f t="shared" si="1"/>
        <v>Uscite (Pranzi,Cena,Apericena,Pub,etc)</v>
      </c>
      <c r="Q15" s="49"/>
      <c r="R15" s="50"/>
      <c r="T15" s="49"/>
      <c r="U15" s="50"/>
      <c r="W15" s="49"/>
      <c r="X15" s="50"/>
      <c r="Z15" s="49"/>
      <c r="AA15" s="50"/>
      <c r="AC15" s="49"/>
      <c r="AD15" s="50"/>
      <c r="AF15" s="49"/>
      <c r="AG15" s="50"/>
      <c r="AI15" s="49"/>
      <c r="AJ15" s="52"/>
    </row>
    <row r="16" spans="1:36">
      <c r="A16" s="42"/>
      <c r="B16" s="45"/>
      <c r="C16" s="45"/>
      <c r="D16" s="45"/>
      <c r="E16" s="43"/>
      <c r="F16" s="45"/>
      <c r="G16" s="45"/>
      <c r="H16" s="43"/>
      <c r="I16" s="45"/>
      <c r="J16" s="45"/>
      <c r="K16" s="45"/>
      <c r="L16" s="45"/>
      <c r="M16" s="46" t="s">
        <v>50</v>
      </c>
      <c r="N16" s="47">
        <v>12.47</v>
      </c>
      <c r="O16" s="48" t="s">
        <v>30</v>
      </c>
      <c r="Q16" s="49"/>
      <c r="R16" s="50"/>
      <c r="T16" s="49"/>
      <c r="U16" s="50"/>
      <c r="W16" s="49"/>
      <c r="X16" s="50"/>
      <c r="Z16" s="49"/>
      <c r="AA16" s="50"/>
      <c r="AC16" s="49"/>
      <c r="AD16" s="50"/>
      <c r="AF16" s="49"/>
      <c r="AG16" s="50"/>
      <c r="AI16" s="49"/>
      <c r="AJ16" s="52"/>
    </row>
    <row r="17" spans="1:36">
      <c r="A17" s="42"/>
      <c r="B17" s="45"/>
      <c r="C17" s="45"/>
      <c r="D17" s="45"/>
      <c r="E17" s="43"/>
      <c r="F17" s="45"/>
      <c r="G17" s="45"/>
      <c r="H17" s="43"/>
      <c r="I17" s="45"/>
      <c r="J17" s="45"/>
      <c r="K17" s="45"/>
      <c r="L17" s="45"/>
      <c r="M17" s="46" t="s">
        <v>51</v>
      </c>
      <c r="N17" s="47">
        <v>2.2000000000000002</v>
      </c>
      <c r="O17" s="48" t="s">
        <v>13</v>
      </c>
      <c r="Q17" s="49"/>
      <c r="R17" s="50"/>
      <c r="T17" s="49"/>
      <c r="U17" s="50"/>
      <c r="W17" s="49"/>
      <c r="X17" s="50"/>
      <c r="Z17" s="49"/>
      <c r="AA17" s="50"/>
      <c r="AC17" s="49"/>
      <c r="AD17" s="50"/>
      <c r="AF17" s="49"/>
      <c r="AG17" s="50"/>
      <c r="AI17" s="49"/>
      <c r="AJ17" s="52"/>
    </row>
    <row r="18" spans="1:36">
      <c r="A18" s="42"/>
      <c r="B18" s="45"/>
      <c r="C18" s="45"/>
      <c r="D18" s="45"/>
      <c r="E18" s="43"/>
      <c r="F18" s="45"/>
      <c r="G18" s="45"/>
      <c r="H18" s="43"/>
      <c r="I18" s="45"/>
      <c r="J18" s="45"/>
      <c r="K18" s="45"/>
      <c r="L18" s="45"/>
      <c r="M18" s="46" t="s">
        <v>52</v>
      </c>
      <c r="N18" s="47">
        <v>10</v>
      </c>
      <c r="O18" s="48" t="s">
        <v>9</v>
      </c>
      <c r="Q18" s="49"/>
      <c r="R18" s="50"/>
      <c r="T18" s="49"/>
      <c r="U18" s="50"/>
      <c r="W18" s="49"/>
      <c r="X18" s="50"/>
      <c r="Z18" s="49"/>
      <c r="AA18" s="50"/>
      <c r="AC18" s="49"/>
      <c r="AD18" s="50"/>
      <c r="AF18" s="49"/>
      <c r="AG18" s="50"/>
      <c r="AI18" s="49"/>
      <c r="AJ18" s="52"/>
    </row>
    <row r="19" spans="1:36">
      <c r="A19" s="42"/>
      <c r="B19" s="45"/>
      <c r="C19" s="45"/>
      <c r="D19" s="45"/>
      <c r="E19" s="43"/>
      <c r="F19" s="45"/>
      <c r="G19" s="45"/>
      <c r="H19" s="43"/>
      <c r="I19" s="45"/>
      <c r="J19" s="45"/>
      <c r="K19" s="45"/>
      <c r="L19" s="45"/>
      <c r="M19" s="46" t="s">
        <v>53</v>
      </c>
      <c r="N19" s="47">
        <v>54</v>
      </c>
      <c r="O19" s="48" t="s">
        <v>6</v>
      </c>
      <c r="Q19" s="49"/>
      <c r="R19" s="50"/>
      <c r="T19" s="49"/>
      <c r="U19" s="50"/>
      <c r="W19" s="49"/>
      <c r="X19" s="50"/>
      <c r="Z19" s="49"/>
      <c r="AA19" s="50"/>
      <c r="AC19" s="49"/>
      <c r="AD19" s="50"/>
      <c r="AF19" s="49"/>
      <c r="AG19" s="50"/>
      <c r="AI19" s="49"/>
      <c r="AJ19" s="52"/>
    </row>
    <row r="20" spans="1:36">
      <c r="A20" s="42"/>
      <c r="B20" s="45"/>
      <c r="C20" s="45"/>
      <c r="D20" s="45"/>
      <c r="E20" s="43"/>
      <c r="F20" s="45"/>
      <c r="G20" s="45"/>
      <c r="H20" s="43"/>
      <c r="I20" s="45"/>
      <c r="J20" s="45"/>
      <c r="K20" s="45"/>
      <c r="L20" s="45"/>
      <c r="M20" s="46" t="s">
        <v>54</v>
      </c>
      <c r="N20" s="47">
        <v>4.7</v>
      </c>
      <c r="O20" s="48" t="s">
        <v>27</v>
      </c>
      <c r="Q20" s="49"/>
      <c r="R20" s="50"/>
      <c r="T20" s="49"/>
      <c r="U20" s="50"/>
      <c r="W20" s="49"/>
      <c r="X20" s="50"/>
      <c r="Z20" s="49"/>
      <c r="AA20" s="50"/>
      <c r="AC20" s="49"/>
      <c r="AD20" s="50"/>
      <c r="AF20" s="49"/>
      <c r="AG20" s="50"/>
      <c r="AI20" s="49"/>
      <c r="AJ20" s="52"/>
    </row>
    <row r="21" spans="1:36" ht="15.75" customHeight="1">
      <c r="A21" s="42"/>
      <c r="B21" s="45"/>
      <c r="C21" s="45"/>
      <c r="D21" s="45"/>
      <c r="E21" s="43"/>
      <c r="F21" s="45"/>
      <c r="G21" s="45"/>
      <c r="H21" s="43"/>
      <c r="I21" s="45"/>
      <c r="J21" s="45"/>
      <c r="K21" s="45"/>
      <c r="L21" s="45"/>
      <c r="M21" s="46" t="s">
        <v>51</v>
      </c>
      <c r="N21" s="47">
        <v>4.4000000000000004</v>
      </c>
      <c r="O21" s="48" t="s">
        <v>13</v>
      </c>
      <c r="Q21" s="49"/>
      <c r="R21" s="50"/>
      <c r="T21" s="49"/>
      <c r="U21" s="50"/>
      <c r="W21" s="49"/>
      <c r="X21" s="50"/>
      <c r="Z21" s="49"/>
      <c r="AA21" s="50"/>
      <c r="AC21" s="49"/>
      <c r="AD21" s="50"/>
      <c r="AF21" s="49"/>
      <c r="AG21" s="50"/>
      <c r="AI21" s="49"/>
      <c r="AJ21" s="52"/>
    </row>
    <row r="22" spans="1:36" ht="15.75" customHeight="1">
      <c r="A22" s="42"/>
      <c r="B22" s="45"/>
      <c r="C22" s="45"/>
      <c r="D22" s="45"/>
      <c r="E22" s="43"/>
      <c r="F22" s="45"/>
      <c r="G22" s="45"/>
      <c r="H22" s="43"/>
      <c r="I22" s="45"/>
      <c r="J22" s="45"/>
      <c r="K22" s="45"/>
      <c r="L22" s="45"/>
      <c r="M22" s="46" t="s">
        <v>55</v>
      </c>
      <c r="N22" s="47">
        <v>3.4</v>
      </c>
      <c r="O22" s="48" t="s">
        <v>16</v>
      </c>
      <c r="Q22" s="49"/>
      <c r="R22" s="50"/>
      <c r="T22" s="49"/>
      <c r="U22" s="50"/>
      <c r="W22" s="49"/>
      <c r="X22" s="50"/>
      <c r="Z22" s="49"/>
      <c r="AA22" s="50"/>
      <c r="AC22" s="49"/>
      <c r="AD22" s="50"/>
      <c r="AF22" s="49"/>
      <c r="AG22" s="50"/>
      <c r="AI22" s="49"/>
      <c r="AJ22" s="52"/>
    </row>
    <row r="23" spans="1:36" ht="15.75" customHeight="1">
      <c r="A23" s="42"/>
      <c r="B23" s="45"/>
      <c r="C23" s="45"/>
      <c r="D23" s="45"/>
      <c r="E23" s="43"/>
      <c r="F23" s="45"/>
      <c r="G23" s="45"/>
      <c r="H23" s="43"/>
      <c r="I23" s="45"/>
      <c r="J23" s="45"/>
      <c r="K23" s="45"/>
      <c r="L23" s="45"/>
      <c r="M23" s="54" t="str">
        <f t="shared" ref="M23:O23" si="2">M22</f>
        <v>Casello</v>
      </c>
      <c r="N23" s="49">
        <f t="shared" si="2"/>
        <v>3.4</v>
      </c>
      <c r="O23" s="55" t="str">
        <f t="shared" si="2"/>
        <v>Auto (benzina, noleggio, pedaggi, parcheggi)</v>
      </c>
      <c r="Q23" s="49"/>
      <c r="R23" s="50"/>
      <c r="T23" s="49"/>
      <c r="U23" s="50"/>
      <c r="W23" s="49"/>
      <c r="X23" s="50"/>
      <c r="Z23" s="49"/>
      <c r="AA23" s="50"/>
      <c r="AC23" s="49"/>
      <c r="AD23" s="50"/>
      <c r="AF23" s="49"/>
      <c r="AG23" s="50"/>
      <c r="AI23" s="49"/>
      <c r="AJ23" s="52"/>
    </row>
    <row r="24" spans="1:36" ht="15.75" customHeight="1">
      <c r="A24" s="42"/>
      <c r="B24" s="45"/>
      <c r="C24" s="45"/>
      <c r="D24" s="45"/>
      <c r="E24" s="45"/>
      <c r="F24" s="45"/>
      <c r="G24" s="45"/>
      <c r="H24" s="43"/>
      <c r="I24" s="45"/>
      <c r="J24" s="45"/>
      <c r="K24" s="45"/>
      <c r="L24" s="45"/>
      <c r="M24" s="46" t="s">
        <v>51</v>
      </c>
      <c r="N24" s="47">
        <v>4.4000000000000004</v>
      </c>
      <c r="O24" s="48" t="s">
        <v>13</v>
      </c>
      <c r="Q24" s="49"/>
      <c r="R24" s="50"/>
      <c r="T24" s="49"/>
      <c r="U24" s="50"/>
      <c r="W24" s="49"/>
      <c r="X24" s="50"/>
      <c r="Z24" s="49"/>
      <c r="AA24" s="50"/>
      <c r="AC24" s="49"/>
      <c r="AD24" s="50"/>
      <c r="AF24" s="49"/>
      <c r="AG24" s="50"/>
      <c r="AI24" s="49"/>
      <c r="AJ24" s="52"/>
    </row>
    <row r="25" spans="1:36" ht="15.75" customHeight="1">
      <c r="A25" s="42"/>
      <c r="B25" s="45"/>
      <c r="C25" s="45"/>
      <c r="D25" s="45"/>
      <c r="E25" s="45"/>
      <c r="F25" s="45"/>
      <c r="G25" s="45"/>
      <c r="H25" s="43"/>
      <c r="I25" s="45"/>
      <c r="J25" s="45"/>
      <c r="K25" s="45"/>
      <c r="L25" s="45"/>
      <c r="M25" s="46" t="s">
        <v>44</v>
      </c>
      <c r="N25" s="47">
        <v>300</v>
      </c>
      <c r="O25" s="48" t="s">
        <v>8</v>
      </c>
      <c r="Q25" s="49"/>
      <c r="R25" s="50"/>
      <c r="T25" s="49"/>
      <c r="U25" s="50"/>
      <c r="W25" s="49"/>
      <c r="X25" s="50"/>
      <c r="Z25" s="49"/>
      <c r="AA25" s="50"/>
      <c r="AC25" s="49"/>
      <c r="AD25" s="50"/>
      <c r="AF25" s="49"/>
      <c r="AG25" s="50"/>
      <c r="AI25" s="49"/>
      <c r="AJ25" s="52"/>
    </row>
    <row r="26" spans="1:36" ht="15.75" customHeight="1">
      <c r="A26" s="42"/>
      <c r="B26" s="45"/>
      <c r="C26" s="45"/>
      <c r="D26" s="45"/>
      <c r="E26" s="45"/>
      <c r="F26" s="45"/>
      <c r="G26" s="45"/>
      <c r="H26" s="43"/>
      <c r="I26" s="45"/>
      <c r="J26" s="45"/>
      <c r="K26" s="45"/>
      <c r="L26" s="45"/>
      <c r="M26" s="46" t="s">
        <v>56</v>
      </c>
      <c r="N26" s="47">
        <v>60.9</v>
      </c>
      <c r="O26" s="48" t="s">
        <v>16</v>
      </c>
      <c r="Q26" s="49"/>
      <c r="R26" s="50"/>
      <c r="T26" s="49"/>
      <c r="U26" s="50"/>
      <c r="W26" s="49"/>
      <c r="X26" s="50"/>
      <c r="Z26" s="49"/>
      <c r="AA26" s="50"/>
      <c r="AC26" s="49"/>
      <c r="AD26" s="50"/>
      <c r="AF26" s="49"/>
      <c r="AG26" s="50"/>
      <c r="AI26" s="49"/>
      <c r="AJ26" s="52"/>
    </row>
    <row r="27" spans="1:36" ht="15.75" customHeight="1">
      <c r="A27" s="42"/>
      <c r="B27" s="45"/>
      <c r="C27" s="45"/>
      <c r="D27" s="45"/>
      <c r="E27" s="45"/>
      <c r="F27" s="45"/>
      <c r="G27" s="45"/>
      <c r="H27" s="43"/>
      <c r="I27" s="45"/>
      <c r="J27" s="45"/>
      <c r="K27" s="45"/>
      <c r="L27" s="45"/>
      <c r="M27" s="46" t="s">
        <v>57</v>
      </c>
      <c r="N27" s="47">
        <v>340</v>
      </c>
      <c r="O27" s="48" t="s">
        <v>13</v>
      </c>
      <c r="Q27" s="49"/>
      <c r="R27" s="50"/>
      <c r="T27" s="49"/>
      <c r="U27" s="50"/>
      <c r="W27" s="49"/>
      <c r="X27" s="50"/>
      <c r="Z27" s="49"/>
      <c r="AA27" s="50"/>
      <c r="AC27" s="49"/>
      <c r="AD27" s="50"/>
      <c r="AF27" s="49"/>
      <c r="AG27" s="50"/>
      <c r="AI27" s="49"/>
      <c r="AJ27" s="52"/>
    </row>
    <row r="28" spans="1:36" ht="15.75" customHeight="1">
      <c r="A28" s="42"/>
      <c r="B28" s="45"/>
      <c r="C28" s="45"/>
      <c r="D28" s="45"/>
      <c r="E28" s="45"/>
      <c r="F28" s="45"/>
      <c r="G28" s="45"/>
      <c r="H28" s="43"/>
      <c r="I28" s="45"/>
      <c r="J28" s="45"/>
      <c r="K28" s="45"/>
      <c r="L28" s="45"/>
      <c r="M28" s="46" t="s">
        <v>58</v>
      </c>
      <c r="N28" s="47">
        <v>11.5</v>
      </c>
      <c r="O28" s="48" t="s">
        <v>27</v>
      </c>
      <c r="Q28" s="49"/>
      <c r="R28" s="50"/>
      <c r="T28" s="49"/>
      <c r="U28" s="50"/>
      <c r="W28" s="49"/>
      <c r="X28" s="50"/>
      <c r="Z28" s="49"/>
      <c r="AA28" s="50"/>
      <c r="AC28" s="49"/>
      <c r="AD28" s="50"/>
      <c r="AF28" s="49"/>
      <c r="AG28" s="50"/>
      <c r="AI28" s="49"/>
      <c r="AJ28" s="52"/>
    </row>
    <row r="29" spans="1:36" ht="15.75" customHeight="1">
      <c r="A29" s="4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 t="s">
        <v>51</v>
      </c>
      <c r="N29" s="47">
        <v>2.2000000000000002</v>
      </c>
      <c r="O29" s="48" t="s">
        <v>13</v>
      </c>
      <c r="Q29" s="49"/>
      <c r="R29" s="50"/>
      <c r="T29" s="49"/>
      <c r="U29" s="50"/>
      <c r="W29" s="49"/>
      <c r="X29" s="50"/>
      <c r="Z29" s="49"/>
      <c r="AA29" s="50"/>
      <c r="AC29" s="49"/>
      <c r="AD29" s="50"/>
      <c r="AF29" s="49"/>
      <c r="AG29" s="50"/>
      <c r="AI29" s="49"/>
      <c r="AJ29" s="52"/>
    </row>
    <row r="30" spans="1:36" ht="15.75" customHeight="1">
      <c r="A30" s="42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6" t="s">
        <v>59</v>
      </c>
      <c r="N30" s="47">
        <v>6.6</v>
      </c>
      <c r="O30" s="48" t="s">
        <v>27</v>
      </c>
      <c r="Q30" s="49"/>
      <c r="R30" s="50"/>
      <c r="T30" s="49"/>
      <c r="U30" s="50"/>
      <c r="W30" s="49"/>
      <c r="X30" s="50"/>
      <c r="Z30" s="49"/>
      <c r="AA30" s="50"/>
      <c r="AC30" s="49"/>
      <c r="AD30" s="50"/>
      <c r="AF30" s="49"/>
      <c r="AG30" s="50"/>
      <c r="AI30" s="49"/>
      <c r="AJ30" s="52"/>
    </row>
    <row r="31" spans="1:36" ht="15.75" customHeight="1">
      <c r="A31" s="42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 t="s">
        <v>60</v>
      </c>
      <c r="N31" s="47">
        <v>25</v>
      </c>
      <c r="O31" s="48" t="s">
        <v>9</v>
      </c>
      <c r="Q31" s="49"/>
      <c r="R31" s="50"/>
      <c r="T31" s="49"/>
      <c r="U31" s="50"/>
      <c r="W31" s="49"/>
      <c r="X31" s="50"/>
      <c r="Z31" s="49"/>
      <c r="AA31" s="50"/>
      <c r="AC31" s="49"/>
      <c r="AD31" s="50"/>
      <c r="AF31" s="49"/>
      <c r="AG31" s="50"/>
      <c r="AI31" s="49"/>
      <c r="AJ31" s="52"/>
    </row>
    <row r="32" spans="1:36" ht="15.75" customHeight="1">
      <c r="A32" s="42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 t="s">
        <v>53</v>
      </c>
      <c r="N32" s="47">
        <v>162</v>
      </c>
      <c r="O32" s="48" t="s">
        <v>6</v>
      </c>
      <c r="Q32" s="49"/>
      <c r="R32" s="50"/>
      <c r="T32" s="49"/>
      <c r="U32" s="50"/>
      <c r="W32" s="49"/>
      <c r="X32" s="50"/>
      <c r="Z32" s="49"/>
      <c r="AA32" s="50"/>
      <c r="AC32" s="49"/>
      <c r="AD32" s="50"/>
      <c r="AF32" s="49"/>
      <c r="AG32" s="50"/>
      <c r="AI32" s="49"/>
      <c r="AJ32" s="52"/>
    </row>
    <row r="33" spans="1:36" ht="15.75" customHeight="1">
      <c r="A33" s="42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 t="s">
        <v>61</v>
      </c>
      <c r="N33" s="47">
        <v>25</v>
      </c>
      <c r="O33" s="48" t="s">
        <v>9</v>
      </c>
      <c r="Q33" s="49"/>
      <c r="R33" s="50"/>
      <c r="T33" s="49"/>
      <c r="U33" s="50"/>
      <c r="W33" s="49"/>
      <c r="X33" s="50"/>
      <c r="Z33" s="49"/>
      <c r="AA33" s="50"/>
      <c r="AC33" s="49"/>
      <c r="AD33" s="50"/>
      <c r="AF33" s="49"/>
      <c r="AG33" s="50"/>
      <c r="AI33" s="49"/>
      <c r="AJ33" s="52"/>
    </row>
    <row r="34" spans="1:36" ht="15.75" customHeight="1">
      <c r="A34" s="42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 t="s">
        <v>41</v>
      </c>
      <c r="N34" s="47">
        <v>7.24</v>
      </c>
      <c r="O34" s="48" t="s">
        <v>30</v>
      </c>
      <c r="Q34" s="49"/>
      <c r="R34" s="50"/>
      <c r="T34" s="49"/>
      <c r="U34" s="50"/>
      <c r="W34" s="49"/>
      <c r="X34" s="50"/>
      <c r="Z34" s="49"/>
      <c r="AA34" s="50"/>
      <c r="AC34" s="49"/>
      <c r="AD34" s="50"/>
      <c r="AF34" s="49"/>
      <c r="AG34" s="50"/>
      <c r="AI34" s="49"/>
      <c r="AJ34" s="52"/>
    </row>
    <row r="35" spans="1:36" ht="15.75" customHeight="1">
      <c r="A35" s="42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6" t="s">
        <v>62</v>
      </c>
      <c r="N35" s="47">
        <v>21.42</v>
      </c>
      <c r="O35" s="48" t="s">
        <v>16</v>
      </c>
      <c r="Q35" s="49"/>
      <c r="R35" s="50"/>
      <c r="T35" s="49"/>
      <c r="U35" s="50"/>
      <c r="W35" s="49"/>
      <c r="X35" s="50"/>
      <c r="Z35" s="49"/>
      <c r="AA35" s="50"/>
      <c r="AC35" s="49"/>
      <c r="AD35" s="50"/>
      <c r="AF35" s="49"/>
      <c r="AG35" s="50"/>
      <c r="AI35" s="49"/>
      <c r="AJ35" s="52"/>
    </row>
    <row r="36" spans="1:36" ht="15.75" customHeight="1">
      <c r="A36" s="4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6" t="s">
        <v>63</v>
      </c>
      <c r="N36" s="47">
        <v>8</v>
      </c>
      <c r="O36" s="48" t="s">
        <v>27</v>
      </c>
      <c r="Q36" s="49"/>
      <c r="R36" s="50"/>
      <c r="T36" s="49"/>
      <c r="U36" s="50"/>
      <c r="W36" s="49"/>
      <c r="X36" s="50"/>
      <c r="Z36" s="49"/>
      <c r="AA36" s="50"/>
      <c r="AC36" s="49"/>
      <c r="AD36" s="50"/>
      <c r="AF36" s="49"/>
      <c r="AG36" s="50"/>
      <c r="AI36" s="49"/>
      <c r="AJ36" s="52"/>
    </row>
    <row r="37" spans="1:36" ht="15.75" customHeight="1">
      <c r="A37" s="42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54" t="str">
        <f t="shared" ref="M37:M38" si="3">M36</f>
        <v>Ape</v>
      </c>
      <c r="N37" s="47">
        <v>6</v>
      </c>
      <c r="O37" s="55" t="str">
        <f t="shared" ref="O37:O38" si="4">O36</f>
        <v>Uscite (Pranzi,Cena,Apericena,Pub,etc)</v>
      </c>
      <c r="Q37" s="49"/>
      <c r="R37" s="50"/>
      <c r="T37" s="49"/>
      <c r="U37" s="50"/>
      <c r="W37" s="49"/>
      <c r="X37" s="50"/>
      <c r="Z37" s="49"/>
      <c r="AA37" s="50"/>
      <c r="AC37" s="49"/>
      <c r="AD37" s="50"/>
      <c r="AF37" s="49"/>
      <c r="AG37" s="50"/>
      <c r="AI37" s="49"/>
      <c r="AJ37" s="52"/>
    </row>
    <row r="38" spans="1:36" ht="15.75" customHeight="1">
      <c r="A38" s="42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54" t="str">
        <f t="shared" si="3"/>
        <v>Ape</v>
      </c>
      <c r="N38" s="47">
        <v>21</v>
      </c>
      <c r="O38" s="55" t="str">
        <f t="shared" si="4"/>
        <v>Uscite (Pranzi,Cena,Apericena,Pub,etc)</v>
      </c>
      <c r="Q38" s="49"/>
      <c r="R38" s="50"/>
      <c r="T38" s="49"/>
      <c r="U38" s="50"/>
      <c r="W38" s="49"/>
      <c r="X38" s="50"/>
      <c r="Z38" s="49"/>
      <c r="AA38" s="50"/>
      <c r="AC38" s="49"/>
      <c r="AD38" s="50"/>
      <c r="AF38" s="49"/>
      <c r="AG38" s="50"/>
      <c r="AI38" s="49"/>
      <c r="AJ38" s="52"/>
    </row>
    <row r="39" spans="1:36" ht="15.75" customHeight="1">
      <c r="A39" s="42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6" t="s">
        <v>64</v>
      </c>
      <c r="N39" s="47">
        <v>12</v>
      </c>
      <c r="O39" s="48" t="s">
        <v>32</v>
      </c>
      <c r="Q39" s="49"/>
      <c r="R39" s="50"/>
      <c r="T39" s="49"/>
      <c r="U39" s="50"/>
      <c r="W39" s="49"/>
      <c r="X39" s="50"/>
      <c r="Z39" s="49"/>
      <c r="AA39" s="50"/>
      <c r="AC39" s="49"/>
      <c r="AD39" s="50"/>
      <c r="AF39" s="49"/>
      <c r="AG39" s="50"/>
      <c r="AI39" s="49"/>
      <c r="AJ39" s="52"/>
    </row>
    <row r="40" spans="1:36" ht="15.75" customHeight="1">
      <c r="A40" s="42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6" t="s">
        <v>65</v>
      </c>
      <c r="N40" s="47">
        <v>10</v>
      </c>
      <c r="O40" s="48" t="s">
        <v>27</v>
      </c>
      <c r="Q40" s="49"/>
      <c r="R40" s="50"/>
      <c r="T40" s="49"/>
      <c r="U40" s="50"/>
      <c r="W40" s="49"/>
      <c r="X40" s="50"/>
      <c r="Z40" s="49"/>
      <c r="AA40" s="50"/>
      <c r="AC40" s="49"/>
      <c r="AD40" s="50"/>
      <c r="AF40" s="49"/>
      <c r="AG40" s="50"/>
      <c r="AI40" s="49"/>
      <c r="AJ40" s="52"/>
    </row>
    <row r="41" spans="1:36" ht="15.75" customHeight="1">
      <c r="A41" s="42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6" t="s">
        <v>19</v>
      </c>
      <c r="N41" s="47">
        <v>49</v>
      </c>
      <c r="O41" s="48" t="s">
        <v>19</v>
      </c>
      <c r="Q41" s="49"/>
      <c r="R41" s="50"/>
      <c r="T41" s="49"/>
      <c r="U41" s="50"/>
      <c r="W41" s="49"/>
      <c r="X41" s="50"/>
      <c r="Z41" s="49"/>
      <c r="AA41" s="50"/>
      <c r="AC41" s="49"/>
      <c r="AD41" s="50"/>
      <c r="AF41" s="49"/>
      <c r="AG41" s="50"/>
      <c r="AI41" s="49"/>
      <c r="AJ41" s="52"/>
    </row>
    <row r="42" spans="1:36" ht="15.75" customHeight="1">
      <c r="A42" s="42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 t="s">
        <v>66</v>
      </c>
      <c r="N42" s="47">
        <v>127</v>
      </c>
      <c r="O42" s="48" t="s">
        <v>6</v>
      </c>
      <c r="Q42" s="49"/>
      <c r="R42" s="50"/>
      <c r="T42" s="49"/>
      <c r="U42" s="50"/>
      <c r="W42" s="49"/>
      <c r="X42" s="50"/>
      <c r="Z42" s="49"/>
      <c r="AA42" s="50"/>
      <c r="AC42" s="49"/>
      <c r="AD42" s="50"/>
      <c r="AF42" s="49"/>
      <c r="AG42" s="50"/>
      <c r="AI42" s="49"/>
      <c r="AJ42" s="52"/>
    </row>
    <row r="43" spans="1:36" ht="15.75" customHeight="1">
      <c r="A43" s="4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 t="s">
        <v>65</v>
      </c>
      <c r="N43" s="47">
        <v>2</v>
      </c>
      <c r="O43" s="48" t="s">
        <v>27</v>
      </c>
      <c r="Q43" s="49"/>
      <c r="R43" s="50"/>
      <c r="T43" s="49"/>
      <c r="U43" s="50"/>
      <c r="W43" s="49"/>
      <c r="X43" s="50"/>
      <c r="Z43" s="49"/>
      <c r="AA43" s="50"/>
      <c r="AC43" s="49"/>
      <c r="AD43" s="50"/>
      <c r="AF43" s="49"/>
      <c r="AG43" s="50"/>
      <c r="AI43" s="49"/>
      <c r="AJ43" s="52"/>
    </row>
    <row r="44" spans="1:36" ht="15.75" customHeight="1">
      <c r="A44" s="42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 t="s">
        <v>67</v>
      </c>
      <c r="N44" s="47">
        <v>222</v>
      </c>
      <c r="O44" s="48" t="s">
        <v>23</v>
      </c>
      <c r="Q44" s="49"/>
      <c r="R44" s="50"/>
      <c r="T44" s="49"/>
      <c r="U44" s="50"/>
      <c r="W44" s="49"/>
      <c r="X44" s="50"/>
      <c r="Z44" s="49"/>
      <c r="AA44" s="50"/>
      <c r="AC44" s="49"/>
      <c r="AD44" s="50"/>
      <c r="AF44" s="49"/>
      <c r="AG44" s="50"/>
      <c r="AI44" s="49"/>
      <c r="AJ44" s="52"/>
    </row>
    <row r="45" spans="1:36" ht="15.75" customHeight="1">
      <c r="A45" s="42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6" t="s">
        <v>41</v>
      </c>
      <c r="N45" s="47">
        <v>5.68</v>
      </c>
      <c r="O45" s="48" t="s">
        <v>30</v>
      </c>
      <c r="Q45" s="49"/>
      <c r="R45" s="50"/>
      <c r="T45" s="49"/>
      <c r="U45" s="50"/>
      <c r="W45" s="49"/>
      <c r="X45" s="50"/>
      <c r="Z45" s="49"/>
      <c r="AA45" s="50"/>
      <c r="AC45" s="49"/>
      <c r="AD45" s="50"/>
      <c r="AF45" s="49"/>
      <c r="AG45" s="50"/>
      <c r="AI45" s="49"/>
      <c r="AJ45" s="52"/>
    </row>
    <row r="46" spans="1:36" ht="15.75" customHeight="1">
      <c r="A46" s="4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 t="s">
        <v>68</v>
      </c>
      <c r="N46" s="47">
        <v>41.6</v>
      </c>
      <c r="O46" s="48" t="s">
        <v>33</v>
      </c>
      <c r="Q46" s="49"/>
      <c r="R46" s="50"/>
      <c r="T46" s="49"/>
      <c r="U46" s="50"/>
      <c r="W46" s="49"/>
      <c r="X46" s="50"/>
      <c r="Z46" s="49"/>
      <c r="AA46" s="50"/>
      <c r="AC46" s="49"/>
      <c r="AD46" s="50"/>
      <c r="AF46" s="49"/>
      <c r="AG46" s="50"/>
      <c r="AI46" s="49"/>
      <c r="AJ46" s="52"/>
    </row>
    <row r="47" spans="1:36" ht="15.75" customHeight="1">
      <c r="A47" s="4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54" t="str">
        <f>M46</f>
        <v>Ticketone</v>
      </c>
      <c r="N47" s="47">
        <v>41.6</v>
      </c>
      <c r="O47" s="48" t="s">
        <v>29</v>
      </c>
      <c r="Q47" s="49"/>
      <c r="R47" s="50"/>
      <c r="T47" s="49"/>
      <c r="U47" s="50"/>
      <c r="W47" s="49"/>
      <c r="X47" s="50"/>
      <c r="Z47" s="49"/>
      <c r="AA47" s="50"/>
      <c r="AC47" s="49"/>
      <c r="AD47" s="50"/>
      <c r="AF47" s="49"/>
      <c r="AG47" s="50"/>
      <c r="AI47" s="49"/>
      <c r="AJ47" s="52"/>
    </row>
    <row r="48" spans="1:36" ht="15.75" customHeight="1">
      <c r="A48" s="4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6" t="s">
        <v>69</v>
      </c>
      <c r="N48" s="47">
        <v>21</v>
      </c>
      <c r="O48" s="48" t="s">
        <v>27</v>
      </c>
      <c r="Q48" s="49"/>
      <c r="R48" s="50"/>
      <c r="T48" s="49"/>
      <c r="U48" s="50"/>
      <c r="W48" s="49"/>
      <c r="X48" s="50"/>
      <c r="Z48" s="49"/>
      <c r="AA48" s="50"/>
      <c r="AC48" s="49"/>
      <c r="AD48" s="50"/>
      <c r="AF48" s="49"/>
      <c r="AG48" s="50"/>
      <c r="AI48" s="49"/>
      <c r="AJ48" s="52"/>
    </row>
    <row r="49" spans="1:36" ht="15.75" customHeight="1">
      <c r="A49" s="4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54" t="s">
        <v>70</v>
      </c>
      <c r="N49" s="47">
        <v>187.37</v>
      </c>
      <c r="O49" s="48" t="s">
        <v>14</v>
      </c>
      <c r="Q49" s="49"/>
      <c r="R49" s="50"/>
      <c r="T49" s="49"/>
      <c r="U49" s="50"/>
      <c r="W49" s="49"/>
      <c r="X49" s="50"/>
      <c r="Z49" s="49"/>
      <c r="AA49" s="50"/>
      <c r="AC49" s="49"/>
      <c r="AD49" s="50"/>
      <c r="AF49" s="49"/>
      <c r="AG49" s="50"/>
      <c r="AI49" s="49"/>
      <c r="AJ49" s="52"/>
    </row>
    <row r="50" spans="1:36" ht="15.75" customHeight="1">
      <c r="A50" s="4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6" t="s">
        <v>71</v>
      </c>
      <c r="N50" s="47">
        <v>35.9</v>
      </c>
      <c r="O50" s="48" t="s">
        <v>12</v>
      </c>
      <c r="Q50" s="49"/>
      <c r="R50" s="50"/>
      <c r="T50" s="49"/>
      <c r="U50" s="50"/>
      <c r="W50" s="49"/>
      <c r="X50" s="50"/>
      <c r="Z50" s="49"/>
      <c r="AA50" s="50"/>
      <c r="AC50" s="49"/>
      <c r="AD50" s="50"/>
      <c r="AF50" s="49"/>
      <c r="AG50" s="50"/>
      <c r="AI50" s="49"/>
      <c r="AJ50" s="52"/>
    </row>
    <row r="51" spans="1:36" ht="15.75" customHeight="1">
      <c r="A51" s="4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6" t="s">
        <v>72</v>
      </c>
      <c r="N51" s="47">
        <v>5.44</v>
      </c>
      <c r="O51" s="48" t="s">
        <v>24</v>
      </c>
      <c r="Q51" s="49"/>
      <c r="R51" s="50"/>
      <c r="T51" s="49"/>
      <c r="U51" s="50"/>
      <c r="W51" s="49"/>
      <c r="X51" s="50"/>
      <c r="Z51" s="49"/>
      <c r="AA51" s="50"/>
      <c r="AC51" s="49"/>
      <c r="AD51" s="50"/>
      <c r="AF51" s="49"/>
      <c r="AG51" s="50"/>
      <c r="AI51" s="49"/>
      <c r="AJ51" s="52"/>
    </row>
    <row r="52" spans="1:36" ht="15.75" customHeight="1">
      <c r="A52" s="4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 t="s">
        <v>73</v>
      </c>
      <c r="N52" s="47">
        <v>12.17</v>
      </c>
      <c r="O52" s="48" t="s">
        <v>27</v>
      </c>
      <c r="Q52" s="49"/>
      <c r="R52" s="50"/>
      <c r="T52" s="49"/>
      <c r="U52" s="50"/>
      <c r="W52" s="49"/>
      <c r="X52" s="50"/>
      <c r="Z52" s="49"/>
      <c r="AA52" s="50"/>
      <c r="AC52" s="49"/>
      <c r="AD52" s="50"/>
      <c r="AF52" s="49"/>
      <c r="AG52" s="50"/>
      <c r="AI52" s="49"/>
      <c r="AJ52" s="52"/>
    </row>
    <row r="53" spans="1:36" ht="15.75" customHeight="1">
      <c r="A53" s="4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6" t="s">
        <v>41</v>
      </c>
      <c r="N53" s="47">
        <v>6.07</v>
      </c>
      <c r="O53" s="48" t="s">
        <v>30</v>
      </c>
      <c r="Q53" s="49"/>
      <c r="R53" s="50"/>
      <c r="T53" s="49"/>
      <c r="U53" s="50"/>
      <c r="W53" s="49"/>
      <c r="X53" s="50"/>
      <c r="Z53" s="49"/>
      <c r="AA53" s="50"/>
      <c r="AC53" s="49"/>
      <c r="AD53" s="50"/>
      <c r="AF53" s="49"/>
      <c r="AG53" s="50"/>
      <c r="AI53" s="49"/>
      <c r="AJ53" s="52"/>
    </row>
    <row r="54" spans="1:36" ht="15.75" customHeight="1">
      <c r="A54" s="4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6" t="s">
        <v>74</v>
      </c>
      <c r="N54" s="47">
        <v>26</v>
      </c>
      <c r="O54" s="48" t="s">
        <v>27</v>
      </c>
      <c r="Q54" s="49"/>
      <c r="R54" s="50"/>
      <c r="T54" s="49"/>
      <c r="U54" s="50"/>
      <c r="W54" s="49"/>
      <c r="X54" s="50"/>
      <c r="Z54" s="49"/>
      <c r="AA54" s="50"/>
      <c r="AC54" s="49"/>
      <c r="AD54" s="50"/>
      <c r="AF54" s="49"/>
      <c r="AG54" s="50"/>
      <c r="AI54" s="49"/>
      <c r="AJ54" s="52"/>
    </row>
    <row r="55" spans="1:36" ht="15.75" customHeight="1">
      <c r="A55" s="4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6" t="s">
        <v>75</v>
      </c>
      <c r="N55" s="47">
        <v>40</v>
      </c>
      <c r="O55" s="48" t="s">
        <v>6</v>
      </c>
      <c r="Q55" s="49"/>
      <c r="R55" s="50"/>
      <c r="T55" s="49"/>
      <c r="U55" s="50"/>
      <c r="W55" s="49"/>
      <c r="X55" s="50"/>
      <c r="Z55" s="49"/>
      <c r="AA55" s="50"/>
      <c r="AC55" s="49"/>
      <c r="AD55" s="50"/>
      <c r="AF55" s="49"/>
      <c r="AG55" s="50"/>
      <c r="AI55" s="49"/>
      <c r="AJ55" s="52"/>
    </row>
    <row r="56" spans="1:36" ht="15.75" customHeight="1">
      <c r="A56" s="4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6" t="s">
        <v>76</v>
      </c>
      <c r="N56" s="47">
        <v>294</v>
      </c>
      <c r="O56" s="48" t="s">
        <v>21</v>
      </c>
      <c r="Q56" s="49"/>
      <c r="R56" s="50"/>
      <c r="T56" s="49"/>
      <c r="U56" s="50"/>
      <c r="W56" s="49"/>
      <c r="X56" s="50"/>
      <c r="Z56" s="49"/>
      <c r="AA56" s="50"/>
      <c r="AC56" s="49"/>
      <c r="AD56" s="50"/>
      <c r="AF56" s="49"/>
      <c r="AG56" s="50"/>
      <c r="AI56" s="49"/>
      <c r="AJ56" s="52"/>
    </row>
    <row r="57" spans="1:36" ht="15.75" customHeight="1">
      <c r="A57" s="4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6" t="s">
        <v>41</v>
      </c>
      <c r="N57" s="47">
        <v>8.02</v>
      </c>
      <c r="O57" s="48" t="s">
        <v>30</v>
      </c>
      <c r="Q57" s="49"/>
      <c r="R57" s="50"/>
      <c r="T57" s="49"/>
      <c r="U57" s="50"/>
      <c r="W57" s="49"/>
      <c r="X57" s="50"/>
      <c r="Z57" s="49"/>
      <c r="AA57" s="50"/>
      <c r="AC57" s="49"/>
      <c r="AD57" s="50"/>
      <c r="AF57" s="49"/>
      <c r="AG57" s="50"/>
      <c r="AI57" s="49"/>
      <c r="AJ57" s="52"/>
    </row>
    <row r="58" spans="1:36" ht="15.75" customHeight="1">
      <c r="A58" s="4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6" t="s">
        <v>41</v>
      </c>
      <c r="N58" s="47">
        <v>9.9700000000000006</v>
      </c>
      <c r="O58" s="48" t="s">
        <v>30</v>
      </c>
      <c r="Q58" s="49"/>
      <c r="R58" s="50"/>
      <c r="T58" s="49"/>
      <c r="U58" s="50"/>
      <c r="W58" s="49"/>
      <c r="X58" s="50"/>
      <c r="Z58" s="49"/>
      <c r="AA58" s="50"/>
      <c r="AC58" s="49"/>
      <c r="AD58" s="50"/>
      <c r="AF58" s="49"/>
      <c r="AG58" s="50"/>
      <c r="AI58" s="49"/>
      <c r="AJ58" s="52"/>
    </row>
    <row r="59" spans="1:36" ht="15.75" customHeight="1">
      <c r="A59" s="4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6" t="s">
        <v>41</v>
      </c>
      <c r="N59" s="47">
        <v>8.41</v>
      </c>
      <c r="O59" s="48" t="s">
        <v>30</v>
      </c>
      <c r="Q59" s="49"/>
      <c r="R59" s="50"/>
      <c r="T59" s="49"/>
      <c r="U59" s="50"/>
      <c r="W59" s="49"/>
      <c r="X59" s="50"/>
      <c r="Z59" s="49"/>
      <c r="AA59" s="50"/>
      <c r="AC59" s="49"/>
      <c r="AD59" s="50"/>
      <c r="AF59" s="49"/>
      <c r="AG59" s="50"/>
      <c r="AI59" s="49"/>
      <c r="AJ59" s="52"/>
    </row>
    <row r="60" spans="1:36" ht="15.75" customHeight="1">
      <c r="A60" s="4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6" t="s">
        <v>77</v>
      </c>
      <c r="N60" s="47">
        <v>12.3</v>
      </c>
      <c r="O60" s="48" t="s">
        <v>23</v>
      </c>
      <c r="Q60" s="49"/>
      <c r="R60" s="50"/>
      <c r="T60" s="49"/>
      <c r="U60" s="50"/>
      <c r="W60" s="49"/>
      <c r="X60" s="50"/>
      <c r="Z60" s="49"/>
      <c r="AA60" s="50"/>
      <c r="AC60" s="49"/>
      <c r="AD60" s="50"/>
      <c r="AF60" s="49"/>
      <c r="AG60" s="50"/>
      <c r="AI60" s="49"/>
      <c r="AJ60" s="52"/>
    </row>
    <row r="61" spans="1:36" ht="15.75" customHeight="1">
      <c r="A61" s="4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6" t="s">
        <v>78</v>
      </c>
      <c r="N61" s="47">
        <v>20</v>
      </c>
      <c r="O61" s="48" t="s">
        <v>33</v>
      </c>
      <c r="Q61" s="49"/>
      <c r="R61" s="50"/>
      <c r="T61" s="49"/>
      <c r="U61" s="50"/>
      <c r="W61" s="49"/>
      <c r="X61" s="50"/>
      <c r="Z61" s="49"/>
      <c r="AA61" s="50"/>
      <c r="AC61" s="49"/>
      <c r="AD61" s="50"/>
      <c r="AF61" s="49"/>
      <c r="AG61" s="50"/>
      <c r="AI61" s="49"/>
      <c r="AJ61" s="52"/>
    </row>
    <row r="62" spans="1:36" ht="15.75" customHeight="1">
      <c r="A62" s="4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6" t="s">
        <v>79</v>
      </c>
      <c r="N62" s="47">
        <v>62.75</v>
      </c>
      <c r="O62" s="48" t="s">
        <v>27</v>
      </c>
      <c r="Q62" s="49"/>
      <c r="R62" s="50"/>
      <c r="T62" s="49"/>
      <c r="U62" s="50"/>
      <c r="W62" s="49"/>
      <c r="X62" s="50"/>
      <c r="Z62" s="49"/>
      <c r="AA62" s="50"/>
      <c r="AC62" s="49"/>
      <c r="AD62" s="50"/>
      <c r="AF62" s="49"/>
      <c r="AG62" s="50"/>
      <c r="AI62" s="49"/>
      <c r="AJ62" s="52"/>
    </row>
    <row r="63" spans="1:36" ht="15.75" customHeight="1">
      <c r="A63" s="4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6" t="s">
        <v>26</v>
      </c>
      <c r="N63" s="47">
        <v>128.35</v>
      </c>
      <c r="O63" s="48" t="s">
        <v>26</v>
      </c>
      <c r="Q63" s="49"/>
      <c r="R63" s="50"/>
      <c r="T63" s="49"/>
      <c r="U63" s="50"/>
      <c r="W63" s="49"/>
      <c r="X63" s="50"/>
      <c r="Z63" s="49"/>
      <c r="AA63" s="50"/>
      <c r="AC63" s="49"/>
      <c r="AD63" s="50"/>
      <c r="AF63" s="49"/>
      <c r="AG63" s="50"/>
      <c r="AI63" s="49"/>
      <c r="AJ63" s="52"/>
    </row>
    <row r="64" spans="1:36" ht="15.75" customHeight="1">
      <c r="A64" s="4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6" t="s">
        <v>80</v>
      </c>
      <c r="N64" s="47">
        <v>3.66</v>
      </c>
      <c r="O64" s="48" t="s">
        <v>27</v>
      </c>
      <c r="Q64" s="49"/>
      <c r="R64" s="50"/>
      <c r="T64" s="49"/>
      <c r="U64" s="50"/>
      <c r="W64" s="49"/>
      <c r="X64" s="50"/>
      <c r="Z64" s="49"/>
      <c r="AA64" s="50"/>
      <c r="AC64" s="49"/>
      <c r="AD64" s="50"/>
      <c r="AF64" s="49"/>
      <c r="AG64" s="50"/>
      <c r="AI64" s="49"/>
      <c r="AJ64" s="52"/>
    </row>
    <row r="65" spans="1:36" ht="15.75" customHeight="1">
      <c r="A65" s="4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6" t="s">
        <v>81</v>
      </c>
      <c r="N65" s="47">
        <v>60</v>
      </c>
      <c r="O65" s="48" t="s">
        <v>29</v>
      </c>
      <c r="Q65" s="49"/>
      <c r="R65" s="50"/>
      <c r="T65" s="49"/>
      <c r="U65" s="50"/>
      <c r="W65" s="49"/>
      <c r="X65" s="50"/>
      <c r="Z65" s="49"/>
      <c r="AA65" s="50"/>
      <c r="AC65" s="49"/>
      <c r="AD65" s="50"/>
      <c r="AF65" s="49"/>
      <c r="AG65" s="50"/>
      <c r="AI65" s="49"/>
      <c r="AJ65" s="52"/>
    </row>
    <row r="66" spans="1:36" ht="15.75" customHeight="1">
      <c r="A66" s="4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6" t="s">
        <v>82</v>
      </c>
      <c r="N66" s="47">
        <v>10</v>
      </c>
      <c r="O66" s="48" t="s">
        <v>27</v>
      </c>
      <c r="Q66" s="49"/>
      <c r="R66" s="50"/>
      <c r="T66" s="49"/>
      <c r="U66" s="50"/>
      <c r="W66" s="49"/>
      <c r="X66" s="50"/>
      <c r="Z66" s="49"/>
      <c r="AA66" s="50"/>
      <c r="AC66" s="49"/>
      <c r="AD66" s="50"/>
      <c r="AF66" s="49"/>
      <c r="AG66" s="50"/>
      <c r="AI66" s="49"/>
      <c r="AJ66" s="52"/>
    </row>
    <row r="67" spans="1:36" ht="15.75" customHeight="1">
      <c r="A67" s="4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6" t="s">
        <v>83</v>
      </c>
      <c r="N67" s="47">
        <v>30</v>
      </c>
      <c r="O67" s="48" t="s">
        <v>29</v>
      </c>
      <c r="Q67" s="49"/>
      <c r="R67" s="50"/>
      <c r="T67" s="49"/>
      <c r="U67" s="50"/>
      <c r="W67" s="49"/>
      <c r="X67" s="50"/>
      <c r="Z67" s="49"/>
      <c r="AA67" s="50"/>
      <c r="AC67" s="49"/>
      <c r="AD67" s="50"/>
      <c r="AF67" s="49"/>
      <c r="AG67" s="50"/>
      <c r="AI67" s="49"/>
      <c r="AJ67" s="52"/>
    </row>
    <row r="68" spans="1:36" ht="15.75" customHeight="1">
      <c r="A68" s="4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6" t="s">
        <v>84</v>
      </c>
      <c r="N68" s="47">
        <v>60</v>
      </c>
      <c r="O68" s="48" t="s">
        <v>27</v>
      </c>
      <c r="Q68" s="49"/>
      <c r="R68" s="50"/>
      <c r="T68" s="49"/>
      <c r="U68" s="50"/>
      <c r="W68" s="49"/>
      <c r="X68" s="50"/>
      <c r="Z68" s="49"/>
      <c r="AA68" s="50"/>
      <c r="AC68" s="49"/>
      <c r="AD68" s="50"/>
      <c r="AF68" s="49"/>
      <c r="AG68" s="50"/>
      <c r="AI68" s="49"/>
      <c r="AJ68" s="52"/>
    </row>
    <row r="69" spans="1:36" ht="15.75" customHeight="1">
      <c r="A69" s="4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6" t="s">
        <v>85</v>
      </c>
      <c r="N69" s="47">
        <v>33</v>
      </c>
      <c r="O69" s="48" t="s">
        <v>33</v>
      </c>
      <c r="Q69" s="49"/>
      <c r="R69" s="50"/>
      <c r="T69" s="49"/>
      <c r="U69" s="50"/>
      <c r="W69" s="49"/>
      <c r="X69" s="50"/>
      <c r="Z69" s="49"/>
      <c r="AA69" s="50"/>
      <c r="AC69" s="49"/>
      <c r="AD69" s="50"/>
      <c r="AF69" s="49"/>
      <c r="AG69" s="50"/>
      <c r="AI69" s="49"/>
      <c r="AJ69" s="52"/>
    </row>
    <row r="70" spans="1:36" ht="15.75" customHeight="1">
      <c r="A70" s="4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56" t="s">
        <v>86</v>
      </c>
      <c r="N70" s="57">
        <v>9</v>
      </c>
      <c r="O70" s="58" t="s">
        <v>16</v>
      </c>
      <c r="Q70" s="49"/>
      <c r="R70" s="50"/>
      <c r="T70" s="49"/>
      <c r="U70" s="50"/>
      <c r="W70" s="49"/>
      <c r="X70" s="50"/>
      <c r="Z70" s="49"/>
      <c r="AA70" s="50"/>
      <c r="AC70" s="49"/>
      <c r="AD70" s="50"/>
      <c r="AF70" s="49"/>
      <c r="AG70" s="50"/>
      <c r="AI70" s="49"/>
      <c r="AJ70" s="52"/>
    </row>
    <row r="71" spans="1:36" ht="15.75" customHeight="1">
      <c r="A71" s="4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9"/>
      <c r="O71" s="50"/>
      <c r="Q71" s="49"/>
      <c r="R71" s="50"/>
      <c r="T71" s="49"/>
      <c r="U71" s="50"/>
      <c r="W71" s="49"/>
      <c r="X71" s="50"/>
      <c r="Z71" s="49"/>
      <c r="AA71" s="50"/>
      <c r="AC71" s="49"/>
      <c r="AD71" s="50"/>
      <c r="AF71" s="49"/>
      <c r="AG71" s="50"/>
      <c r="AI71" s="49"/>
      <c r="AJ71" s="52"/>
    </row>
    <row r="72" spans="1:36" ht="15.75" customHeight="1">
      <c r="A72" s="4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9"/>
      <c r="O72" s="50"/>
      <c r="Q72" s="49"/>
      <c r="R72" s="50"/>
      <c r="T72" s="49"/>
      <c r="U72" s="50"/>
      <c r="W72" s="49"/>
      <c r="X72" s="50"/>
      <c r="Z72" s="49"/>
      <c r="AA72" s="50"/>
      <c r="AC72" s="49"/>
      <c r="AD72" s="50"/>
      <c r="AF72" s="49"/>
      <c r="AG72" s="50"/>
      <c r="AI72" s="49"/>
      <c r="AJ72" s="52"/>
    </row>
    <row r="73" spans="1:36" ht="15.75" customHeight="1">
      <c r="A73" s="4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9"/>
      <c r="O73" s="50"/>
      <c r="Q73" s="49"/>
      <c r="R73" s="50"/>
      <c r="T73" s="49"/>
      <c r="U73" s="50"/>
      <c r="W73" s="49"/>
      <c r="X73" s="50"/>
      <c r="Z73" s="49"/>
      <c r="AA73" s="50"/>
      <c r="AC73" s="49"/>
      <c r="AD73" s="50"/>
      <c r="AF73" s="49"/>
      <c r="AG73" s="50"/>
      <c r="AI73" s="49"/>
      <c r="AJ73" s="52"/>
    </row>
    <row r="74" spans="1:36" ht="15.75" customHeight="1">
      <c r="A74" s="4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9"/>
      <c r="O74" s="50"/>
      <c r="Q74" s="49"/>
      <c r="R74" s="50"/>
      <c r="T74" s="49"/>
      <c r="U74" s="50"/>
      <c r="W74" s="49"/>
      <c r="X74" s="50"/>
      <c r="Z74" s="49"/>
      <c r="AA74" s="50"/>
      <c r="AC74" s="49"/>
      <c r="AD74" s="50"/>
      <c r="AF74" s="49"/>
      <c r="AG74" s="50"/>
      <c r="AI74" s="49"/>
      <c r="AJ74" s="52"/>
    </row>
    <row r="75" spans="1:36" ht="15.75" customHeight="1">
      <c r="A75" s="42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9"/>
      <c r="O75" s="50"/>
      <c r="Q75" s="49"/>
      <c r="R75" s="50"/>
      <c r="T75" s="49"/>
      <c r="U75" s="50"/>
      <c r="W75" s="49"/>
      <c r="X75" s="50"/>
      <c r="Z75" s="49"/>
      <c r="AA75" s="50"/>
      <c r="AC75" s="49"/>
      <c r="AD75" s="50"/>
      <c r="AF75" s="49"/>
      <c r="AG75" s="50"/>
      <c r="AI75" s="49"/>
      <c r="AJ75" s="52"/>
    </row>
    <row r="76" spans="1:36" ht="15.75" customHeight="1">
      <c r="A76" s="42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9"/>
      <c r="O76" s="50"/>
      <c r="Q76" s="49"/>
      <c r="R76" s="50"/>
      <c r="T76" s="49"/>
      <c r="U76" s="50"/>
      <c r="W76" s="49"/>
      <c r="X76" s="50"/>
      <c r="Z76" s="49"/>
      <c r="AA76" s="50"/>
      <c r="AC76" s="49"/>
      <c r="AD76" s="50"/>
      <c r="AF76" s="49"/>
      <c r="AG76" s="50"/>
      <c r="AI76" s="49"/>
      <c r="AJ76" s="52"/>
    </row>
    <row r="77" spans="1:36" ht="15.75" customHeight="1">
      <c r="A77" s="42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9"/>
      <c r="O77" s="50"/>
      <c r="Q77" s="49"/>
      <c r="R77" s="50"/>
      <c r="T77" s="49"/>
      <c r="U77" s="50"/>
      <c r="W77" s="49"/>
      <c r="X77" s="50"/>
      <c r="Z77" s="49"/>
      <c r="AA77" s="50"/>
      <c r="AC77" s="49"/>
      <c r="AD77" s="50"/>
      <c r="AF77" s="49"/>
      <c r="AG77" s="50"/>
      <c r="AI77" s="49"/>
      <c r="AJ77" s="52"/>
    </row>
    <row r="78" spans="1:36" ht="15.75" customHeight="1">
      <c r="A78" s="42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9"/>
      <c r="O78" s="50"/>
      <c r="Q78" s="49"/>
      <c r="R78" s="50"/>
      <c r="T78" s="49"/>
      <c r="U78" s="50"/>
      <c r="W78" s="49"/>
      <c r="X78" s="50"/>
      <c r="Z78" s="49"/>
      <c r="AA78" s="50"/>
      <c r="AC78" s="49"/>
      <c r="AD78" s="50"/>
      <c r="AF78" s="49"/>
      <c r="AG78" s="50"/>
      <c r="AI78" s="49"/>
      <c r="AJ78" s="52"/>
    </row>
    <row r="79" spans="1:36" ht="15.75" customHeight="1">
      <c r="A79" s="42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9"/>
      <c r="O79" s="50"/>
      <c r="Q79" s="49"/>
      <c r="R79" s="50"/>
      <c r="T79" s="49"/>
      <c r="U79" s="50"/>
      <c r="W79" s="49"/>
      <c r="X79" s="50"/>
      <c r="Z79" s="49"/>
      <c r="AA79" s="50"/>
      <c r="AC79" s="49"/>
      <c r="AD79" s="50"/>
      <c r="AF79" s="49"/>
      <c r="AG79" s="50"/>
      <c r="AI79" s="49"/>
      <c r="AJ79" s="52"/>
    </row>
    <row r="80" spans="1:36" ht="15.75" customHeight="1">
      <c r="A80" s="42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9"/>
      <c r="O80" s="50"/>
      <c r="Q80" s="49"/>
      <c r="R80" s="50"/>
      <c r="T80" s="49"/>
      <c r="U80" s="50"/>
      <c r="W80" s="49"/>
      <c r="X80" s="50"/>
      <c r="Z80" s="49"/>
      <c r="AA80" s="50"/>
      <c r="AC80" s="49"/>
      <c r="AD80" s="50"/>
      <c r="AF80" s="49"/>
      <c r="AG80" s="50"/>
      <c r="AI80" s="49"/>
      <c r="AJ80" s="52"/>
    </row>
    <row r="81" spans="1:36" ht="15.75" customHeight="1">
      <c r="A81" s="42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9"/>
      <c r="O81" s="50"/>
      <c r="Q81" s="49"/>
      <c r="R81" s="50"/>
      <c r="T81" s="49"/>
      <c r="U81" s="50"/>
      <c r="W81" s="49"/>
      <c r="X81" s="50"/>
      <c r="Z81" s="49"/>
      <c r="AA81" s="50"/>
      <c r="AC81" s="49"/>
      <c r="AD81" s="50"/>
      <c r="AF81" s="49"/>
      <c r="AG81" s="50"/>
      <c r="AI81" s="49"/>
      <c r="AJ81" s="52"/>
    </row>
    <row r="82" spans="1:36" ht="15.75" customHeight="1">
      <c r="A82" s="42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9"/>
      <c r="O82" s="50"/>
      <c r="Q82" s="49"/>
      <c r="R82" s="50"/>
      <c r="T82" s="49"/>
      <c r="U82" s="50"/>
      <c r="W82" s="49"/>
      <c r="X82" s="50"/>
      <c r="Z82" s="49"/>
      <c r="AA82" s="50"/>
      <c r="AC82" s="49"/>
      <c r="AD82" s="50"/>
      <c r="AF82" s="49"/>
      <c r="AG82" s="50"/>
      <c r="AI82" s="49"/>
      <c r="AJ82" s="52"/>
    </row>
    <row r="83" spans="1:36" ht="15.75" customHeight="1">
      <c r="A83" s="42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9"/>
      <c r="O83" s="50"/>
      <c r="Q83" s="49"/>
      <c r="R83" s="50"/>
      <c r="T83" s="49"/>
      <c r="U83" s="50"/>
      <c r="W83" s="49"/>
      <c r="X83" s="50"/>
      <c r="Z83" s="49"/>
      <c r="AA83" s="50"/>
      <c r="AC83" s="49"/>
      <c r="AD83" s="50"/>
      <c r="AF83" s="49"/>
      <c r="AG83" s="50"/>
      <c r="AI83" s="49"/>
      <c r="AJ83" s="52"/>
    </row>
    <row r="84" spans="1:36" ht="15.75" customHeight="1">
      <c r="A84" s="42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9"/>
      <c r="O84" s="50"/>
      <c r="Q84" s="49"/>
      <c r="R84" s="50"/>
      <c r="T84" s="49"/>
      <c r="U84" s="50"/>
      <c r="W84" s="49"/>
      <c r="X84" s="50"/>
      <c r="Z84" s="49"/>
      <c r="AA84" s="50"/>
      <c r="AC84" s="49"/>
      <c r="AD84" s="50"/>
      <c r="AF84" s="49"/>
      <c r="AG84" s="50"/>
      <c r="AI84" s="49"/>
      <c r="AJ84" s="52"/>
    </row>
    <row r="85" spans="1:36" ht="15.75" customHeight="1">
      <c r="A85" s="42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9"/>
      <c r="O85" s="50"/>
      <c r="Q85" s="49"/>
      <c r="R85" s="50"/>
      <c r="T85" s="49"/>
      <c r="U85" s="50"/>
      <c r="W85" s="49"/>
      <c r="X85" s="50"/>
      <c r="Z85" s="49"/>
      <c r="AA85" s="50"/>
      <c r="AC85" s="49"/>
      <c r="AD85" s="50"/>
      <c r="AF85" s="49"/>
      <c r="AG85" s="50"/>
      <c r="AI85" s="49"/>
      <c r="AJ85" s="52"/>
    </row>
    <row r="86" spans="1:36" ht="15.75" customHeight="1">
      <c r="A86" s="42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9"/>
      <c r="O86" s="50"/>
      <c r="Q86" s="49"/>
      <c r="R86" s="50"/>
      <c r="T86" s="49"/>
      <c r="U86" s="50"/>
      <c r="W86" s="49"/>
      <c r="X86" s="50"/>
      <c r="Z86" s="49"/>
      <c r="AA86" s="50"/>
      <c r="AC86" s="49"/>
      <c r="AD86" s="50"/>
      <c r="AF86" s="49"/>
      <c r="AG86" s="50"/>
      <c r="AI86" s="49"/>
      <c r="AJ86" s="52"/>
    </row>
    <row r="87" spans="1:36" ht="15.75" customHeight="1">
      <c r="A87" s="42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9"/>
      <c r="O87" s="50"/>
      <c r="Q87" s="49"/>
      <c r="R87" s="50"/>
      <c r="T87" s="49"/>
      <c r="U87" s="50"/>
      <c r="W87" s="49"/>
      <c r="X87" s="50"/>
      <c r="Z87" s="49"/>
      <c r="AA87" s="50"/>
      <c r="AC87" s="49"/>
      <c r="AD87" s="50"/>
      <c r="AF87" s="49"/>
      <c r="AG87" s="50"/>
      <c r="AI87" s="49"/>
      <c r="AJ87" s="52"/>
    </row>
    <row r="88" spans="1:36" ht="15.75" customHeight="1">
      <c r="A88" s="42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9"/>
      <c r="O88" s="50"/>
      <c r="Q88" s="49"/>
      <c r="R88" s="50"/>
      <c r="T88" s="49"/>
      <c r="U88" s="50"/>
      <c r="W88" s="49"/>
      <c r="X88" s="50"/>
      <c r="Z88" s="49"/>
      <c r="AA88" s="50"/>
      <c r="AC88" s="49"/>
      <c r="AD88" s="50"/>
      <c r="AF88" s="49"/>
      <c r="AG88" s="50"/>
      <c r="AI88" s="49"/>
      <c r="AJ88" s="52"/>
    </row>
    <row r="89" spans="1:36" ht="15.75" customHeight="1">
      <c r="A89" s="42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9"/>
      <c r="O89" s="50"/>
      <c r="Q89" s="49"/>
      <c r="R89" s="50"/>
      <c r="T89" s="49"/>
      <c r="U89" s="50"/>
      <c r="W89" s="49"/>
      <c r="X89" s="50"/>
      <c r="Z89" s="49"/>
      <c r="AA89" s="50"/>
      <c r="AC89" s="49"/>
      <c r="AD89" s="50"/>
      <c r="AF89" s="49"/>
      <c r="AG89" s="50"/>
      <c r="AI89" s="49"/>
      <c r="AJ89" s="52"/>
    </row>
    <row r="90" spans="1:36" ht="15.75" customHeight="1">
      <c r="A90" s="42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9"/>
      <c r="O90" s="50"/>
      <c r="Q90" s="49"/>
      <c r="R90" s="50"/>
      <c r="T90" s="49"/>
      <c r="U90" s="50"/>
      <c r="W90" s="49"/>
      <c r="X90" s="50"/>
      <c r="Z90" s="49"/>
      <c r="AA90" s="50"/>
      <c r="AC90" s="49"/>
      <c r="AD90" s="50"/>
      <c r="AF90" s="49"/>
      <c r="AG90" s="50"/>
      <c r="AI90" s="49"/>
      <c r="AJ90" s="52"/>
    </row>
    <row r="91" spans="1:36" ht="15.75" customHeight="1">
      <c r="A91" s="42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9"/>
      <c r="O91" s="50"/>
      <c r="Q91" s="49"/>
      <c r="R91" s="50"/>
      <c r="T91" s="49"/>
      <c r="U91" s="50"/>
      <c r="W91" s="49"/>
      <c r="X91" s="50"/>
      <c r="Z91" s="49"/>
      <c r="AA91" s="50"/>
      <c r="AC91" s="49"/>
      <c r="AD91" s="50"/>
      <c r="AF91" s="49"/>
      <c r="AG91" s="50"/>
      <c r="AI91" s="49"/>
      <c r="AJ91" s="52"/>
    </row>
    <row r="92" spans="1:36" ht="15.75" customHeight="1">
      <c r="A92" s="42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9"/>
      <c r="O92" s="50"/>
      <c r="Q92" s="49"/>
      <c r="R92" s="50"/>
      <c r="T92" s="49"/>
      <c r="U92" s="50"/>
      <c r="W92" s="49"/>
      <c r="X92" s="50"/>
      <c r="Z92" s="49"/>
      <c r="AA92" s="50"/>
      <c r="AC92" s="49"/>
      <c r="AD92" s="50"/>
      <c r="AF92" s="49"/>
      <c r="AG92" s="50"/>
      <c r="AI92" s="49"/>
      <c r="AJ92" s="52"/>
    </row>
    <row r="93" spans="1:36" ht="15.75" customHeight="1">
      <c r="A93" s="42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9"/>
      <c r="O93" s="50"/>
      <c r="Q93" s="49"/>
      <c r="R93" s="50"/>
      <c r="T93" s="49"/>
      <c r="U93" s="50"/>
      <c r="W93" s="49"/>
      <c r="X93" s="50"/>
      <c r="Z93" s="49"/>
      <c r="AA93" s="50"/>
      <c r="AC93" s="49"/>
      <c r="AD93" s="50"/>
      <c r="AF93" s="49"/>
      <c r="AG93" s="50"/>
      <c r="AI93" s="49"/>
      <c r="AJ93" s="52"/>
    </row>
    <row r="94" spans="1:36" ht="15.75" customHeight="1">
      <c r="A94" s="42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9"/>
      <c r="O94" s="50"/>
      <c r="Q94" s="49"/>
      <c r="R94" s="50"/>
      <c r="T94" s="49"/>
      <c r="U94" s="50"/>
      <c r="W94" s="49"/>
      <c r="X94" s="50"/>
      <c r="Z94" s="49"/>
      <c r="AA94" s="50"/>
      <c r="AC94" s="49"/>
      <c r="AD94" s="50"/>
      <c r="AF94" s="49"/>
      <c r="AG94" s="50"/>
      <c r="AI94" s="49"/>
      <c r="AJ94" s="52"/>
    </row>
    <row r="95" spans="1:36" ht="15.75" customHeight="1">
      <c r="A95" s="42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9"/>
      <c r="O95" s="50"/>
      <c r="Q95" s="49"/>
      <c r="R95" s="50"/>
      <c r="T95" s="49"/>
      <c r="U95" s="50"/>
      <c r="W95" s="49"/>
      <c r="X95" s="50"/>
      <c r="Z95" s="49"/>
      <c r="AA95" s="50"/>
      <c r="AC95" s="49"/>
      <c r="AD95" s="50"/>
      <c r="AF95" s="49"/>
      <c r="AG95" s="50"/>
      <c r="AI95" s="49"/>
      <c r="AJ95" s="52"/>
    </row>
    <row r="96" spans="1:36" ht="15.75" customHeight="1">
      <c r="A96" s="42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9"/>
      <c r="O96" s="50"/>
      <c r="Q96" s="49"/>
      <c r="R96" s="50"/>
      <c r="T96" s="49"/>
      <c r="U96" s="50"/>
      <c r="W96" s="49"/>
      <c r="X96" s="50"/>
      <c r="Z96" s="49"/>
      <c r="AA96" s="50"/>
      <c r="AC96" s="49"/>
      <c r="AD96" s="50"/>
      <c r="AF96" s="49"/>
      <c r="AG96" s="50"/>
      <c r="AI96" s="49"/>
      <c r="AJ96" s="52"/>
    </row>
    <row r="97" spans="1:36" ht="15.75" customHeight="1">
      <c r="A97" s="42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9"/>
      <c r="O97" s="50"/>
      <c r="Q97" s="49"/>
      <c r="R97" s="50"/>
      <c r="T97" s="49"/>
      <c r="U97" s="50"/>
      <c r="W97" s="49"/>
      <c r="X97" s="50"/>
      <c r="Z97" s="49"/>
      <c r="AA97" s="50"/>
      <c r="AC97" s="49"/>
      <c r="AD97" s="50"/>
      <c r="AF97" s="49"/>
      <c r="AG97" s="50"/>
      <c r="AI97" s="49"/>
      <c r="AJ97" s="52"/>
    </row>
    <row r="98" spans="1:36" ht="15.75" customHeight="1">
      <c r="A98" s="42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9"/>
      <c r="O98" s="50"/>
      <c r="Q98" s="49"/>
      <c r="R98" s="50"/>
      <c r="T98" s="49"/>
      <c r="U98" s="50"/>
      <c r="W98" s="49"/>
      <c r="X98" s="50"/>
      <c r="Z98" s="49"/>
      <c r="AA98" s="50"/>
      <c r="AC98" s="49"/>
      <c r="AD98" s="50"/>
      <c r="AF98" s="49"/>
      <c r="AG98" s="50"/>
      <c r="AI98" s="49"/>
      <c r="AJ98" s="52"/>
    </row>
    <row r="99" spans="1:36" ht="15.75" customHeight="1">
      <c r="A99" s="42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9"/>
      <c r="O99" s="50"/>
      <c r="Q99" s="49"/>
      <c r="R99" s="50"/>
      <c r="T99" s="49"/>
      <c r="U99" s="50"/>
      <c r="W99" s="49"/>
      <c r="X99" s="50"/>
      <c r="Z99" s="49"/>
      <c r="AA99" s="50"/>
      <c r="AC99" s="49"/>
      <c r="AD99" s="50"/>
      <c r="AF99" s="49"/>
      <c r="AG99" s="50"/>
      <c r="AI99" s="49"/>
      <c r="AJ99" s="52"/>
    </row>
    <row r="100" spans="1:36" ht="15.75" customHeight="1">
      <c r="A100" s="42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9"/>
      <c r="O100" s="50"/>
      <c r="Q100" s="49"/>
      <c r="R100" s="50"/>
      <c r="T100" s="49"/>
      <c r="U100" s="50"/>
      <c r="W100" s="49"/>
      <c r="X100" s="50"/>
      <c r="Z100" s="49"/>
      <c r="AA100" s="50"/>
      <c r="AC100" s="49"/>
      <c r="AD100" s="50"/>
      <c r="AF100" s="49"/>
      <c r="AG100" s="50"/>
      <c r="AI100" s="49"/>
      <c r="AJ100" s="52"/>
    </row>
    <row r="101" spans="1:36" ht="15.75" customHeight="1">
      <c r="A101" s="59"/>
      <c r="C101" s="50"/>
      <c r="F101" s="50"/>
      <c r="I101" s="50"/>
      <c r="L101" s="50"/>
      <c r="N101" s="49"/>
      <c r="O101" s="50"/>
      <c r="Q101" s="49"/>
      <c r="R101" s="50"/>
      <c r="T101" s="49"/>
      <c r="U101" s="50"/>
      <c r="W101" s="49"/>
      <c r="X101" s="50"/>
      <c r="Z101" s="49"/>
      <c r="AA101" s="50"/>
      <c r="AC101" s="49"/>
      <c r="AD101" s="50"/>
      <c r="AF101" s="49"/>
      <c r="AG101" s="50"/>
      <c r="AI101" s="49"/>
      <c r="AJ101" s="52"/>
    </row>
    <row r="102" spans="1:36" ht="15.75" customHeight="1">
      <c r="A102" s="59"/>
      <c r="C102" s="50"/>
      <c r="F102" s="50"/>
      <c r="I102" s="50"/>
      <c r="L102" s="50"/>
      <c r="N102" s="49"/>
      <c r="O102" s="50"/>
      <c r="Q102" s="49"/>
      <c r="R102" s="50"/>
      <c r="T102" s="49"/>
      <c r="U102" s="50"/>
      <c r="W102" s="49"/>
      <c r="X102" s="50"/>
      <c r="Z102" s="49"/>
      <c r="AA102" s="50"/>
      <c r="AC102" s="49"/>
      <c r="AD102" s="50"/>
      <c r="AF102" s="49"/>
      <c r="AG102" s="50"/>
      <c r="AI102" s="49"/>
      <c r="AJ102" s="52"/>
    </row>
    <row r="103" spans="1:36" ht="15.75" customHeight="1">
      <c r="A103" s="59"/>
      <c r="C103" s="50"/>
      <c r="F103" s="50"/>
      <c r="I103" s="50"/>
      <c r="L103" s="50"/>
      <c r="N103" s="49"/>
      <c r="O103" s="50"/>
      <c r="Q103" s="49"/>
      <c r="R103" s="50"/>
      <c r="T103" s="49"/>
      <c r="U103" s="50"/>
      <c r="W103" s="49"/>
      <c r="X103" s="50"/>
      <c r="Z103" s="49"/>
      <c r="AA103" s="50"/>
      <c r="AC103" s="49"/>
      <c r="AD103" s="50"/>
      <c r="AF103" s="49"/>
      <c r="AG103" s="50"/>
      <c r="AI103" s="49"/>
      <c r="AJ103" s="52"/>
    </row>
    <row r="104" spans="1:36" ht="15.75" customHeight="1">
      <c r="A104" s="59"/>
      <c r="C104" s="50"/>
      <c r="F104" s="50"/>
      <c r="I104" s="50"/>
      <c r="L104" s="50"/>
      <c r="N104" s="49"/>
      <c r="O104" s="50"/>
      <c r="Q104" s="49"/>
      <c r="R104" s="50"/>
      <c r="T104" s="49"/>
      <c r="U104" s="50"/>
      <c r="W104" s="49"/>
      <c r="X104" s="50"/>
      <c r="Z104" s="49"/>
      <c r="AA104" s="50"/>
      <c r="AC104" s="49"/>
      <c r="AD104" s="50"/>
      <c r="AF104" s="49"/>
      <c r="AG104" s="50"/>
      <c r="AI104" s="49"/>
      <c r="AJ104" s="52"/>
    </row>
    <row r="105" spans="1:36" ht="15.75" customHeight="1">
      <c r="A105" s="59"/>
      <c r="C105" s="50"/>
      <c r="F105" s="50"/>
      <c r="I105" s="50"/>
      <c r="L105" s="50"/>
      <c r="N105" s="49"/>
      <c r="O105" s="50"/>
      <c r="Q105" s="49"/>
      <c r="R105" s="50"/>
      <c r="T105" s="49"/>
      <c r="U105" s="50"/>
      <c r="W105" s="49"/>
      <c r="X105" s="50"/>
      <c r="Z105" s="49"/>
      <c r="AA105" s="50"/>
      <c r="AC105" s="49"/>
      <c r="AD105" s="50"/>
      <c r="AF105" s="49"/>
      <c r="AG105" s="50"/>
      <c r="AI105" s="49"/>
      <c r="AJ105" s="52"/>
    </row>
    <row r="106" spans="1:36" ht="15.75" customHeight="1">
      <c r="A106" s="59"/>
      <c r="C106" s="50"/>
      <c r="F106" s="50"/>
      <c r="I106" s="50"/>
      <c r="L106" s="50"/>
      <c r="N106" s="49"/>
      <c r="O106" s="50"/>
      <c r="Q106" s="49"/>
      <c r="R106" s="50"/>
      <c r="T106" s="49"/>
      <c r="U106" s="50"/>
      <c r="W106" s="49"/>
      <c r="X106" s="50"/>
      <c r="Z106" s="49"/>
      <c r="AA106" s="50"/>
      <c r="AC106" s="49"/>
      <c r="AD106" s="50"/>
      <c r="AF106" s="49"/>
      <c r="AG106" s="50"/>
      <c r="AI106" s="49"/>
      <c r="AJ106" s="52"/>
    </row>
    <row r="107" spans="1:36" ht="15.75" customHeight="1">
      <c r="A107" s="59"/>
      <c r="C107" s="50"/>
      <c r="F107" s="50"/>
      <c r="I107" s="50"/>
      <c r="L107" s="50"/>
      <c r="N107" s="49"/>
      <c r="O107" s="50"/>
      <c r="Q107" s="49"/>
      <c r="R107" s="50"/>
      <c r="T107" s="49"/>
      <c r="U107" s="50"/>
      <c r="W107" s="49"/>
      <c r="X107" s="50"/>
      <c r="Z107" s="49"/>
      <c r="AA107" s="50"/>
      <c r="AC107" s="49"/>
      <c r="AD107" s="50"/>
      <c r="AF107" s="49"/>
      <c r="AG107" s="50"/>
      <c r="AI107" s="49"/>
      <c r="AJ107" s="52"/>
    </row>
    <row r="108" spans="1:36" ht="15.75" customHeight="1">
      <c r="A108" s="59"/>
      <c r="C108" s="50"/>
      <c r="F108" s="50"/>
      <c r="I108" s="50"/>
      <c r="L108" s="50"/>
      <c r="N108" s="49"/>
      <c r="O108" s="50"/>
      <c r="Q108" s="49"/>
      <c r="R108" s="50"/>
      <c r="T108" s="49"/>
      <c r="U108" s="50"/>
      <c r="W108" s="49"/>
      <c r="X108" s="50"/>
      <c r="Z108" s="49"/>
      <c r="AA108" s="50"/>
      <c r="AC108" s="49"/>
      <c r="AD108" s="50"/>
      <c r="AF108" s="49"/>
      <c r="AG108" s="50"/>
      <c r="AI108" s="49"/>
      <c r="AJ108" s="52"/>
    </row>
    <row r="109" spans="1:36" ht="15.75" customHeight="1">
      <c r="A109" s="59"/>
      <c r="C109" s="50"/>
      <c r="F109" s="50"/>
      <c r="I109" s="50"/>
      <c r="L109" s="50"/>
      <c r="N109" s="49"/>
      <c r="O109" s="50"/>
      <c r="Q109" s="49"/>
      <c r="R109" s="50"/>
      <c r="T109" s="49"/>
      <c r="U109" s="50"/>
      <c r="W109" s="49"/>
      <c r="X109" s="50"/>
      <c r="Z109" s="49"/>
      <c r="AA109" s="50"/>
      <c r="AC109" s="49"/>
      <c r="AD109" s="50"/>
      <c r="AF109" s="49"/>
      <c r="AG109" s="50"/>
      <c r="AI109" s="49"/>
      <c r="AJ109" s="52"/>
    </row>
    <row r="110" spans="1:36" ht="15.75" customHeight="1">
      <c r="A110" s="59"/>
      <c r="C110" s="50"/>
      <c r="F110" s="50"/>
      <c r="I110" s="50"/>
      <c r="L110" s="50"/>
      <c r="N110" s="49"/>
      <c r="O110" s="50"/>
      <c r="Q110" s="49"/>
      <c r="R110" s="50"/>
      <c r="T110" s="49"/>
      <c r="U110" s="50"/>
      <c r="W110" s="49"/>
      <c r="X110" s="50"/>
      <c r="Z110" s="49"/>
      <c r="AA110" s="50"/>
      <c r="AC110" s="49"/>
      <c r="AD110" s="50"/>
      <c r="AF110" s="49"/>
      <c r="AG110" s="50"/>
      <c r="AI110" s="49"/>
      <c r="AJ110" s="52"/>
    </row>
    <row r="111" spans="1:36" ht="15.75" customHeight="1">
      <c r="A111" s="59"/>
      <c r="C111" s="50"/>
      <c r="F111" s="50"/>
      <c r="I111" s="50"/>
      <c r="L111" s="50"/>
      <c r="N111" s="49"/>
      <c r="O111" s="50"/>
      <c r="Q111" s="49"/>
      <c r="R111" s="50"/>
      <c r="T111" s="49"/>
      <c r="U111" s="50"/>
      <c r="W111" s="49"/>
      <c r="X111" s="50"/>
      <c r="Z111" s="49"/>
      <c r="AA111" s="50"/>
      <c r="AC111" s="49"/>
      <c r="AD111" s="50"/>
      <c r="AF111" s="49"/>
      <c r="AG111" s="50"/>
      <c r="AI111" s="49"/>
      <c r="AJ111" s="52"/>
    </row>
    <row r="112" spans="1:36" ht="15.75" customHeight="1">
      <c r="A112" s="59"/>
      <c r="C112" s="50"/>
      <c r="F112" s="50"/>
      <c r="I112" s="50"/>
      <c r="L112" s="50"/>
      <c r="N112" s="49"/>
      <c r="O112" s="50"/>
      <c r="Q112" s="49"/>
      <c r="R112" s="50"/>
      <c r="T112" s="49"/>
      <c r="U112" s="50"/>
      <c r="W112" s="49"/>
      <c r="X112" s="50"/>
      <c r="Z112" s="49"/>
      <c r="AA112" s="50"/>
      <c r="AC112" s="49"/>
      <c r="AD112" s="50"/>
      <c r="AF112" s="49"/>
      <c r="AG112" s="50"/>
      <c r="AI112" s="49"/>
      <c r="AJ112" s="52"/>
    </row>
    <row r="113" spans="1:36" ht="15.75" customHeight="1">
      <c r="A113" s="59"/>
      <c r="C113" s="50"/>
      <c r="F113" s="50"/>
      <c r="I113" s="50"/>
      <c r="L113" s="50"/>
      <c r="N113" s="49"/>
      <c r="O113" s="50"/>
      <c r="Q113" s="49"/>
      <c r="R113" s="50"/>
      <c r="T113" s="49"/>
      <c r="U113" s="50"/>
      <c r="W113" s="49"/>
      <c r="X113" s="50"/>
      <c r="Z113" s="49"/>
      <c r="AA113" s="50"/>
      <c r="AC113" s="49"/>
      <c r="AD113" s="50"/>
      <c r="AF113" s="49"/>
      <c r="AG113" s="50"/>
      <c r="AI113" s="49"/>
      <c r="AJ113" s="52"/>
    </row>
    <row r="114" spans="1:36" ht="15.75" customHeight="1">
      <c r="A114" s="59"/>
      <c r="C114" s="50"/>
      <c r="F114" s="50"/>
      <c r="I114" s="50"/>
      <c r="L114" s="50"/>
      <c r="N114" s="49"/>
      <c r="O114" s="50"/>
      <c r="Q114" s="49"/>
      <c r="R114" s="50"/>
      <c r="T114" s="49"/>
      <c r="U114" s="50"/>
      <c r="W114" s="49"/>
      <c r="X114" s="50"/>
      <c r="Z114" s="49"/>
      <c r="AA114" s="50"/>
      <c r="AC114" s="49"/>
      <c r="AD114" s="50"/>
      <c r="AF114" s="49"/>
      <c r="AG114" s="50"/>
      <c r="AI114" s="49"/>
      <c r="AJ114" s="52"/>
    </row>
    <row r="115" spans="1:36" ht="15.75" customHeight="1">
      <c r="A115" s="59"/>
      <c r="C115" s="50"/>
      <c r="F115" s="50"/>
      <c r="I115" s="50"/>
      <c r="L115" s="50"/>
      <c r="N115" s="49"/>
      <c r="O115" s="50"/>
      <c r="Q115" s="49"/>
      <c r="R115" s="50"/>
      <c r="T115" s="49"/>
      <c r="U115" s="50"/>
      <c r="W115" s="49"/>
      <c r="X115" s="50"/>
      <c r="Z115" s="49"/>
      <c r="AA115" s="50"/>
      <c r="AC115" s="49"/>
      <c r="AD115" s="50"/>
      <c r="AF115" s="49"/>
      <c r="AG115" s="50"/>
      <c r="AI115" s="49"/>
      <c r="AJ115" s="52"/>
    </row>
    <row r="116" spans="1:36" ht="15.75" customHeight="1">
      <c r="A116" s="59"/>
      <c r="C116" s="50"/>
      <c r="F116" s="50"/>
      <c r="I116" s="50"/>
      <c r="L116" s="50"/>
      <c r="N116" s="49"/>
      <c r="O116" s="50"/>
      <c r="Q116" s="49"/>
      <c r="R116" s="50"/>
      <c r="T116" s="49"/>
      <c r="U116" s="50"/>
      <c r="W116" s="49"/>
      <c r="X116" s="50"/>
      <c r="Z116" s="49"/>
      <c r="AA116" s="50"/>
      <c r="AC116" s="49"/>
      <c r="AD116" s="50"/>
      <c r="AF116" s="49"/>
      <c r="AG116" s="50"/>
      <c r="AI116" s="49"/>
      <c r="AJ116" s="52"/>
    </row>
    <row r="117" spans="1:36" ht="15.75" customHeight="1">
      <c r="A117" s="59"/>
      <c r="C117" s="50"/>
      <c r="F117" s="50"/>
      <c r="I117" s="50"/>
      <c r="L117" s="50"/>
      <c r="N117" s="49"/>
      <c r="O117" s="50"/>
      <c r="Q117" s="49"/>
      <c r="R117" s="50"/>
      <c r="T117" s="49"/>
      <c r="U117" s="50"/>
      <c r="W117" s="49"/>
      <c r="X117" s="50"/>
      <c r="Z117" s="49"/>
      <c r="AA117" s="50"/>
      <c r="AC117" s="49"/>
      <c r="AD117" s="50"/>
      <c r="AF117" s="49"/>
      <c r="AG117" s="50"/>
      <c r="AI117" s="49"/>
      <c r="AJ117" s="52"/>
    </row>
    <row r="118" spans="1:36" ht="15.75" customHeight="1">
      <c r="A118" s="59"/>
      <c r="C118" s="50"/>
      <c r="F118" s="50"/>
      <c r="I118" s="50"/>
      <c r="L118" s="50"/>
      <c r="N118" s="49"/>
      <c r="O118" s="50"/>
      <c r="Q118" s="49"/>
      <c r="R118" s="50"/>
      <c r="T118" s="49"/>
      <c r="U118" s="50"/>
      <c r="W118" s="49"/>
      <c r="X118" s="50"/>
      <c r="Z118" s="49"/>
      <c r="AA118" s="50"/>
      <c r="AC118" s="49"/>
      <c r="AD118" s="50"/>
      <c r="AF118" s="49"/>
      <c r="AG118" s="50"/>
      <c r="AI118" s="49"/>
      <c r="AJ118" s="52"/>
    </row>
    <row r="119" spans="1:36" ht="15.75" customHeight="1">
      <c r="A119" s="59"/>
      <c r="C119" s="50"/>
      <c r="F119" s="50"/>
      <c r="I119" s="50"/>
      <c r="L119" s="50"/>
      <c r="N119" s="49"/>
      <c r="O119" s="50"/>
      <c r="Q119" s="49"/>
      <c r="R119" s="50"/>
      <c r="T119" s="49"/>
      <c r="U119" s="50"/>
      <c r="W119" s="49"/>
      <c r="X119" s="50"/>
      <c r="Z119" s="49"/>
      <c r="AA119" s="50"/>
      <c r="AC119" s="49"/>
      <c r="AD119" s="50"/>
      <c r="AF119" s="49"/>
      <c r="AG119" s="50"/>
      <c r="AI119" s="49"/>
      <c r="AJ119" s="52"/>
    </row>
    <row r="120" spans="1:36" ht="15.75" customHeight="1">
      <c r="A120" s="59"/>
      <c r="C120" s="50"/>
      <c r="F120" s="50"/>
      <c r="I120" s="50"/>
      <c r="L120" s="50"/>
      <c r="N120" s="49"/>
      <c r="O120" s="50"/>
      <c r="Q120" s="49"/>
      <c r="R120" s="50"/>
      <c r="T120" s="49"/>
      <c r="U120" s="50"/>
      <c r="W120" s="49"/>
      <c r="X120" s="50"/>
      <c r="Z120" s="49"/>
      <c r="AA120" s="50"/>
      <c r="AC120" s="49"/>
      <c r="AD120" s="50"/>
      <c r="AF120" s="49"/>
      <c r="AG120" s="50"/>
      <c r="AI120" s="49"/>
      <c r="AJ120" s="52"/>
    </row>
    <row r="121" spans="1:36" ht="15.75" customHeight="1">
      <c r="A121" s="59"/>
      <c r="C121" s="50"/>
      <c r="F121" s="50"/>
      <c r="I121" s="50"/>
      <c r="L121" s="50"/>
      <c r="N121" s="49"/>
      <c r="O121" s="50"/>
      <c r="Q121" s="49"/>
      <c r="R121" s="50"/>
      <c r="T121" s="49"/>
      <c r="U121" s="50"/>
      <c r="W121" s="49"/>
      <c r="X121" s="50"/>
      <c r="Z121" s="49"/>
      <c r="AA121" s="50"/>
      <c r="AC121" s="49"/>
      <c r="AD121" s="50"/>
      <c r="AF121" s="49"/>
      <c r="AG121" s="50"/>
      <c r="AI121" s="49"/>
      <c r="AJ121" s="52"/>
    </row>
    <row r="122" spans="1:36" ht="15.75" customHeight="1">
      <c r="A122" s="59"/>
      <c r="C122" s="50"/>
      <c r="F122" s="50"/>
      <c r="I122" s="50"/>
      <c r="L122" s="50"/>
      <c r="N122" s="49"/>
      <c r="O122" s="50"/>
      <c r="Q122" s="49"/>
      <c r="R122" s="50"/>
      <c r="T122" s="49"/>
      <c r="U122" s="50"/>
      <c r="W122" s="49"/>
      <c r="X122" s="50"/>
      <c r="Z122" s="49"/>
      <c r="AA122" s="50"/>
      <c r="AC122" s="49"/>
      <c r="AD122" s="50"/>
      <c r="AF122" s="49"/>
      <c r="AG122" s="50"/>
      <c r="AI122" s="49"/>
      <c r="AJ122" s="52"/>
    </row>
    <row r="123" spans="1:36" ht="15.75" customHeight="1">
      <c r="A123" s="59"/>
      <c r="C123" s="50"/>
      <c r="F123" s="50"/>
      <c r="I123" s="50"/>
      <c r="L123" s="50"/>
      <c r="N123" s="49"/>
      <c r="O123" s="50"/>
      <c r="Q123" s="49"/>
      <c r="R123" s="50"/>
      <c r="T123" s="49"/>
      <c r="U123" s="50"/>
      <c r="W123" s="49"/>
      <c r="X123" s="50"/>
      <c r="Z123" s="49"/>
      <c r="AA123" s="50"/>
      <c r="AC123" s="49"/>
      <c r="AD123" s="50"/>
      <c r="AF123" s="49"/>
      <c r="AG123" s="50"/>
      <c r="AI123" s="49"/>
      <c r="AJ123" s="52"/>
    </row>
    <row r="124" spans="1:36" ht="15.75" customHeight="1">
      <c r="A124" s="59"/>
      <c r="C124" s="50"/>
      <c r="F124" s="50"/>
      <c r="I124" s="50"/>
      <c r="L124" s="50"/>
      <c r="N124" s="49"/>
      <c r="O124" s="50"/>
      <c r="Q124" s="49"/>
      <c r="R124" s="50"/>
      <c r="T124" s="49"/>
      <c r="U124" s="50"/>
      <c r="W124" s="49"/>
      <c r="X124" s="50"/>
      <c r="Z124" s="49"/>
      <c r="AA124" s="50"/>
      <c r="AC124" s="49"/>
      <c r="AD124" s="50"/>
      <c r="AF124" s="49"/>
      <c r="AG124" s="50"/>
      <c r="AI124" s="49"/>
      <c r="AJ124" s="52"/>
    </row>
    <row r="125" spans="1:36" ht="15.75" customHeight="1">
      <c r="A125" s="59"/>
      <c r="C125" s="50"/>
      <c r="F125" s="50"/>
      <c r="I125" s="50"/>
      <c r="L125" s="50"/>
      <c r="N125" s="49"/>
      <c r="O125" s="50"/>
      <c r="Q125" s="49"/>
      <c r="R125" s="50"/>
      <c r="T125" s="49"/>
      <c r="U125" s="50"/>
      <c r="W125" s="49"/>
      <c r="X125" s="50"/>
      <c r="Z125" s="49"/>
      <c r="AA125" s="50"/>
      <c r="AC125" s="49"/>
      <c r="AD125" s="50"/>
      <c r="AF125" s="49"/>
      <c r="AG125" s="50"/>
      <c r="AI125" s="49"/>
      <c r="AJ125" s="52"/>
    </row>
    <row r="126" spans="1:36" ht="15.75" customHeight="1">
      <c r="A126" s="59"/>
      <c r="C126" s="50"/>
      <c r="F126" s="50"/>
      <c r="I126" s="50"/>
      <c r="L126" s="50"/>
      <c r="N126" s="49"/>
      <c r="O126" s="50"/>
      <c r="Q126" s="49"/>
      <c r="R126" s="50"/>
      <c r="T126" s="49"/>
      <c r="U126" s="50"/>
      <c r="W126" s="49"/>
      <c r="X126" s="50"/>
      <c r="Z126" s="49"/>
      <c r="AA126" s="50"/>
      <c r="AC126" s="49"/>
      <c r="AD126" s="50"/>
      <c r="AF126" s="49"/>
      <c r="AG126" s="50"/>
      <c r="AI126" s="49"/>
      <c r="AJ126" s="52"/>
    </row>
    <row r="127" spans="1:36" ht="15.75" customHeight="1">
      <c r="A127" s="59"/>
      <c r="C127" s="50"/>
      <c r="F127" s="50"/>
      <c r="I127" s="50"/>
      <c r="L127" s="50"/>
      <c r="N127" s="49"/>
      <c r="O127" s="50"/>
      <c r="Q127" s="49"/>
      <c r="R127" s="50"/>
      <c r="T127" s="49"/>
      <c r="U127" s="50"/>
      <c r="W127" s="49"/>
      <c r="X127" s="50"/>
      <c r="Z127" s="49"/>
      <c r="AA127" s="50"/>
      <c r="AC127" s="49"/>
      <c r="AD127" s="50"/>
      <c r="AF127" s="49"/>
      <c r="AG127" s="50"/>
      <c r="AI127" s="49"/>
      <c r="AJ127" s="52"/>
    </row>
    <row r="128" spans="1:36" ht="15.75" customHeight="1">
      <c r="A128" s="59"/>
      <c r="C128" s="50"/>
      <c r="F128" s="50"/>
      <c r="I128" s="50"/>
      <c r="L128" s="50"/>
      <c r="N128" s="49"/>
      <c r="O128" s="50"/>
      <c r="Q128" s="49"/>
      <c r="R128" s="50"/>
      <c r="T128" s="49"/>
      <c r="U128" s="50"/>
      <c r="W128" s="49"/>
      <c r="X128" s="50"/>
      <c r="Z128" s="49"/>
      <c r="AA128" s="50"/>
      <c r="AC128" s="49"/>
      <c r="AD128" s="50"/>
      <c r="AF128" s="49"/>
      <c r="AG128" s="50"/>
      <c r="AI128" s="49"/>
      <c r="AJ128" s="52"/>
    </row>
    <row r="129" spans="1:36" ht="15.75" customHeight="1">
      <c r="A129" s="59"/>
      <c r="C129" s="50"/>
      <c r="F129" s="50"/>
      <c r="I129" s="50"/>
      <c r="L129" s="50"/>
      <c r="N129" s="49"/>
      <c r="O129" s="50"/>
      <c r="Q129" s="49"/>
      <c r="R129" s="50"/>
      <c r="T129" s="49"/>
      <c r="U129" s="50"/>
      <c r="W129" s="49"/>
      <c r="X129" s="50"/>
      <c r="Z129" s="49"/>
      <c r="AA129" s="50"/>
      <c r="AC129" s="49"/>
      <c r="AD129" s="50"/>
      <c r="AF129" s="49"/>
      <c r="AG129" s="50"/>
      <c r="AI129" s="49"/>
      <c r="AJ129" s="52"/>
    </row>
    <row r="130" spans="1:36" ht="15.75" customHeight="1">
      <c r="A130" s="59"/>
      <c r="C130" s="50"/>
      <c r="F130" s="50"/>
      <c r="I130" s="50"/>
      <c r="L130" s="50"/>
      <c r="N130" s="49"/>
      <c r="O130" s="50"/>
      <c r="Q130" s="49"/>
      <c r="R130" s="50"/>
      <c r="T130" s="49"/>
      <c r="U130" s="50"/>
      <c r="W130" s="49"/>
      <c r="X130" s="50"/>
      <c r="Z130" s="49"/>
      <c r="AA130" s="50"/>
      <c r="AC130" s="49"/>
      <c r="AD130" s="50"/>
      <c r="AF130" s="49"/>
      <c r="AG130" s="50"/>
      <c r="AI130" s="49"/>
      <c r="AJ130" s="52"/>
    </row>
    <row r="131" spans="1:36" ht="15.75" customHeight="1">
      <c r="A131" s="59"/>
      <c r="C131" s="50"/>
      <c r="F131" s="50"/>
      <c r="I131" s="50"/>
      <c r="L131" s="50"/>
      <c r="N131" s="49"/>
      <c r="O131" s="50"/>
      <c r="Q131" s="49"/>
      <c r="R131" s="50"/>
      <c r="T131" s="49"/>
      <c r="U131" s="50"/>
      <c r="W131" s="49"/>
      <c r="X131" s="50"/>
      <c r="Z131" s="49"/>
      <c r="AA131" s="50"/>
      <c r="AC131" s="49"/>
      <c r="AD131" s="50"/>
      <c r="AF131" s="49"/>
      <c r="AG131" s="50"/>
      <c r="AI131" s="49"/>
      <c r="AJ131" s="52"/>
    </row>
    <row r="132" spans="1:36" ht="15.75" customHeight="1">
      <c r="A132" s="59"/>
      <c r="C132" s="50"/>
      <c r="F132" s="50"/>
      <c r="I132" s="50"/>
      <c r="L132" s="50"/>
      <c r="N132" s="49"/>
      <c r="O132" s="50"/>
      <c r="Q132" s="49"/>
      <c r="R132" s="50"/>
      <c r="T132" s="49"/>
      <c r="U132" s="50"/>
      <c r="W132" s="49"/>
      <c r="X132" s="50"/>
      <c r="Z132" s="49"/>
      <c r="AA132" s="50"/>
      <c r="AC132" s="49"/>
      <c r="AD132" s="50"/>
      <c r="AF132" s="49"/>
      <c r="AG132" s="50"/>
      <c r="AI132" s="49"/>
      <c r="AJ132" s="52"/>
    </row>
    <row r="133" spans="1:36" ht="15.75" customHeight="1">
      <c r="A133" s="59"/>
      <c r="C133" s="50"/>
      <c r="F133" s="50"/>
      <c r="I133" s="50"/>
      <c r="L133" s="50"/>
      <c r="N133" s="49"/>
      <c r="O133" s="50"/>
      <c r="Q133" s="49"/>
      <c r="R133" s="50"/>
      <c r="T133" s="49"/>
      <c r="U133" s="50"/>
      <c r="W133" s="49"/>
      <c r="X133" s="50"/>
      <c r="Z133" s="49"/>
      <c r="AA133" s="50"/>
      <c r="AC133" s="49"/>
      <c r="AD133" s="50"/>
      <c r="AF133" s="49"/>
      <c r="AG133" s="50"/>
      <c r="AI133" s="49"/>
      <c r="AJ133" s="52"/>
    </row>
    <row r="134" spans="1:36" ht="15.75" customHeight="1">
      <c r="A134" s="59"/>
      <c r="C134" s="50"/>
      <c r="F134" s="50"/>
      <c r="I134" s="50"/>
      <c r="L134" s="50"/>
      <c r="N134" s="49"/>
      <c r="O134" s="50"/>
      <c r="Q134" s="49"/>
      <c r="R134" s="50"/>
      <c r="T134" s="49"/>
      <c r="U134" s="50"/>
      <c r="W134" s="49"/>
      <c r="X134" s="50"/>
      <c r="Z134" s="49"/>
      <c r="AA134" s="50"/>
      <c r="AC134" s="49"/>
      <c r="AD134" s="50"/>
      <c r="AF134" s="49"/>
      <c r="AG134" s="50"/>
      <c r="AI134" s="49"/>
      <c r="AJ134" s="52"/>
    </row>
    <row r="135" spans="1:36" ht="15.75" customHeight="1">
      <c r="A135" s="59"/>
      <c r="C135" s="50"/>
      <c r="F135" s="50"/>
      <c r="I135" s="50"/>
      <c r="L135" s="50"/>
      <c r="N135" s="49"/>
      <c r="O135" s="50"/>
      <c r="Q135" s="49"/>
      <c r="R135" s="50"/>
      <c r="T135" s="49"/>
      <c r="U135" s="50"/>
      <c r="W135" s="49"/>
      <c r="X135" s="50"/>
      <c r="Z135" s="49"/>
      <c r="AA135" s="50"/>
      <c r="AC135" s="49"/>
      <c r="AD135" s="50"/>
      <c r="AF135" s="49"/>
      <c r="AG135" s="50"/>
      <c r="AI135" s="49"/>
      <c r="AJ135" s="52"/>
    </row>
    <row r="136" spans="1:36" ht="15.75" customHeight="1">
      <c r="A136" s="59"/>
      <c r="C136" s="50"/>
      <c r="F136" s="50"/>
      <c r="I136" s="50"/>
      <c r="L136" s="50"/>
      <c r="N136" s="49"/>
      <c r="O136" s="50"/>
      <c r="Q136" s="49"/>
      <c r="R136" s="50"/>
      <c r="T136" s="49"/>
      <c r="U136" s="50"/>
      <c r="W136" s="49"/>
      <c r="X136" s="50"/>
      <c r="Z136" s="49"/>
      <c r="AA136" s="50"/>
      <c r="AC136" s="49"/>
      <c r="AD136" s="50"/>
      <c r="AF136" s="49"/>
      <c r="AG136" s="50"/>
      <c r="AI136" s="49"/>
      <c r="AJ136" s="52"/>
    </row>
    <row r="137" spans="1:36" ht="15.75" customHeight="1">
      <c r="A137" s="59"/>
      <c r="C137" s="50"/>
      <c r="F137" s="50"/>
      <c r="I137" s="50"/>
      <c r="L137" s="50"/>
      <c r="N137" s="49"/>
      <c r="O137" s="50"/>
      <c r="Q137" s="49"/>
      <c r="R137" s="50"/>
      <c r="T137" s="49"/>
      <c r="U137" s="50"/>
      <c r="W137" s="49"/>
      <c r="X137" s="50"/>
      <c r="Z137" s="49"/>
      <c r="AA137" s="50"/>
      <c r="AC137" s="49"/>
      <c r="AD137" s="50"/>
      <c r="AF137" s="49"/>
      <c r="AG137" s="50"/>
      <c r="AI137" s="49"/>
      <c r="AJ137" s="52"/>
    </row>
    <row r="138" spans="1:36" ht="15.75" customHeight="1">
      <c r="A138" s="59"/>
      <c r="C138" s="50"/>
      <c r="F138" s="50"/>
      <c r="I138" s="50"/>
      <c r="L138" s="50"/>
      <c r="N138" s="49"/>
      <c r="O138" s="50"/>
      <c r="Q138" s="49"/>
      <c r="R138" s="50"/>
      <c r="T138" s="49"/>
      <c r="U138" s="50"/>
      <c r="W138" s="49"/>
      <c r="X138" s="50"/>
      <c r="Z138" s="49"/>
      <c r="AA138" s="50"/>
      <c r="AC138" s="49"/>
      <c r="AD138" s="50"/>
      <c r="AF138" s="49"/>
      <c r="AG138" s="50"/>
      <c r="AI138" s="49"/>
      <c r="AJ138" s="52"/>
    </row>
    <row r="139" spans="1:36" ht="15.75" customHeight="1">
      <c r="A139" s="59"/>
      <c r="C139" s="50"/>
      <c r="F139" s="50"/>
      <c r="I139" s="50"/>
      <c r="L139" s="50"/>
      <c r="N139" s="49"/>
      <c r="O139" s="50"/>
      <c r="Q139" s="49"/>
      <c r="R139" s="50"/>
      <c r="T139" s="49"/>
      <c r="U139" s="50"/>
      <c r="W139" s="49"/>
      <c r="X139" s="50"/>
      <c r="Z139" s="49"/>
      <c r="AA139" s="50"/>
      <c r="AC139" s="49"/>
      <c r="AD139" s="50"/>
      <c r="AF139" s="49"/>
      <c r="AG139" s="50"/>
      <c r="AI139" s="49"/>
      <c r="AJ139" s="52"/>
    </row>
    <row r="140" spans="1:36" ht="15.75" customHeight="1">
      <c r="A140" s="59"/>
      <c r="C140" s="50"/>
      <c r="F140" s="50"/>
      <c r="I140" s="50"/>
      <c r="L140" s="50"/>
      <c r="N140" s="49"/>
      <c r="O140" s="50"/>
      <c r="Q140" s="49"/>
      <c r="R140" s="50"/>
      <c r="T140" s="49"/>
      <c r="U140" s="50"/>
      <c r="W140" s="49"/>
      <c r="X140" s="50"/>
      <c r="Z140" s="49"/>
      <c r="AA140" s="50"/>
      <c r="AC140" s="49"/>
      <c r="AD140" s="50"/>
      <c r="AF140" s="49"/>
      <c r="AG140" s="50"/>
      <c r="AI140" s="49"/>
      <c r="AJ140" s="52"/>
    </row>
    <row r="141" spans="1:36" ht="15.75" customHeight="1">
      <c r="A141" s="59"/>
      <c r="C141" s="50"/>
      <c r="F141" s="50"/>
      <c r="I141" s="50"/>
      <c r="L141" s="50"/>
      <c r="N141" s="49"/>
      <c r="O141" s="50"/>
      <c r="Q141" s="49"/>
      <c r="R141" s="50"/>
      <c r="T141" s="49"/>
      <c r="U141" s="50"/>
      <c r="W141" s="49"/>
      <c r="X141" s="50"/>
      <c r="Z141" s="49"/>
      <c r="AA141" s="50"/>
      <c r="AC141" s="49"/>
      <c r="AD141" s="50"/>
      <c r="AF141" s="49"/>
      <c r="AG141" s="50"/>
      <c r="AI141" s="49"/>
      <c r="AJ141" s="52"/>
    </row>
    <row r="142" spans="1:36" ht="15.75" customHeight="1">
      <c r="A142" s="59"/>
      <c r="C142" s="50"/>
      <c r="F142" s="50"/>
      <c r="I142" s="50"/>
      <c r="L142" s="50"/>
      <c r="N142" s="49"/>
      <c r="O142" s="50"/>
      <c r="Q142" s="49"/>
      <c r="R142" s="50"/>
      <c r="T142" s="49"/>
      <c r="U142" s="50"/>
      <c r="W142" s="49"/>
      <c r="X142" s="50"/>
      <c r="Z142" s="49"/>
      <c r="AA142" s="50"/>
      <c r="AC142" s="49"/>
      <c r="AD142" s="50"/>
      <c r="AF142" s="49"/>
      <c r="AG142" s="50"/>
      <c r="AI142" s="49"/>
      <c r="AJ142" s="52"/>
    </row>
    <row r="143" spans="1:36" ht="15.75" customHeight="1">
      <c r="A143" s="59"/>
      <c r="C143" s="50"/>
      <c r="F143" s="50"/>
      <c r="I143" s="50"/>
      <c r="L143" s="50"/>
      <c r="N143" s="49"/>
      <c r="O143" s="50"/>
      <c r="Q143" s="49"/>
      <c r="R143" s="50"/>
      <c r="T143" s="49"/>
      <c r="U143" s="50"/>
      <c r="W143" s="49"/>
      <c r="X143" s="50"/>
      <c r="Z143" s="49"/>
      <c r="AA143" s="50"/>
      <c r="AC143" s="49"/>
      <c r="AD143" s="50"/>
      <c r="AF143" s="49"/>
      <c r="AG143" s="50"/>
      <c r="AI143" s="49"/>
      <c r="AJ143" s="52"/>
    </row>
    <row r="144" spans="1:36" ht="15.75" customHeight="1">
      <c r="A144" s="59"/>
      <c r="C144" s="50"/>
      <c r="F144" s="50"/>
      <c r="I144" s="50"/>
      <c r="L144" s="50"/>
      <c r="N144" s="49"/>
      <c r="O144" s="50"/>
      <c r="Q144" s="49"/>
      <c r="R144" s="50"/>
      <c r="T144" s="49"/>
      <c r="U144" s="50"/>
      <c r="W144" s="49"/>
      <c r="X144" s="50"/>
      <c r="Z144" s="49"/>
      <c r="AA144" s="50"/>
      <c r="AC144" s="49"/>
      <c r="AD144" s="50"/>
      <c r="AF144" s="49"/>
      <c r="AG144" s="50"/>
      <c r="AI144" s="49"/>
      <c r="AJ144" s="52"/>
    </row>
    <row r="145" spans="1:36" ht="15.75" customHeight="1">
      <c r="A145" s="59"/>
      <c r="C145" s="50"/>
      <c r="F145" s="50"/>
      <c r="I145" s="50"/>
      <c r="L145" s="50"/>
      <c r="N145" s="49"/>
      <c r="O145" s="50"/>
      <c r="Q145" s="49"/>
      <c r="R145" s="50"/>
      <c r="T145" s="49"/>
      <c r="U145" s="50"/>
      <c r="W145" s="49"/>
      <c r="X145" s="50"/>
      <c r="Z145" s="49"/>
      <c r="AA145" s="50"/>
      <c r="AC145" s="49"/>
      <c r="AD145" s="50"/>
      <c r="AF145" s="49"/>
      <c r="AG145" s="50"/>
      <c r="AI145" s="49"/>
      <c r="AJ145" s="52"/>
    </row>
    <row r="146" spans="1:36" ht="15.75" customHeight="1">
      <c r="A146" s="59"/>
      <c r="C146" s="50"/>
      <c r="F146" s="50"/>
      <c r="I146" s="50"/>
      <c r="L146" s="50"/>
      <c r="N146" s="49"/>
      <c r="O146" s="50"/>
      <c r="Q146" s="49"/>
      <c r="R146" s="50"/>
      <c r="T146" s="49"/>
      <c r="U146" s="50"/>
      <c r="W146" s="49"/>
      <c r="X146" s="50"/>
      <c r="Z146" s="49"/>
      <c r="AA146" s="50"/>
      <c r="AC146" s="49"/>
      <c r="AD146" s="50"/>
      <c r="AF146" s="49"/>
      <c r="AG146" s="50"/>
      <c r="AI146" s="49"/>
      <c r="AJ146" s="52"/>
    </row>
    <row r="147" spans="1:36" ht="15.75" customHeight="1">
      <c r="A147" s="59"/>
      <c r="C147" s="50"/>
      <c r="F147" s="50"/>
      <c r="I147" s="50"/>
      <c r="L147" s="50"/>
      <c r="N147" s="49"/>
      <c r="O147" s="50"/>
      <c r="Q147" s="49"/>
      <c r="R147" s="50"/>
      <c r="T147" s="49"/>
      <c r="U147" s="50"/>
      <c r="W147" s="49"/>
      <c r="X147" s="50"/>
      <c r="Z147" s="49"/>
      <c r="AA147" s="50"/>
      <c r="AC147" s="49"/>
      <c r="AD147" s="50"/>
      <c r="AF147" s="49"/>
      <c r="AG147" s="50"/>
      <c r="AI147" s="49"/>
      <c r="AJ147" s="52"/>
    </row>
    <row r="148" spans="1:36" ht="15.75" customHeight="1">
      <c r="A148" s="59"/>
      <c r="C148" s="50"/>
      <c r="F148" s="50"/>
      <c r="I148" s="50"/>
      <c r="L148" s="50"/>
      <c r="N148" s="49"/>
      <c r="O148" s="50"/>
      <c r="Q148" s="49"/>
      <c r="R148" s="50"/>
      <c r="T148" s="49"/>
      <c r="U148" s="50"/>
      <c r="W148" s="49"/>
      <c r="X148" s="50"/>
      <c r="Z148" s="49"/>
      <c r="AA148" s="50"/>
      <c r="AC148" s="49"/>
      <c r="AD148" s="50"/>
      <c r="AF148" s="49"/>
      <c r="AG148" s="50"/>
      <c r="AI148" s="49"/>
      <c r="AJ148" s="52"/>
    </row>
    <row r="149" spans="1:36" ht="15.75" customHeight="1">
      <c r="A149" s="59"/>
      <c r="C149" s="50"/>
      <c r="F149" s="50"/>
      <c r="I149" s="50"/>
      <c r="L149" s="50"/>
      <c r="N149" s="49"/>
      <c r="O149" s="50"/>
      <c r="Q149" s="49"/>
      <c r="R149" s="50"/>
      <c r="T149" s="49"/>
      <c r="U149" s="50"/>
      <c r="W149" s="49"/>
      <c r="X149" s="50"/>
      <c r="Z149" s="49"/>
      <c r="AA149" s="50"/>
      <c r="AC149" s="49"/>
      <c r="AD149" s="50"/>
      <c r="AF149" s="49"/>
      <c r="AG149" s="50"/>
      <c r="AI149" s="49"/>
      <c r="AJ149" s="52"/>
    </row>
    <row r="150" spans="1:36" ht="15.75" customHeight="1">
      <c r="A150" s="59"/>
      <c r="C150" s="50"/>
      <c r="F150" s="50"/>
      <c r="I150" s="50"/>
      <c r="L150" s="50"/>
      <c r="N150" s="49"/>
      <c r="O150" s="50"/>
      <c r="Q150" s="49"/>
      <c r="R150" s="50"/>
      <c r="T150" s="49"/>
      <c r="U150" s="50"/>
      <c r="W150" s="49"/>
      <c r="X150" s="50"/>
      <c r="Z150" s="49"/>
      <c r="AA150" s="50"/>
      <c r="AC150" s="49"/>
      <c r="AD150" s="50"/>
      <c r="AF150" s="49"/>
      <c r="AG150" s="50"/>
      <c r="AI150" s="49"/>
      <c r="AJ150" s="52"/>
    </row>
    <row r="151" spans="1:36" ht="15.75" customHeight="1">
      <c r="N151" s="49"/>
      <c r="Q151" s="49"/>
      <c r="T151" s="49"/>
      <c r="W151" s="49"/>
      <c r="Z151" s="49"/>
      <c r="AC151" s="49"/>
      <c r="AF151" s="49"/>
      <c r="AI151" s="49"/>
    </row>
    <row r="152" spans="1:36" ht="15.75" customHeight="1">
      <c r="N152" s="49"/>
      <c r="Q152" s="49"/>
      <c r="T152" s="49"/>
      <c r="W152" s="49"/>
      <c r="Z152" s="49"/>
      <c r="AC152" s="49"/>
      <c r="AF152" s="49"/>
      <c r="AI152" s="49"/>
    </row>
    <row r="153" spans="1:36" ht="15.75" customHeight="1">
      <c r="N153" s="49"/>
      <c r="Q153" s="49"/>
      <c r="T153" s="49"/>
      <c r="W153" s="49"/>
      <c r="Z153" s="49"/>
      <c r="AC153" s="49"/>
      <c r="AF153" s="49"/>
      <c r="AI153" s="49"/>
    </row>
    <row r="154" spans="1:36" ht="15.75" customHeight="1">
      <c r="N154" s="49"/>
      <c r="Q154" s="49"/>
      <c r="T154" s="49"/>
      <c r="W154" s="49"/>
      <c r="Z154" s="49"/>
      <c r="AC154" s="49"/>
      <c r="AF154" s="49"/>
      <c r="AI154" s="49"/>
    </row>
    <row r="155" spans="1:36" ht="15.75" customHeight="1">
      <c r="N155" s="49"/>
      <c r="Q155" s="49"/>
      <c r="T155" s="49"/>
      <c r="W155" s="49"/>
      <c r="Z155" s="49"/>
      <c r="AC155" s="49"/>
      <c r="AF155" s="49"/>
      <c r="AI155" s="49"/>
    </row>
    <row r="156" spans="1:36" ht="15.75" customHeight="1">
      <c r="N156" s="49"/>
      <c r="Q156" s="49"/>
      <c r="T156" s="49"/>
      <c r="W156" s="49"/>
      <c r="Z156" s="49"/>
      <c r="AC156" s="49"/>
      <c r="AF156" s="49"/>
      <c r="AI156" s="49"/>
    </row>
    <row r="157" spans="1:36" ht="15.75" customHeight="1">
      <c r="N157" s="49"/>
      <c r="Q157" s="49"/>
      <c r="T157" s="49"/>
      <c r="W157" s="49"/>
      <c r="Z157" s="49"/>
      <c r="AC157" s="49"/>
      <c r="AF157" s="49"/>
      <c r="AI157" s="49"/>
    </row>
    <row r="158" spans="1:36" ht="15.75" customHeight="1">
      <c r="N158" s="49"/>
      <c r="Q158" s="49"/>
      <c r="T158" s="49"/>
      <c r="W158" s="49"/>
      <c r="Z158" s="49"/>
      <c r="AC158" s="49"/>
      <c r="AF158" s="49"/>
      <c r="AI158" s="49"/>
    </row>
    <row r="159" spans="1:36" ht="15.75" customHeight="1">
      <c r="N159" s="49"/>
      <c r="Q159" s="49"/>
      <c r="T159" s="49"/>
      <c r="W159" s="49"/>
      <c r="Z159" s="49"/>
      <c r="AC159" s="49"/>
      <c r="AF159" s="49"/>
      <c r="AI159" s="49"/>
    </row>
    <row r="160" spans="1:36" ht="15.75" customHeight="1">
      <c r="N160" s="49"/>
      <c r="Q160" s="49"/>
      <c r="T160" s="49"/>
      <c r="W160" s="49"/>
      <c r="Z160" s="49"/>
      <c r="AC160" s="49"/>
      <c r="AF160" s="49"/>
      <c r="AI160" s="49"/>
    </row>
    <row r="161" spans="14:35" ht="15.75" customHeight="1">
      <c r="N161" s="49"/>
      <c r="Q161" s="49"/>
      <c r="T161" s="49"/>
      <c r="W161" s="49"/>
      <c r="Z161" s="49"/>
      <c r="AC161" s="49"/>
      <c r="AF161" s="49"/>
      <c r="AI161" s="49"/>
    </row>
    <row r="162" spans="14:35" ht="15.75" customHeight="1">
      <c r="N162" s="49"/>
      <c r="Q162" s="49"/>
      <c r="T162" s="49"/>
      <c r="W162" s="49"/>
      <c r="Z162" s="49"/>
      <c r="AC162" s="49"/>
      <c r="AF162" s="49"/>
      <c r="AI162" s="49"/>
    </row>
    <row r="163" spans="14:35" ht="15.75" customHeight="1">
      <c r="N163" s="49"/>
      <c r="Q163" s="49"/>
      <c r="T163" s="49"/>
      <c r="W163" s="49"/>
      <c r="Z163" s="49"/>
      <c r="AC163" s="49"/>
      <c r="AF163" s="49"/>
      <c r="AI163" s="49"/>
    </row>
    <row r="164" spans="14:35" ht="15.75" customHeight="1">
      <c r="N164" s="49"/>
      <c r="Q164" s="49"/>
      <c r="T164" s="49"/>
      <c r="W164" s="49"/>
      <c r="Z164" s="49"/>
      <c r="AC164" s="49"/>
      <c r="AF164" s="49"/>
      <c r="AI164" s="49"/>
    </row>
    <row r="165" spans="14:35" ht="15.75" customHeight="1">
      <c r="N165" s="49"/>
      <c r="Q165" s="49"/>
      <c r="T165" s="49"/>
      <c r="W165" s="49"/>
      <c r="Z165" s="49"/>
      <c r="AC165" s="49"/>
      <c r="AF165" s="49"/>
      <c r="AI165" s="49"/>
    </row>
    <row r="166" spans="14:35" ht="15.75" customHeight="1">
      <c r="N166" s="49"/>
      <c r="Q166" s="49"/>
      <c r="T166" s="49"/>
      <c r="W166" s="49"/>
      <c r="Z166" s="49"/>
      <c r="AC166" s="49"/>
      <c r="AF166" s="49"/>
      <c r="AI166" s="49"/>
    </row>
    <row r="167" spans="14:35" ht="15.75" customHeight="1">
      <c r="N167" s="49"/>
      <c r="Q167" s="49"/>
      <c r="T167" s="49"/>
      <c r="W167" s="49"/>
      <c r="Z167" s="49"/>
      <c r="AC167" s="49"/>
      <c r="AF167" s="49"/>
      <c r="AI167" s="49"/>
    </row>
    <row r="168" spans="14:35" ht="15.75" customHeight="1">
      <c r="N168" s="49"/>
      <c r="Q168" s="49"/>
      <c r="T168" s="49"/>
      <c r="W168" s="49"/>
      <c r="Z168" s="49"/>
      <c r="AC168" s="49"/>
      <c r="AF168" s="49"/>
      <c r="AI168" s="49"/>
    </row>
    <row r="169" spans="14:35" ht="15.75" customHeight="1">
      <c r="N169" s="49"/>
      <c r="Q169" s="49"/>
      <c r="T169" s="49"/>
      <c r="W169" s="49"/>
      <c r="Z169" s="49"/>
      <c r="AC169" s="49"/>
      <c r="AF169" s="49"/>
      <c r="AI169" s="49"/>
    </row>
    <row r="170" spans="14:35" ht="15.75" customHeight="1">
      <c r="N170" s="49"/>
      <c r="Q170" s="49"/>
      <c r="T170" s="49"/>
      <c r="W170" s="49"/>
      <c r="Z170" s="49"/>
      <c r="AC170" s="49"/>
      <c r="AF170" s="49"/>
      <c r="AI170" s="49"/>
    </row>
    <row r="171" spans="14:35" ht="15.75" customHeight="1">
      <c r="N171" s="49"/>
      <c r="Q171" s="49"/>
      <c r="T171" s="49"/>
      <c r="W171" s="49"/>
      <c r="Z171" s="49"/>
      <c r="AC171" s="49"/>
      <c r="AF171" s="49"/>
      <c r="AI171" s="49"/>
    </row>
    <row r="172" spans="14:35" ht="15.75" customHeight="1">
      <c r="N172" s="49"/>
      <c r="Q172" s="49"/>
      <c r="T172" s="49"/>
      <c r="W172" s="49"/>
      <c r="Z172" s="49"/>
      <c r="AC172" s="49"/>
      <c r="AF172" s="49"/>
      <c r="AI172" s="49"/>
    </row>
    <row r="173" spans="14:35" ht="15.75" customHeight="1">
      <c r="N173" s="49"/>
      <c r="Q173" s="49"/>
      <c r="T173" s="49"/>
      <c r="W173" s="49"/>
      <c r="Z173" s="49"/>
      <c r="AC173" s="49"/>
      <c r="AF173" s="49"/>
      <c r="AI173" s="49"/>
    </row>
    <row r="174" spans="14:35" ht="15.75" customHeight="1">
      <c r="N174" s="49"/>
      <c r="Q174" s="49"/>
      <c r="T174" s="49"/>
      <c r="W174" s="49"/>
      <c r="Z174" s="49"/>
      <c r="AC174" s="49"/>
      <c r="AF174" s="49"/>
      <c r="AI174" s="49"/>
    </row>
    <row r="175" spans="14:35" ht="15.75" customHeight="1">
      <c r="N175" s="49"/>
      <c r="Q175" s="49"/>
      <c r="T175" s="49"/>
      <c r="W175" s="49"/>
      <c r="Z175" s="49"/>
      <c r="AC175" s="49"/>
      <c r="AF175" s="49"/>
      <c r="AI175" s="49"/>
    </row>
    <row r="176" spans="14:35" ht="15.75" customHeight="1">
      <c r="N176" s="49"/>
      <c r="Q176" s="49"/>
      <c r="T176" s="49"/>
      <c r="W176" s="49"/>
      <c r="Z176" s="49"/>
      <c r="AC176" s="49"/>
      <c r="AF176" s="49"/>
      <c r="AI176" s="49"/>
    </row>
    <row r="177" spans="14:35" ht="15.75" customHeight="1">
      <c r="N177" s="49"/>
      <c r="Q177" s="49"/>
      <c r="T177" s="49"/>
      <c r="W177" s="49"/>
      <c r="Z177" s="49"/>
      <c r="AC177" s="49"/>
      <c r="AF177" s="49"/>
      <c r="AI177" s="49"/>
    </row>
    <row r="178" spans="14:35" ht="15.75" customHeight="1">
      <c r="N178" s="49"/>
      <c r="Q178" s="49"/>
      <c r="T178" s="49"/>
      <c r="W178" s="49"/>
      <c r="Z178" s="49"/>
      <c r="AC178" s="49"/>
      <c r="AF178" s="49"/>
      <c r="AI178" s="49"/>
    </row>
    <row r="179" spans="14:35" ht="15.75" customHeight="1">
      <c r="N179" s="49"/>
      <c r="Q179" s="49"/>
      <c r="T179" s="49"/>
      <c r="W179" s="49"/>
      <c r="Z179" s="49"/>
      <c r="AC179" s="49"/>
      <c r="AF179" s="49"/>
      <c r="AI179" s="49"/>
    </row>
    <row r="180" spans="14:35" ht="15.75" customHeight="1">
      <c r="N180" s="49"/>
      <c r="Q180" s="49"/>
      <c r="T180" s="49"/>
      <c r="W180" s="49"/>
      <c r="Z180" s="49"/>
      <c r="AC180" s="49"/>
      <c r="AF180" s="49"/>
      <c r="AI180" s="49"/>
    </row>
    <row r="181" spans="14:35" ht="15.75" customHeight="1">
      <c r="N181" s="49"/>
      <c r="Q181" s="49"/>
      <c r="T181" s="49"/>
      <c r="W181" s="49"/>
      <c r="Z181" s="49"/>
      <c r="AC181" s="49"/>
      <c r="AF181" s="49"/>
      <c r="AI181" s="49"/>
    </row>
    <row r="182" spans="14:35" ht="15.75" customHeight="1">
      <c r="N182" s="49"/>
      <c r="Q182" s="49"/>
      <c r="T182" s="49"/>
      <c r="W182" s="49"/>
      <c r="Z182" s="49"/>
      <c r="AC182" s="49"/>
      <c r="AF182" s="49"/>
      <c r="AI182" s="49"/>
    </row>
    <row r="183" spans="14:35" ht="15.75" customHeight="1">
      <c r="N183" s="49"/>
      <c r="Q183" s="49"/>
      <c r="T183" s="49"/>
      <c r="W183" s="49"/>
      <c r="Z183" s="49"/>
      <c r="AC183" s="49"/>
      <c r="AF183" s="49"/>
      <c r="AI183" s="49"/>
    </row>
    <row r="184" spans="14:35" ht="15.75" customHeight="1">
      <c r="N184" s="49"/>
      <c r="Q184" s="49"/>
      <c r="T184" s="49"/>
      <c r="W184" s="49"/>
      <c r="Z184" s="49"/>
      <c r="AC184" s="49"/>
      <c r="AF184" s="49"/>
      <c r="AI184" s="49"/>
    </row>
    <row r="185" spans="14:35" ht="15.75" customHeight="1">
      <c r="N185" s="49"/>
      <c r="Q185" s="49"/>
      <c r="T185" s="49"/>
      <c r="W185" s="49"/>
      <c r="Z185" s="49"/>
      <c r="AC185" s="49"/>
      <c r="AF185" s="49"/>
      <c r="AI185" s="49"/>
    </row>
    <row r="186" spans="14:35" ht="15.75" customHeight="1">
      <c r="N186" s="49"/>
      <c r="Q186" s="49"/>
      <c r="T186" s="49"/>
      <c r="W186" s="49"/>
      <c r="Z186" s="49"/>
      <c r="AC186" s="49"/>
      <c r="AF186" s="49"/>
      <c r="AI186" s="49"/>
    </row>
    <row r="187" spans="14:35" ht="15.75" customHeight="1">
      <c r="N187" s="49"/>
      <c r="Q187" s="49"/>
      <c r="T187" s="49"/>
      <c r="W187" s="49"/>
      <c r="Z187" s="49"/>
      <c r="AC187" s="49"/>
      <c r="AF187" s="49"/>
      <c r="AI187" s="49"/>
    </row>
    <row r="188" spans="14:35" ht="15.75" customHeight="1">
      <c r="N188" s="49"/>
      <c r="Q188" s="49"/>
      <c r="T188" s="49"/>
      <c r="W188" s="49"/>
      <c r="Z188" s="49"/>
      <c r="AC188" s="49"/>
      <c r="AF188" s="49"/>
      <c r="AI188" s="49"/>
    </row>
    <row r="189" spans="14:35" ht="15.75" customHeight="1">
      <c r="N189" s="49"/>
      <c r="Q189" s="49"/>
      <c r="T189" s="49"/>
      <c r="W189" s="49"/>
      <c r="Z189" s="49"/>
      <c r="AC189" s="49"/>
      <c r="AF189" s="49"/>
      <c r="AI189" s="49"/>
    </row>
    <row r="190" spans="14:35" ht="15.75" customHeight="1">
      <c r="N190" s="49"/>
      <c r="Q190" s="49"/>
      <c r="T190" s="49"/>
      <c r="W190" s="49"/>
      <c r="Z190" s="49"/>
      <c r="AC190" s="49"/>
      <c r="AF190" s="49"/>
      <c r="AI190" s="49"/>
    </row>
    <row r="191" spans="14:35" ht="15.75" customHeight="1">
      <c r="N191" s="49"/>
      <c r="Q191" s="49"/>
      <c r="T191" s="49"/>
      <c r="W191" s="49"/>
      <c r="Z191" s="49"/>
      <c r="AC191" s="49"/>
      <c r="AF191" s="49"/>
      <c r="AI191" s="49"/>
    </row>
    <row r="192" spans="14:35" ht="15.75" customHeight="1">
      <c r="N192" s="49"/>
      <c r="Q192" s="49"/>
      <c r="T192" s="49"/>
      <c r="W192" s="49"/>
      <c r="Z192" s="49"/>
      <c r="AC192" s="49"/>
      <c r="AF192" s="49"/>
      <c r="AI192" s="49"/>
    </row>
    <row r="193" spans="14:35" ht="15.75" customHeight="1">
      <c r="N193" s="49"/>
      <c r="Q193" s="49"/>
      <c r="T193" s="49"/>
      <c r="W193" s="49"/>
      <c r="Z193" s="49"/>
      <c r="AC193" s="49"/>
      <c r="AF193" s="49"/>
      <c r="AI193" s="49"/>
    </row>
    <row r="194" spans="14:35" ht="15.75" customHeight="1">
      <c r="N194" s="49"/>
      <c r="Q194" s="49"/>
      <c r="T194" s="49"/>
      <c r="W194" s="49"/>
      <c r="Z194" s="49"/>
      <c r="AC194" s="49"/>
      <c r="AF194" s="49"/>
      <c r="AI194" s="49"/>
    </row>
    <row r="195" spans="14:35" ht="15.75" customHeight="1">
      <c r="N195" s="49"/>
      <c r="Q195" s="49"/>
      <c r="T195" s="49"/>
      <c r="W195" s="49"/>
      <c r="Z195" s="49"/>
      <c r="AC195" s="49"/>
      <c r="AF195" s="49"/>
      <c r="AI195" s="49"/>
    </row>
    <row r="196" spans="14:35" ht="15.75" customHeight="1">
      <c r="N196" s="49"/>
      <c r="Q196" s="49"/>
      <c r="T196" s="49"/>
      <c r="W196" s="49"/>
      <c r="Z196" s="49"/>
      <c r="AC196" s="49"/>
      <c r="AF196" s="49"/>
      <c r="AI196" s="49"/>
    </row>
    <row r="197" spans="14:35" ht="15.75" customHeight="1">
      <c r="N197" s="49"/>
      <c r="Q197" s="49"/>
      <c r="T197" s="49"/>
      <c r="W197" s="49"/>
      <c r="Z197" s="49"/>
      <c r="AC197" s="49"/>
      <c r="AF197" s="49"/>
      <c r="AI197" s="49"/>
    </row>
    <row r="198" spans="14:35" ht="15.75" customHeight="1">
      <c r="N198" s="49"/>
      <c r="Q198" s="49"/>
      <c r="T198" s="49"/>
      <c r="W198" s="49"/>
      <c r="Z198" s="49"/>
      <c r="AC198" s="49"/>
      <c r="AF198" s="49"/>
      <c r="AI198" s="49"/>
    </row>
    <row r="199" spans="14:35" ht="15.75" customHeight="1">
      <c r="N199" s="49"/>
      <c r="Q199" s="49"/>
      <c r="T199" s="49"/>
      <c r="W199" s="49"/>
      <c r="Z199" s="49"/>
      <c r="AC199" s="49"/>
      <c r="AF199" s="49"/>
      <c r="AI199" s="49"/>
    </row>
    <row r="200" spans="14:35" ht="15.75" customHeight="1">
      <c r="N200" s="49"/>
      <c r="Q200" s="49"/>
      <c r="T200" s="49"/>
      <c r="W200" s="49"/>
      <c r="Z200" s="49"/>
      <c r="AC200" s="49"/>
      <c r="AF200" s="49"/>
      <c r="AI200" s="49"/>
    </row>
    <row r="201" spans="14:35" ht="15.75" customHeight="1">
      <c r="N201" s="49"/>
      <c r="Q201" s="49"/>
      <c r="T201" s="49"/>
      <c r="W201" s="49"/>
      <c r="Z201" s="49"/>
      <c r="AC201" s="49"/>
      <c r="AF201" s="49"/>
      <c r="AI201" s="49"/>
    </row>
    <row r="202" spans="14:35" ht="15.75" customHeight="1">
      <c r="N202" s="49"/>
      <c r="Q202" s="49"/>
      <c r="T202" s="49"/>
      <c r="W202" s="49"/>
      <c r="Z202" s="49"/>
      <c r="AC202" s="49"/>
      <c r="AF202" s="49"/>
      <c r="AI202" s="49"/>
    </row>
    <row r="203" spans="14:35" ht="15.75" customHeight="1">
      <c r="N203" s="49"/>
      <c r="Q203" s="49"/>
      <c r="T203" s="49"/>
      <c r="W203" s="49"/>
      <c r="Z203" s="49"/>
      <c r="AC203" s="49"/>
      <c r="AF203" s="49"/>
      <c r="AI203" s="49"/>
    </row>
    <row r="204" spans="14:35" ht="15.75" customHeight="1">
      <c r="N204" s="49"/>
      <c r="Q204" s="49"/>
      <c r="T204" s="49"/>
      <c r="W204" s="49"/>
      <c r="Z204" s="49"/>
      <c r="AC204" s="49"/>
      <c r="AF204" s="49"/>
      <c r="AI204" s="49"/>
    </row>
    <row r="205" spans="14:35" ht="15.75" customHeight="1">
      <c r="N205" s="49"/>
      <c r="Q205" s="49"/>
      <c r="T205" s="49"/>
      <c r="W205" s="49"/>
      <c r="Z205" s="49"/>
      <c r="AC205" s="49"/>
      <c r="AF205" s="49"/>
      <c r="AI205" s="49"/>
    </row>
    <row r="206" spans="14:35" ht="15.75" customHeight="1">
      <c r="N206" s="49"/>
      <c r="Q206" s="49"/>
      <c r="T206" s="49"/>
      <c r="W206" s="49"/>
      <c r="Z206" s="49"/>
      <c r="AC206" s="49"/>
      <c r="AF206" s="49"/>
      <c r="AI206" s="49"/>
    </row>
    <row r="207" spans="14:35" ht="15.75" customHeight="1">
      <c r="N207" s="49"/>
      <c r="Q207" s="49"/>
      <c r="T207" s="49"/>
      <c r="W207" s="49"/>
      <c r="Z207" s="49"/>
      <c r="AC207" s="49"/>
      <c r="AF207" s="49"/>
      <c r="AI207" s="49"/>
    </row>
    <row r="208" spans="14:35" ht="15.75" customHeight="1">
      <c r="N208" s="49"/>
      <c r="Q208" s="49"/>
      <c r="T208" s="49"/>
      <c r="W208" s="49"/>
      <c r="Z208" s="49"/>
      <c r="AC208" s="49"/>
      <c r="AF208" s="49"/>
      <c r="AI208" s="49"/>
    </row>
    <row r="209" spans="14:35" ht="15.75" customHeight="1">
      <c r="N209" s="49"/>
      <c r="Q209" s="49"/>
      <c r="T209" s="49"/>
      <c r="W209" s="49"/>
      <c r="Z209" s="49"/>
      <c r="AC209" s="49"/>
      <c r="AF209" s="49"/>
      <c r="AI209" s="49"/>
    </row>
    <row r="210" spans="14:35" ht="15.75" customHeight="1">
      <c r="N210" s="49"/>
      <c r="Q210" s="49"/>
      <c r="T210" s="49"/>
      <c r="W210" s="49"/>
      <c r="Z210" s="49"/>
      <c r="AC210" s="49"/>
      <c r="AF210" s="49"/>
      <c r="AI210" s="49"/>
    </row>
    <row r="211" spans="14:35" ht="15.75" customHeight="1">
      <c r="N211" s="49"/>
      <c r="Q211" s="49"/>
      <c r="T211" s="49"/>
      <c r="W211" s="49"/>
      <c r="Z211" s="49"/>
      <c r="AC211" s="49"/>
      <c r="AF211" s="49"/>
      <c r="AI211" s="49"/>
    </row>
    <row r="212" spans="14:35" ht="15.75" customHeight="1">
      <c r="N212" s="49"/>
      <c r="Q212" s="49"/>
      <c r="T212" s="49"/>
      <c r="W212" s="49"/>
      <c r="Z212" s="49"/>
      <c r="AC212" s="49"/>
      <c r="AF212" s="49"/>
      <c r="AI212" s="49"/>
    </row>
    <row r="213" spans="14:35" ht="15.75" customHeight="1">
      <c r="N213" s="49"/>
      <c r="Q213" s="49"/>
      <c r="T213" s="49"/>
      <c r="W213" s="49"/>
      <c r="Z213" s="49"/>
      <c r="AC213" s="49"/>
      <c r="AF213" s="49"/>
      <c r="AI213" s="49"/>
    </row>
    <row r="214" spans="14:35" ht="15.75" customHeight="1">
      <c r="N214" s="49"/>
      <c r="Q214" s="49"/>
      <c r="T214" s="49"/>
      <c r="W214" s="49"/>
      <c r="Z214" s="49"/>
      <c r="AC214" s="49"/>
      <c r="AF214" s="49"/>
      <c r="AI214" s="49"/>
    </row>
    <row r="215" spans="14:35" ht="15.75" customHeight="1">
      <c r="N215" s="49"/>
      <c r="Q215" s="49"/>
      <c r="T215" s="49"/>
      <c r="W215" s="49"/>
      <c r="Z215" s="49"/>
      <c r="AC215" s="49"/>
      <c r="AF215" s="49"/>
      <c r="AI215" s="49"/>
    </row>
    <row r="216" spans="14:35" ht="15.75" customHeight="1">
      <c r="N216" s="49"/>
      <c r="Q216" s="49"/>
      <c r="T216" s="49"/>
      <c r="W216" s="49"/>
      <c r="Z216" s="49"/>
      <c r="AC216" s="49"/>
      <c r="AF216" s="49"/>
      <c r="AI216" s="49"/>
    </row>
    <row r="217" spans="14:35" ht="15.75" customHeight="1">
      <c r="N217" s="49"/>
      <c r="Q217" s="49"/>
      <c r="T217" s="49"/>
      <c r="W217" s="49"/>
      <c r="Z217" s="49"/>
      <c r="AC217" s="49"/>
      <c r="AF217" s="49"/>
      <c r="AI217" s="49"/>
    </row>
    <row r="218" spans="14:35" ht="15.75" customHeight="1">
      <c r="N218" s="49"/>
      <c r="Q218" s="49"/>
      <c r="T218" s="49"/>
      <c r="W218" s="49"/>
      <c r="Z218" s="49"/>
      <c r="AC218" s="49"/>
      <c r="AF218" s="49"/>
      <c r="AI218" s="49"/>
    </row>
    <row r="219" spans="14:35" ht="15.75" customHeight="1">
      <c r="N219" s="49"/>
      <c r="Q219" s="49"/>
      <c r="T219" s="49"/>
      <c r="W219" s="49"/>
      <c r="Z219" s="49"/>
      <c r="AC219" s="49"/>
      <c r="AF219" s="49"/>
      <c r="AI219" s="49"/>
    </row>
    <row r="220" spans="14:35" ht="15.75" customHeight="1">
      <c r="N220" s="49"/>
      <c r="Q220" s="49"/>
      <c r="T220" s="49"/>
      <c r="W220" s="49"/>
      <c r="Z220" s="49"/>
      <c r="AC220" s="49"/>
      <c r="AF220" s="49"/>
      <c r="AI220" s="49"/>
    </row>
    <row r="221" spans="14:35" ht="15.75" customHeight="1">
      <c r="N221" s="49"/>
      <c r="Q221" s="49"/>
      <c r="T221" s="49"/>
      <c r="W221" s="49"/>
      <c r="Z221" s="49"/>
      <c r="AC221" s="49"/>
      <c r="AF221" s="49"/>
      <c r="AI221" s="49"/>
    </row>
    <row r="222" spans="14:35" ht="15.75" customHeight="1">
      <c r="N222" s="49"/>
      <c r="Q222" s="49"/>
      <c r="T222" s="49"/>
      <c r="W222" s="49"/>
      <c r="Z222" s="49"/>
      <c r="AC222" s="49"/>
      <c r="AF222" s="49"/>
      <c r="AI222" s="49"/>
    </row>
    <row r="223" spans="14:35" ht="15.75" customHeight="1">
      <c r="N223" s="49"/>
      <c r="Q223" s="49"/>
      <c r="T223" s="49"/>
      <c r="W223" s="49"/>
      <c r="Z223" s="49"/>
      <c r="AC223" s="49"/>
      <c r="AF223" s="49"/>
      <c r="AI223" s="49"/>
    </row>
    <row r="224" spans="14:35" ht="15.75" customHeight="1">
      <c r="N224" s="49"/>
      <c r="Q224" s="49"/>
      <c r="T224" s="49"/>
      <c r="W224" s="49"/>
      <c r="Z224" s="49"/>
      <c r="AC224" s="49"/>
      <c r="AF224" s="49"/>
      <c r="AI224" s="49"/>
    </row>
    <row r="225" spans="14:35" ht="15.75" customHeight="1">
      <c r="N225" s="49"/>
      <c r="Q225" s="49"/>
      <c r="T225" s="49"/>
      <c r="W225" s="49"/>
      <c r="Z225" s="49"/>
      <c r="AC225" s="49"/>
      <c r="AF225" s="49"/>
      <c r="AI225" s="49"/>
    </row>
    <row r="226" spans="14:35" ht="15.75" customHeight="1">
      <c r="N226" s="49"/>
      <c r="Q226" s="49"/>
      <c r="T226" s="49"/>
      <c r="W226" s="49"/>
      <c r="Z226" s="49"/>
      <c r="AC226" s="49"/>
      <c r="AF226" s="49"/>
      <c r="AI226" s="49"/>
    </row>
    <row r="227" spans="14:35" ht="15.75" customHeight="1">
      <c r="N227" s="49"/>
      <c r="Q227" s="49"/>
      <c r="T227" s="49"/>
      <c r="W227" s="49"/>
      <c r="Z227" s="49"/>
      <c r="AC227" s="49"/>
      <c r="AF227" s="49"/>
      <c r="AI227" s="49"/>
    </row>
    <row r="228" spans="14:35" ht="15.75" customHeight="1">
      <c r="N228" s="49"/>
      <c r="Q228" s="49"/>
      <c r="T228" s="49"/>
      <c r="W228" s="49"/>
      <c r="Z228" s="49"/>
      <c r="AC228" s="49"/>
      <c r="AF228" s="49"/>
      <c r="AI228" s="49"/>
    </row>
    <row r="229" spans="14:35" ht="15.75" customHeight="1">
      <c r="N229" s="49"/>
      <c r="Q229" s="49"/>
      <c r="T229" s="49"/>
      <c r="W229" s="49"/>
      <c r="Z229" s="49"/>
      <c r="AC229" s="49"/>
      <c r="AF229" s="49"/>
      <c r="AI229" s="49"/>
    </row>
    <row r="230" spans="14:35" ht="15.75" customHeight="1">
      <c r="N230" s="49"/>
      <c r="Q230" s="49"/>
      <c r="T230" s="49"/>
      <c r="W230" s="49"/>
      <c r="Z230" s="49"/>
      <c r="AC230" s="49"/>
      <c r="AF230" s="49"/>
      <c r="AI230" s="49"/>
    </row>
    <row r="231" spans="14:35" ht="15.75" customHeight="1">
      <c r="N231" s="49"/>
      <c r="Q231" s="49"/>
      <c r="T231" s="49"/>
      <c r="W231" s="49"/>
      <c r="Z231" s="49"/>
      <c r="AC231" s="49"/>
      <c r="AF231" s="49"/>
      <c r="AI231" s="49"/>
    </row>
    <row r="232" spans="14:35" ht="15.75" customHeight="1">
      <c r="N232" s="49"/>
      <c r="Q232" s="49"/>
      <c r="T232" s="49"/>
      <c r="W232" s="49"/>
      <c r="Z232" s="49"/>
      <c r="AC232" s="49"/>
      <c r="AF232" s="49"/>
      <c r="AI232" s="49"/>
    </row>
    <row r="233" spans="14:35" ht="15.75" customHeight="1">
      <c r="N233" s="49"/>
      <c r="Q233" s="49"/>
      <c r="T233" s="49"/>
      <c r="W233" s="49"/>
      <c r="Z233" s="49"/>
      <c r="AC233" s="49"/>
      <c r="AF233" s="49"/>
      <c r="AI233" s="49"/>
    </row>
    <row r="234" spans="14:35" ht="15.75" customHeight="1">
      <c r="N234" s="49"/>
      <c r="Q234" s="49"/>
      <c r="T234" s="49"/>
      <c r="W234" s="49"/>
      <c r="Z234" s="49"/>
      <c r="AC234" s="49"/>
      <c r="AF234" s="49"/>
      <c r="AI234" s="49"/>
    </row>
    <row r="235" spans="14:35" ht="15.75" customHeight="1">
      <c r="N235" s="49"/>
      <c r="Q235" s="49"/>
      <c r="T235" s="49"/>
      <c r="W235" s="49"/>
      <c r="Z235" s="49"/>
      <c r="AC235" s="49"/>
      <c r="AF235" s="49"/>
      <c r="AI235" s="49"/>
    </row>
    <row r="236" spans="14:35" ht="15.75" customHeight="1">
      <c r="N236" s="49"/>
      <c r="Q236" s="49"/>
      <c r="T236" s="49"/>
      <c r="W236" s="49"/>
      <c r="Z236" s="49"/>
      <c r="AC236" s="49"/>
      <c r="AF236" s="49"/>
      <c r="AI236" s="49"/>
    </row>
    <row r="237" spans="14:35" ht="15.75" customHeight="1">
      <c r="N237" s="49"/>
      <c r="Q237" s="49"/>
      <c r="T237" s="49"/>
      <c r="W237" s="49"/>
      <c r="Z237" s="49"/>
      <c r="AC237" s="49"/>
      <c r="AF237" s="49"/>
      <c r="AI237" s="49"/>
    </row>
    <row r="238" spans="14:35" ht="15.75" customHeight="1">
      <c r="N238" s="49"/>
      <c r="Q238" s="49"/>
      <c r="T238" s="49"/>
      <c r="W238" s="49"/>
      <c r="Z238" s="49"/>
      <c r="AC238" s="49"/>
      <c r="AF238" s="49"/>
      <c r="AI238" s="49"/>
    </row>
    <row r="239" spans="14:35" ht="15.75" customHeight="1">
      <c r="N239" s="49"/>
      <c r="Q239" s="49"/>
      <c r="T239" s="49"/>
      <c r="W239" s="49"/>
      <c r="Z239" s="49"/>
      <c r="AC239" s="49"/>
      <c r="AF239" s="49"/>
      <c r="AI239" s="49"/>
    </row>
    <row r="240" spans="14:35" ht="15.75" customHeight="1">
      <c r="N240" s="49"/>
      <c r="Q240" s="49"/>
      <c r="T240" s="49"/>
      <c r="W240" s="49"/>
      <c r="Z240" s="49"/>
      <c r="AC240" s="49"/>
      <c r="AF240" s="49"/>
      <c r="AI240" s="49"/>
    </row>
    <row r="241" spans="14:35" ht="15.75" customHeight="1">
      <c r="N241" s="49"/>
      <c r="Q241" s="49"/>
      <c r="T241" s="49"/>
      <c r="W241" s="49"/>
      <c r="Z241" s="49"/>
      <c r="AC241" s="49"/>
      <c r="AF241" s="49"/>
      <c r="AI241" s="49"/>
    </row>
    <row r="242" spans="14:35" ht="15.75" customHeight="1">
      <c r="N242" s="49"/>
      <c r="Q242" s="49"/>
      <c r="T242" s="49"/>
      <c r="W242" s="49"/>
      <c r="Z242" s="49"/>
      <c r="AC242" s="49"/>
      <c r="AF242" s="49"/>
      <c r="AI242" s="49"/>
    </row>
    <row r="243" spans="14:35" ht="15.75" customHeight="1">
      <c r="N243" s="49"/>
      <c r="Q243" s="49"/>
      <c r="T243" s="49"/>
      <c r="W243" s="49"/>
      <c r="Z243" s="49"/>
      <c r="AC243" s="49"/>
      <c r="AF243" s="49"/>
      <c r="AI243" s="49"/>
    </row>
    <row r="244" spans="14:35" ht="15.75" customHeight="1">
      <c r="N244" s="49"/>
      <c r="Q244" s="49"/>
      <c r="T244" s="49"/>
      <c r="W244" s="49"/>
      <c r="Z244" s="49"/>
      <c r="AC244" s="49"/>
      <c r="AF244" s="49"/>
      <c r="AI244" s="49"/>
    </row>
    <row r="245" spans="14:35" ht="15.75" customHeight="1">
      <c r="N245" s="49"/>
      <c r="Q245" s="49"/>
      <c r="T245" s="49"/>
      <c r="W245" s="49"/>
      <c r="Z245" s="49"/>
      <c r="AC245" s="49"/>
      <c r="AF245" s="49"/>
      <c r="AI245" s="49"/>
    </row>
    <row r="246" spans="14:35" ht="15.75" customHeight="1">
      <c r="N246" s="49"/>
      <c r="Q246" s="49"/>
      <c r="T246" s="49"/>
      <c r="W246" s="49"/>
      <c r="Z246" s="49"/>
      <c r="AC246" s="49"/>
      <c r="AF246" s="49"/>
      <c r="AI246" s="49"/>
    </row>
    <row r="247" spans="14:35" ht="15.75" customHeight="1">
      <c r="N247" s="49"/>
      <c r="Q247" s="49"/>
      <c r="T247" s="49"/>
      <c r="W247" s="49"/>
      <c r="Z247" s="49"/>
      <c r="AC247" s="49"/>
      <c r="AF247" s="49"/>
      <c r="AI247" s="49"/>
    </row>
    <row r="248" spans="14:35" ht="15.75" customHeight="1">
      <c r="N248" s="49"/>
      <c r="Q248" s="49"/>
      <c r="T248" s="49"/>
      <c r="W248" s="49"/>
      <c r="Z248" s="49"/>
      <c r="AC248" s="49"/>
      <c r="AF248" s="49"/>
      <c r="AI248" s="49"/>
    </row>
    <row r="249" spans="14:35" ht="15.75" customHeight="1">
      <c r="N249" s="49"/>
      <c r="Q249" s="49"/>
      <c r="T249" s="49"/>
      <c r="W249" s="49"/>
      <c r="Z249" s="49"/>
      <c r="AC249" s="49"/>
      <c r="AF249" s="49"/>
      <c r="AI249" s="49"/>
    </row>
    <row r="250" spans="14:35" ht="15.75" customHeight="1">
      <c r="N250" s="49"/>
      <c r="Q250" s="49"/>
      <c r="T250" s="49"/>
      <c r="W250" s="49"/>
      <c r="Z250" s="49"/>
      <c r="AC250" s="49"/>
      <c r="AF250" s="49"/>
      <c r="AI250" s="49"/>
    </row>
    <row r="251" spans="14:35" ht="15.75" customHeight="1">
      <c r="N251" s="49"/>
      <c r="Q251" s="49"/>
      <c r="T251" s="49"/>
      <c r="W251" s="49"/>
      <c r="Z251" s="49"/>
      <c r="AC251" s="49"/>
      <c r="AF251" s="49"/>
      <c r="AI251" s="49"/>
    </row>
    <row r="252" spans="14:35" ht="15.75" customHeight="1">
      <c r="N252" s="49"/>
      <c r="Q252" s="49"/>
      <c r="T252" s="49"/>
      <c r="W252" s="49"/>
      <c r="Z252" s="49"/>
      <c r="AC252" s="49"/>
      <c r="AF252" s="49"/>
      <c r="AI252" s="49"/>
    </row>
    <row r="253" spans="14:35" ht="15.75" customHeight="1">
      <c r="N253" s="49"/>
      <c r="Q253" s="49"/>
      <c r="T253" s="49"/>
      <c r="W253" s="49"/>
      <c r="Z253" s="49"/>
      <c r="AC253" s="49"/>
      <c r="AF253" s="49"/>
      <c r="AI253" s="49"/>
    </row>
    <row r="254" spans="14:35" ht="15.75" customHeight="1">
      <c r="N254" s="49"/>
      <c r="Q254" s="49"/>
      <c r="T254" s="49"/>
      <c r="W254" s="49"/>
      <c r="Z254" s="49"/>
      <c r="AC254" s="49"/>
      <c r="AF254" s="49"/>
      <c r="AI254" s="49"/>
    </row>
    <row r="255" spans="14:35" ht="15.75" customHeight="1">
      <c r="N255" s="49"/>
      <c r="Q255" s="49"/>
      <c r="T255" s="49"/>
      <c r="W255" s="49"/>
      <c r="Z255" s="49"/>
      <c r="AC255" s="49"/>
      <c r="AF255" s="49"/>
      <c r="AI255" s="49"/>
    </row>
    <row r="256" spans="14:35" ht="15.75" customHeight="1">
      <c r="N256" s="49"/>
      <c r="Q256" s="49"/>
      <c r="T256" s="49"/>
      <c r="W256" s="49"/>
      <c r="Z256" s="49"/>
      <c r="AC256" s="49"/>
      <c r="AF256" s="49"/>
      <c r="AI256" s="49"/>
    </row>
    <row r="257" spans="14:35" ht="15.75" customHeight="1">
      <c r="N257" s="49"/>
      <c r="Q257" s="49"/>
      <c r="T257" s="49"/>
      <c r="W257" s="49"/>
      <c r="Z257" s="49"/>
      <c r="AC257" s="49"/>
      <c r="AF257" s="49"/>
      <c r="AI257" s="49"/>
    </row>
    <row r="258" spans="14:35" ht="15.75" customHeight="1">
      <c r="N258" s="49"/>
      <c r="Q258" s="49"/>
      <c r="T258" s="49"/>
      <c r="W258" s="49"/>
      <c r="Z258" s="49"/>
      <c r="AC258" s="49"/>
      <c r="AF258" s="49"/>
      <c r="AI258" s="49"/>
    </row>
    <row r="259" spans="14:35" ht="15.75" customHeight="1">
      <c r="N259" s="49"/>
      <c r="Q259" s="49"/>
      <c r="T259" s="49"/>
      <c r="W259" s="49"/>
      <c r="Z259" s="49"/>
      <c r="AC259" s="49"/>
      <c r="AF259" s="49"/>
      <c r="AI259" s="49"/>
    </row>
    <row r="260" spans="14:35" ht="15.75" customHeight="1">
      <c r="N260" s="49"/>
      <c r="Q260" s="49"/>
      <c r="T260" s="49"/>
      <c r="W260" s="49"/>
      <c r="Z260" s="49"/>
      <c r="AC260" s="49"/>
      <c r="AF260" s="49"/>
      <c r="AI260" s="49"/>
    </row>
    <row r="261" spans="14:35" ht="15.75" customHeight="1">
      <c r="N261" s="49"/>
      <c r="Q261" s="49"/>
      <c r="T261" s="49"/>
      <c r="W261" s="49"/>
      <c r="Z261" s="49"/>
      <c r="AC261" s="49"/>
      <c r="AF261" s="49"/>
      <c r="AI261" s="49"/>
    </row>
    <row r="262" spans="14:35" ht="15.75" customHeight="1">
      <c r="N262" s="49"/>
      <c r="Q262" s="49"/>
      <c r="T262" s="49"/>
      <c r="W262" s="49"/>
      <c r="Z262" s="49"/>
      <c r="AC262" s="49"/>
      <c r="AF262" s="49"/>
      <c r="AI262" s="49"/>
    </row>
    <row r="263" spans="14:35" ht="15.75" customHeight="1">
      <c r="N263" s="49"/>
      <c r="Q263" s="49"/>
      <c r="T263" s="49"/>
      <c r="W263" s="49"/>
      <c r="Z263" s="49"/>
      <c r="AC263" s="49"/>
      <c r="AF263" s="49"/>
      <c r="AI263" s="49"/>
    </row>
    <row r="264" spans="14:35" ht="15.75" customHeight="1">
      <c r="N264" s="49"/>
      <c r="Q264" s="49"/>
      <c r="T264" s="49"/>
      <c r="W264" s="49"/>
      <c r="Z264" s="49"/>
      <c r="AC264" s="49"/>
      <c r="AF264" s="49"/>
      <c r="AI264" s="49"/>
    </row>
    <row r="265" spans="14:35" ht="15.75" customHeight="1">
      <c r="N265" s="49"/>
      <c r="Q265" s="49"/>
      <c r="T265" s="49"/>
      <c r="W265" s="49"/>
      <c r="Z265" s="49"/>
      <c r="AC265" s="49"/>
      <c r="AF265" s="49"/>
      <c r="AI265" s="49"/>
    </row>
    <row r="266" spans="14:35" ht="15.75" customHeight="1">
      <c r="N266" s="49"/>
      <c r="Q266" s="49"/>
      <c r="T266" s="49"/>
      <c r="W266" s="49"/>
      <c r="Z266" s="49"/>
      <c r="AC266" s="49"/>
      <c r="AF266" s="49"/>
      <c r="AI266" s="49"/>
    </row>
    <row r="267" spans="14:35" ht="15.75" customHeight="1">
      <c r="N267" s="49"/>
      <c r="Q267" s="49"/>
      <c r="T267" s="49"/>
      <c r="W267" s="49"/>
      <c r="Z267" s="49"/>
      <c r="AC267" s="49"/>
      <c r="AF267" s="49"/>
      <c r="AI267" s="49"/>
    </row>
    <row r="268" spans="14:35" ht="15.75" customHeight="1">
      <c r="N268" s="49"/>
      <c r="Q268" s="49"/>
      <c r="T268" s="49"/>
      <c r="W268" s="49"/>
      <c r="Z268" s="49"/>
      <c r="AC268" s="49"/>
      <c r="AF268" s="49"/>
      <c r="AI268" s="49"/>
    </row>
    <row r="269" spans="14:35" ht="15.75" customHeight="1">
      <c r="N269" s="49"/>
      <c r="Q269" s="49"/>
      <c r="T269" s="49"/>
      <c r="W269" s="49"/>
      <c r="Z269" s="49"/>
      <c r="AC269" s="49"/>
      <c r="AF269" s="49"/>
      <c r="AI269" s="49"/>
    </row>
    <row r="270" spans="14:35" ht="15.75" customHeight="1">
      <c r="N270" s="49"/>
      <c r="Q270" s="49"/>
      <c r="T270" s="49"/>
      <c r="W270" s="49"/>
      <c r="Z270" s="49"/>
      <c r="AC270" s="49"/>
      <c r="AF270" s="49"/>
      <c r="AI270" s="49"/>
    </row>
    <row r="271" spans="14:35" ht="15.75" customHeight="1">
      <c r="N271" s="49"/>
      <c r="Q271" s="49"/>
      <c r="T271" s="49"/>
      <c r="W271" s="49"/>
      <c r="Z271" s="49"/>
      <c r="AC271" s="49"/>
      <c r="AF271" s="49"/>
      <c r="AI271" s="49"/>
    </row>
    <row r="272" spans="14:35" ht="15.75" customHeight="1">
      <c r="N272" s="49"/>
      <c r="Q272" s="49"/>
      <c r="T272" s="49"/>
      <c r="W272" s="49"/>
      <c r="Z272" s="49"/>
      <c r="AC272" s="49"/>
      <c r="AF272" s="49"/>
      <c r="AI272" s="49"/>
    </row>
    <row r="273" spans="14:35" ht="15.75" customHeight="1">
      <c r="N273" s="49"/>
      <c r="Q273" s="49"/>
      <c r="T273" s="49"/>
      <c r="W273" s="49"/>
      <c r="Z273" s="49"/>
      <c r="AC273" s="49"/>
      <c r="AF273" s="49"/>
      <c r="AI273" s="49"/>
    </row>
    <row r="274" spans="14:35" ht="15.75" customHeight="1">
      <c r="N274" s="49"/>
      <c r="Q274" s="49"/>
      <c r="T274" s="49"/>
      <c r="W274" s="49"/>
      <c r="Z274" s="49"/>
      <c r="AC274" s="49"/>
      <c r="AF274" s="49"/>
      <c r="AI274" s="49"/>
    </row>
    <row r="275" spans="14:35" ht="15.75" customHeight="1">
      <c r="N275" s="49"/>
      <c r="Q275" s="49"/>
      <c r="T275" s="49"/>
      <c r="W275" s="49"/>
      <c r="Z275" s="49"/>
      <c r="AC275" s="49"/>
      <c r="AF275" s="49"/>
      <c r="AI275" s="49"/>
    </row>
    <row r="276" spans="14:35" ht="15.75" customHeight="1">
      <c r="N276" s="49"/>
      <c r="Q276" s="49"/>
      <c r="T276" s="49"/>
      <c r="W276" s="49"/>
      <c r="Z276" s="49"/>
      <c r="AC276" s="49"/>
      <c r="AF276" s="49"/>
      <c r="AI276" s="49"/>
    </row>
    <row r="277" spans="14:35" ht="15.75" customHeight="1">
      <c r="N277" s="49"/>
      <c r="Q277" s="49"/>
      <c r="T277" s="49"/>
      <c r="W277" s="49"/>
      <c r="Z277" s="49"/>
      <c r="AC277" s="49"/>
      <c r="AF277" s="49"/>
      <c r="AI277" s="49"/>
    </row>
    <row r="278" spans="14:35" ht="15.75" customHeight="1">
      <c r="N278" s="49"/>
      <c r="Q278" s="49"/>
      <c r="T278" s="49"/>
      <c r="W278" s="49"/>
      <c r="Z278" s="49"/>
      <c r="AC278" s="49"/>
      <c r="AF278" s="49"/>
      <c r="AI278" s="49"/>
    </row>
    <row r="279" spans="14:35" ht="15.75" customHeight="1">
      <c r="N279" s="49"/>
      <c r="Q279" s="49"/>
      <c r="T279" s="49"/>
      <c r="W279" s="49"/>
      <c r="Z279" s="49"/>
      <c r="AC279" s="49"/>
      <c r="AF279" s="49"/>
      <c r="AI279" s="49"/>
    </row>
    <row r="280" spans="14:35" ht="15.75" customHeight="1">
      <c r="N280" s="49"/>
      <c r="Q280" s="49"/>
      <c r="T280" s="49"/>
      <c r="W280" s="49"/>
      <c r="Z280" s="49"/>
      <c r="AC280" s="49"/>
      <c r="AF280" s="49"/>
      <c r="AI280" s="49"/>
    </row>
    <row r="281" spans="14:35" ht="15.75" customHeight="1">
      <c r="N281" s="49"/>
      <c r="Q281" s="49"/>
      <c r="T281" s="49"/>
      <c r="W281" s="49"/>
      <c r="Z281" s="49"/>
      <c r="AC281" s="49"/>
      <c r="AF281" s="49"/>
      <c r="AI281" s="49"/>
    </row>
    <row r="282" spans="14:35" ht="15.75" customHeight="1">
      <c r="N282" s="49"/>
      <c r="Q282" s="49"/>
      <c r="T282" s="49"/>
      <c r="W282" s="49"/>
      <c r="Z282" s="49"/>
      <c r="AC282" s="49"/>
      <c r="AF282" s="49"/>
      <c r="AI282" s="49"/>
    </row>
    <row r="283" spans="14:35" ht="15.75" customHeight="1">
      <c r="N283" s="49"/>
      <c r="Q283" s="49"/>
      <c r="T283" s="49"/>
      <c r="W283" s="49"/>
      <c r="Z283" s="49"/>
      <c r="AC283" s="49"/>
      <c r="AF283" s="49"/>
      <c r="AI283" s="49"/>
    </row>
    <row r="284" spans="14:35" ht="15.75" customHeight="1">
      <c r="N284" s="49"/>
      <c r="Q284" s="49"/>
      <c r="T284" s="49"/>
      <c r="W284" s="49"/>
      <c r="Z284" s="49"/>
      <c r="AC284" s="49"/>
      <c r="AF284" s="49"/>
      <c r="AI284" s="49"/>
    </row>
    <row r="285" spans="14:35" ht="15.75" customHeight="1">
      <c r="N285" s="49"/>
      <c r="Q285" s="49"/>
      <c r="T285" s="49"/>
      <c r="W285" s="49"/>
      <c r="Z285" s="49"/>
      <c r="AC285" s="49"/>
      <c r="AF285" s="49"/>
      <c r="AI285" s="49"/>
    </row>
    <row r="286" spans="14:35" ht="15.75" customHeight="1">
      <c r="N286" s="49"/>
      <c r="Q286" s="49"/>
      <c r="T286" s="49"/>
      <c r="W286" s="49"/>
      <c r="Z286" s="49"/>
      <c r="AC286" s="49"/>
      <c r="AF286" s="49"/>
      <c r="AI286" s="49"/>
    </row>
    <row r="287" spans="14:35" ht="15.75" customHeight="1">
      <c r="N287" s="49"/>
      <c r="Q287" s="49"/>
      <c r="T287" s="49"/>
      <c r="W287" s="49"/>
      <c r="Z287" s="49"/>
      <c r="AC287" s="49"/>
      <c r="AF287" s="49"/>
      <c r="AI287" s="49"/>
    </row>
    <row r="288" spans="14:35" ht="15.75" customHeight="1">
      <c r="N288" s="49"/>
      <c r="Q288" s="49"/>
      <c r="T288" s="49"/>
      <c r="W288" s="49"/>
      <c r="Z288" s="49"/>
      <c r="AC288" s="49"/>
      <c r="AF288" s="49"/>
      <c r="AI288" s="49"/>
    </row>
    <row r="289" spans="14:35" ht="15.75" customHeight="1">
      <c r="N289" s="49"/>
      <c r="Q289" s="49"/>
      <c r="T289" s="49"/>
      <c r="W289" s="49"/>
      <c r="Z289" s="49"/>
      <c r="AC289" s="49"/>
      <c r="AF289" s="49"/>
      <c r="AI289" s="49"/>
    </row>
    <row r="290" spans="14:35" ht="15.75" customHeight="1">
      <c r="N290" s="49"/>
      <c r="Q290" s="49"/>
      <c r="T290" s="49"/>
      <c r="W290" s="49"/>
      <c r="Z290" s="49"/>
      <c r="AC290" s="49"/>
      <c r="AF290" s="49"/>
      <c r="AI290" s="49"/>
    </row>
    <row r="291" spans="14:35" ht="15.75" customHeight="1">
      <c r="N291" s="49"/>
      <c r="Q291" s="49"/>
      <c r="T291" s="49"/>
      <c r="W291" s="49"/>
      <c r="Z291" s="49"/>
      <c r="AC291" s="49"/>
      <c r="AF291" s="49"/>
      <c r="AI291" s="49"/>
    </row>
    <row r="292" spans="14:35" ht="15.75" customHeight="1">
      <c r="N292" s="49"/>
      <c r="Q292" s="49"/>
      <c r="T292" s="49"/>
      <c r="W292" s="49"/>
      <c r="Z292" s="49"/>
      <c r="AC292" s="49"/>
      <c r="AF292" s="49"/>
      <c r="AI292" s="49"/>
    </row>
    <row r="293" spans="14:35" ht="15.75" customHeight="1">
      <c r="N293" s="49"/>
      <c r="Q293" s="49"/>
      <c r="T293" s="49"/>
      <c r="W293" s="49"/>
      <c r="Z293" s="49"/>
      <c r="AC293" s="49"/>
      <c r="AF293" s="49"/>
      <c r="AI293" s="49"/>
    </row>
    <row r="294" spans="14:35" ht="15.75" customHeight="1">
      <c r="N294" s="49"/>
      <c r="Q294" s="49"/>
      <c r="T294" s="49"/>
      <c r="W294" s="49"/>
      <c r="Z294" s="49"/>
      <c r="AC294" s="49"/>
      <c r="AF294" s="49"/>
      <c r="AI294" s="49"/>
    </row>
    <row r="295" spans="14:35" ht="15.75" customHeight="1">
      <c r="N295" s="49"/>
      <c r="Q295" s="49"/>
      <c r="T295" s="49"/>
      <c r="W295" s="49"/>
      <c r="Z295" s="49"/>
      <c r="AC295" s="49"/>
      <c r="AF295" s="49"/>
      <c r="AI295" s="49"/>
    </row>
    <row r="296" spans="14:35" ht="15.75" customHeight="1">
      <c r="N296" s="49"/>
      <c r="Q296" s="49"/>
      <c r="T296" s="49"/>
      <c r="W296" s="49"/>
      <c r="Z296" s="49"/>
      <c r="AC296" s="49"/>
      <c r="AF296" s="49"/>
      <c r="AI296" s="49"/>
    </row>
    <row r="297" spans="14:35" ht="15.75" customHeight="1">
      <c r="N297" s="49"/>
      <c r="Q297" s="49"/>
      <c r="T297" s="49"/>
      <c r="W297" s="49"/>
      <c r="Z297" s="49"/>
      <c r="AC297" s="49"/>
      <c r="AF297" s="49"/>
      <c r="AI297" s="49"/>
    </row>
    <row r="298" spans="14:35" ht="15.75" customHeight="1">
      <c r="N298" s="49"/>
      <c r="Q298" s="49"/>
      <c r="T298" s="49"/>
      <c r="W298" s="49"/>
      <c r="Z298" s="49"/>
      <c r="AC298" s="49"/>
      <c r="AF298" s="49"/>
      <c r="AI298" s="49"/>
    </row>
    <row r="299" spans="14:35" ht="15.75" customHeight="1">
      <c r="N299" s="49"/>
      <c r="Q299" s="49"/>
      <c r="T299" s="49"/>
      <c r="W299" s="49"/>
      <c r="Z299" s="49"/>
      <c r="AC299" s="49"/>
      <c r="AF299" s="49"/>
      <c r="AI299" s="49"/>
    </row>
    <row r="300" spans="14:35" ht="15.75" customHeight="1">
      <c r="N300" s="49"/>
      <c r="Q300" s="49"/>
      <c r="T300" s="49"/>
      <c r="W300" s="49"/>
      <c r="Z300" s="49"/>
      <c r="AC300" s="49"/>
      <c r="AF300" s="49"/>
      <c r="AI300" s="49"/>
    </row>
    <row r="301" spans="14:35" ht="15.75" customHeight="1">
      <c r="N301" s="49"/>
      <c r="Q301" s="49"/>
      <c r="T301" s="49"/>
      <c r="W301" s="49"/>
      <c r="Z301" s="49"/>
      <c r="AC301" s="49"/>
      <c r="AF301" s="49"/>
      <c r="AI301" s="49"/>
    </row>
    <row r="302" spans="14:35" ht="15.75" customHeight="1">
      <c r="N302" s="49"/>
      <c r="Q302" s="49"/>
      <c r="T302" s="49"/>
      <c r="W302" s="49"/>
      <c r="Z302" s="49"/>
      <c r="AC302" s="49"/>
      <c r="AF302" s="49"/>
      <c r="AI302" s="49"/>
    </row>
    <row r="303" spans="14:35" ht="15.75" customHeight="1">
      <c r="N303" s="49"/>
      <c r="Q303" s="49"/>
      <c r="T303" s="49"/>
      <c r="W303" s="49"/>
      <c r="Z303" s="49"/>
      <c r="AC303" s="49"/>
      <c r="AF303" s="49"/>
      <c r="AI303" s="49"/>
    </row>
    <row r="304" spans="14:35" ht="15.75" customHeight="1">
      <c r="N304" s="49"/>
      <c r="Q304" s="49"/>
      <c r="T304" s="49"/>
      <c r="W304" s="49"/>
      <c r="Z304" s="49"/>
      <c r="AC304" s="49"/>
      <c r="AF304" s="49"/>
      <c r="AI304" s="49"/>
    </row>
    <row r="305" spans="14:35" ht="15.75" customHeight="1">
      <c r="N305" s="49"/>
      <c r="Q305" s="49"/>
      <c r="T305" s="49"/>
      <c r="W305" s="49"/>
      <c r="Z305" s="49"/>
      <c r="AC305" s="49"/>
      <c r="AF305" s="49"/>
      <c r="AI305" s="49"/>
    </row>
    <row r="306" spans="14:35" ht="15.75" customHeight="1">
      <c r="N306" s="49"/>
      <c r="Q306" s="49"/>
      <c r="T306" s="49"/>
      <c r="W306" s="49"/>
      <c r="Z306" s="49"/>
      <c r="AC306" s="49"/>
      <c r="AF306" s="49"/>
      <c r="AI306" s="49"/>
    </row>
    <row r="307" spans="14:35" ht="15.75" customHeight="1">
      <c r="N307" s="49"/>
      <c r="Q307" s="49"/>
      <c r="T307" s="49"/>
      <c r="W307" s="49"/>
      <c r="Z307" s="49"/>
      <c r="AC307" s="49"/>
      <c r="AF307" s="49"/>
      <c r="AI307" s="49"/>
    </row>
    <row r="308" spans="14:35" ht="15.75" customHeight="1">
      <c r="N308" s="49"/>
      <c r="Q308" s="49"/>
      <c r="T308" s="49"/>
      <c r="W308" s="49"/>
      <c r="Z308" s="49"/>
      <c r="AC308" s="49"/>
      <c r="AF308" s="49"/>
      <c r="AI308" s="49"/>
    </row>
    <row r="309" spans="14:35" ht="15.75" customHeight="1">
      <c r="N309" s="49"/>
      <c r="Q309" s="49"/>
      <c r="T309" s="49"/>
      <c r="W309" s="49"/>
      <c r="Z309" s="49"/>
      <c r="AC309" s="49"/>
      <c r="AF309" s="49"/>
      <c r="AI309" s="49"/>
    </row>
    <row r="310" spans="14:35" ht="15.75" customHeight="1">
      <c r="N310" s="49"/>
      <c r="Q310" s="49"/>
      <c r="T310" s="49"/>
      <c r="W310" s="49"/>
      <c r="Z310" s="49"/>
      <c r="AC310" s="49"/>
      <c r="AF310" s="49"/>
      <c r="AI310" s="49"/>
    </row>
    <row r="311" spans="14:35" ht="15.75" customHeight="1">
      <c r="N311" s="49"/>
      <c r="Q311" s="49"/>
      <c r="T311" s="49"/>
      <c r="W311" s="49"/>
      <c r="Z311" s="49"/>
      <c r="AC311" s="49"/>
      <c r="AF311" s="49"/>
      <c r="AI311" s="49"/>
    </row>
    <row r="312" spans="14:35" ht="15.75" customHeight="1">
      <c r="N312" s="49"/>
      <c r="Q312" s="49"/>
      <c r="T312" s="49"/>
      <c r="W312" s="49"/>
      <c r="Z312" s="49"/>
      <c r="AC312" s="49"/>
      <c r="AF312" s="49"/>
      <c r="AI312" s="49"/>
    </row>
    <row r="313" spans="14:35" ht="15.75" customHeight="1">
      <c r="N313" s="49"/>
      <c r="Q313" s="49"/>
      <c r="T313" s="49"/>
      <c r="W313" s="49"/>
      <c r="Z313" s="49"/>
      <c r="AC313" s="49"/>
      <c r="AF313" s="49"/>
      <c r="AI313" s="49"/>
    </row>
    <row r="314" spans="14:35" ht="15.75" customHeight="1">
      <c r="N314" s="49"/>
      <c r="Q314" s="49"/>
      <c r="T314" s="49"/>
      <c r="W314" s="49"/>
      <c r="Z314" s="49"/>
      <c r="AC314" s="49"/>
      <c r="AF314" s="49"/>
      <c r="AI314" s="49"/>
    </row>
    <row r="315" spans="14:35" ht="15.75" customHeight="1">
      <c r="N315" s="49"/>
      <c r="Q315" s="49"/>
      <c r="T315" s="49"/>
      <c r="W315" s="49"/>
      <c r="Z315" s="49"/>
      <c r="AC315" s="49"/>
      <c r="AF315" s="49"/>
      <c r="AI315" s="49"/>
    </row>
    <row r="316" spans="14:35" ht="15.75" customHeight="1">
      <c r="N316" s="49"/>
      <c r="Q316" s="49"/>
      <c r="T316" s="49"/>
      <c r="W316" s="49"/>
      <c r="Z316" s="49"/>
      <c r="AC316" s="49"/>
      <c r="AF316" s="49"/>
      <c r="AI316" s="49"/>
    </row>
    <row r="317" spans="14:35" ht="15.75" customHeight="1">
      <c r="N317" s="49"/>
      <c r="Q317" s="49"/>
      <c r="T317" s="49"/>
      <c r="W317" s="49"/>
      <c r="Z317" s="49"/>
      <c r="AC317" s="49"/>
      <c r="AF317" s="49"/>
      <c r="AI317" s="49"/>
    </row>
    <row r="318" spans="14:35" ht="15.75" customHeight="1">
      <c r="N318" s="49"/>
      <c r="Q318" s="49"/>
      <c r="T318" s="49"/>
      <c r="W318" s="49"/>
      <c r="Z318" s="49"/>
      <c r="AC318" s="49"/>
      <c r="AF318" s="49"/>
      <c r="AI318" s="49"/>
    </row>
    <row r="319" spans="14:35" ht="15.75" customHeight="1">
      <c r="N319" s="49"/>
      <c r="Q319" s="49"/>
      <c r="T319" s="49"/>
      <c r="W319" s="49"/>
      <c r="Z319" s="49"/>
      <c r="AC319" s="49"/>
      <c r="AF319" s="49"/>
      <c r="AI319" s="49"/>
    </row>
    <row r="320" spans="14:35" ht="15.75" customHeight="1">
      <c r="N320" s="49"/>
      <c r="Q320" s="49"/>
      <c r="T320" s="49"/>
      <c r="W320" s="49"/>
      <c r="Z320" s="49"/>
      <c r="AC320" s="49"/>
      <c r="AF320" s="49"/>
      <c r="AI320" s="49"/>
    </row>
    <row r="321" spans="14:35" ht="15.75" customHeight="1">
      <c r="N321" s="49"/>
      <c r="Q321" s="49"/>
      <c r="T321" s="49"/>
      <c r="W321" s="49"/>
      <c r="Z321" s="49"/>
      <c r="AC321" s="49"/>
      <c r="AF321" s="49"/>
      <c r="AI321" s="49"/>
    </row>
    <row r="322" spans="14:35" ht="15.75" customHeight="1">
      <c r="N322" s="49"/>
      <c r="Q322" s="49"/>
      <c r="T322" s="49"/>
      <c r="W322" s="49"/>
      <c r="Z322" s="49"/>
      <c r="AC322" s="49"/>
      <c r="AF322" s="49"/>
      <c r="AI322" s="49"/>
    </row>
    <row r="323" spans="14:35" ht="15.75" customHeight="1">
      <c r="N323" s="49"/>
      <c r="Q323" s="49"/>
      <c r="T323" s="49"/>
      <c r="W323" s="49"/>
      <c r="Z323" s="49"/>
      <c r="AC323" s="49"/>
      <c r="AF323" s="49"/>
      <c r="AI323" s="49"/>
    </row>
    <row r="324" spans="14:35" ht="15.75" customHeight="1">
      <c r="N324" s="49"/>
      <c r="Q324" s="49"/>
      <c r="T324" s="49"/>
      <c r="W324" s="49"/>
      <c r="Z324" s="49"/>
      <c r="AC324" s="49"/>
      <c r="AF324" s="49"/>
      <c r="AI324" s="49"/>
    </row>
    <row r="325" spans="14:35" ht="15.75" customHeight="1">
      <c r="N325" s="49"/>
      <c r="Q325" s="49"/>
      <c r="T325" s="49"/>
      <c r="W325" s="49"/>
      <c r="Z325" s="49"/>
      <c r="AC325" s="49"/>
      <c r="AF325" s="49"/>
      <c r="AI325" s="49"/>
    </row>
    <row r="326" spans="14:35" ht="15.75" customHeight="1">
      <c r="N326" s="49"/>
      <c r="Q326" s="49"/>
      <c r="T326" s="49"/>
      <c r="W326" s="49"/>
      <c r="Z326" s="49"/>
      <c r="AC326" s="49"/>
      <c r="AF326" s="49"/>
      <c r="AI326" s="49"/>
    </row>
    <row r="327" spans="14:35" ht="15.75" customHeight="1">
      <c r="N327" s="49"/>
      <c r="Q327" s="49"/>
      <c r="T327" s="49"/>
      <c r="W327" s="49"/>
      <c r="Z327" s="49"/>
      <c r="AC327" s="49"/>
      <c r="AF327" s="49"/>
      <c r="AI327" s="49"/>
    </row>
    <row r="328" spans="14:35" ht="15.75" customHeight="1">
      <c r="N328" s="49"/>
      <c r="Q328" s="49"/>
      <c r="T328" s="49"/>
      <c r="W328" s="49"/>
      <c r="Z328" s="49"/>
      <c r="AC328" s="49"/>
      <c r="AF328" s="49"/>
      <c r="AI328" s="49"/>
    </row>
    <row r="329" spans="14:35" ht="15.75" customHeight="1">
      <c r="N329" s="49"/>
      <c r="Q329" s="49"/>
      <c r="T329" s="49"/>
      <c r="W329" s="49"/>
      <c r="Z329" s="49"/>
      <c r="AC329" s="49"/>
      <c r="AF329" s="49"/>
      <c r="AI329" s="49"/>
    </row>
    <row r="330" spans="14:35" ht="15.75" customHeight="1">
      <c r="N330" s="49"/>
      <c r="Q330" s="49"/>
      <c r="T330" s="49"/>
      <c r="W330" s="49"/>
      <c r="Z330" s="49"/>
      <c r="AC330" s="49"/>
      <c r="AF330" s="49"/>
      <c r="AI330" s="49"/>
    </row>
    <row r="331" spans="14:35" ht="15.75" customHeight="1">
      <c r="N331" s="49"/>
      <c r="Q331" s="49"/>
      <c r="T331" s="49"/>
      <c r="W331" s="49"/>
      <c r="Z331" s="49"/>
      <c r="AC331" s="49"/>
      <c r="AF331" s="49"/>
      <c r="AI331" s="49"/>
    </row>
    <row r="332" spans="14:35" ht="15.75" customHeight="1">
      <c r="N332" s="49"/>
      <c r="Q332" s="49"/>
      <c r="T332" s="49"/>
      <c r="W332" s="49"/>
      <c r="Z332" s="49"/>
      <c r="AC332" s="49"/>
      <c r="AF332" s="49"/>
      <c r="AI332" s="49"/>
    </row>
    <row r="333" spans="14:35" ht="15.75" customHeight="1">
      <c r="N333" s="49"/>
      <c r="Q333" s="49"/>
      <c r="T333" s="49"/>
      <c r="W333" s="49"/>
      <c r="Z333" s="49"/>
      <c r="AC333" s="49"/>
      <c r="AF333" s="49"/>
      <c r="AI333" s="49"/>
    </row>
    <row r="334" spans="14:35" ht="15.75" customHeight="1">
      <c r="N334" s="49"/>
      <c r="Q334" s="49"/>
      <c r="T334" s="49"/>
      <c r="W334" s="49"/>
      <c r="Z334" s="49"/>
      <c r="AC334" s="49"/>
      <c r="AF334" s="49"/>
      <c r="AI334" s="49"/>
    </row>
    <row r="335" spans="14:35" ht="15.75" customHeight="1">
      <c r="N335" s="49"/>
      <c r="Q335" s="49"/>
      <c r="T335" s="49"/>
      <c r="W335" s="49"/>
      <c r="Z335" s="49"/>
      <c r="AC335" s="49"/>
      <c r="AF335" s="49"/>
      <c r="AI335" s="49"/>
    </row>
    <row r="336" spans="14:35" ht="15.75" customHeight="1">
      <c r="N336" s="49"/>
      <c r="Q336" s="49"/>
      <c r="T336" s="49"/>
      <c r="W336" s="49"/>
      <c r="Z336" s="49"/>
      <c r="AC336" s="49"/>
      <c r="AF336" s="49"/>
      <c r="AI336" s="49"/>
    </row>
    <row r="337" spans="14:35" ht="15.75" customHeight="1">
      <c r="N337" s="49"/>
      <c r="Q337" s="49"/>
      <c r="T337" s="49"/>
      <c r="W337" s="49"/>
      <c r="Z337" s="49"/>
      <c r="AC337" s="49"/>
      <c r="AF337" s="49"/>
      <c r="AI337" s="49"/>
    </row>
    <row r="338" spans="14:35" ht="15.75" customHeight="1">
      <c r="N338" s="49"/>
      <c r="Q338" s="49"/>
      <c r="T338" s="49"/>
      <c r="W338" s="49"/>
      <c r="Z338" s="49"/>
      <c r="AC338" s="49"/>
      <c r="AF338" s="49"/>
      <c r="AI338" s="49"/>
    </row>
    <row r="339" spans="14:35" ht="15.75" customHeight="1">
      <c r="N339" s="49"/>
      <c r="Q339" s="49"/>
      <c r="T339" s="49"/>
      <c r="W339" s="49"/>
      <c r="Z339" s="49"/>
      <c r="AC339" s="49"/>
      <c r="AF339" s="49"/>
      <c r="AI339" s="49"/>
    </row>
    <row r="340" spans="14:35" ht="15.75" customHeight="1">
      <c r="N340" s="49"/>
      <c r="Q340" s="49"/>
      <c r="T340" s="49"/>
      <c r="W340" s="49"/>
      <c r="Z340" s="49"/>
      <c r="AC340" s="49"/>
      <c r="AF340" s="49"/>
      <c r="AI340" s="49"/>
    </row>
    <row r="341" spans="14:35" ht="15.75" customHeight="1">
      <c r="N341" s="49"/>
      <c r="Q341" s="49"/>
      <c r="T341" s="49"/>
      <c r="W341" s="49"/>
      <c r="Z341" s="49"/>
      <c r="AC341" s="49"/>
      <c r="AF341" s="49"/>
      <c r="AI341" s="49"/>
    </row>
    <row r="342" spans="14:35" ht="15.75" customHeight="1">
      <c r="N342" s="49"/>
      <c r="Q342" s="49"/>
      <c r="T342" s="49"/>
      <c r="W342" s="49"/>
      <c r="Z342" s="49"/>
      <c r="AC342" s="49"/>
      <c r="AF342" s="49"/>
      <c r="AI342" s="49"/>
    </row>
    <row r="343" spans="14:35" ht="15.75" customHeight="1">
      <c r="N343" s="49"/>
      <c r="Q343" s="49"/>
      <c r="T343" s="49"/>
      <c r="W343" s="49"/>
      <c r="Z343" s="49"/>
      <c r="AC343" s="49"/>
      <c r="AF343" s="49"/>
      <c r="AI343" s="49"/>
    </row>
    <row r="344" spans="14:35" ht="15.75" customHeight="1">
      <c r="N344" s="49"/>
      <c r="Q344" s="49"/>
      <c r="T344" s="49"/>
      <c r="W344" s="49"/>
      <c r="Z344" s="49"/>
      <c r="AC344" s="49"/>
      <c r="AF344" s="49"/>
      <c r="AI344" s="49"/>
    </row>
    <row r="345" spans="14:35" ht="15.75" customHeight="1">
      <c r="N345" s="49"/>
      <c r="Q345" s="49"/>
      <c r="T345" s="49"/>
      <c r="W345" s="49"/>
      <c r="Z345" s="49"/>
      <c r="AC345" s="49"/>
      <c r="AF345" s="49"/>
      <c r="AI345" s="49"/>
    </row>
    <row r="346" spans="14:35" ht="15.75" customHeight="1">
      <c r="N346" s="49"/>
      <c r="Q346" s="49"/>
      <c r="T346" s="49"/>
      <c r="W346" s="49"/>
      <c r="Z346" s="49"/>
      <c r="AC346" s="49"/>
      <c r="AF346" s="49"/>
      <c r="AI346" s="49"/>
    </row>
    <row r="347" spans="14:35" ht="15.75" customHeight="1">
      <c r="N347" s="49"/>
      <c r="Q347" s="49"/>
      <c r="T347" s="49"/>
      <c r="W347" s="49"/>
      <c r="Z347" s="49"/>
      <c r="AC347" s="49"/>
      <c r="AF347" s="49"/>
      <c r="AI347" s="49"/>
    </row>
    <row r="348" spans="14:35" ht="15.75" customHeight="1">
      <c r="N348" s="49"/>
      <c r="Q348" s="49"/>
      <c r="T348" s="49"/>
      <c r="W348" s="49"/>
      <c r="Z348" s="49"/>
      <c r="AC348" s="49"/>
      <c r="AF348" s="49"/>
      <c r="AI348" s="49"/>
    </row>
    <row r="349" spans="14:35" ht="15.75" customHeight="1">
      <c r="N349" s="49"/>
      <c r="Q349" s="49"/>
      <c r="T349" s="49"/>
      <c r="W349" s="49"/>
      <c r="Z349" s="49"/>
      <c r="AC349" s="49"/>
      <c r="AF349" s="49"/>
      <c r="AI349" s="49"/>
    </row>
    <row r="350" spans="14:35" ht="15.75" customHeight="1">
      <c r="N350" s="49"/>
      <c r="Q350" s="49"/>
      <c r="T350" s="49"/>
      <c r="W350" s="49"/>
      <c r="Z350" s="49"/>
      <c r="AC350" s="49"/>
      <c r="AF350" s="49"/>
      <c r="AI350" s="49"/>
    </row>
    <row r="351" spans="14:35" ht="15.75" customHeight="1">
      <c r="N351" s="49"/>
      <c r="Q351" s="49"/>
      <c r="T351" s="49"/>
      <c r="W351" s="49"/>
      <c r="Z351" s="49"/>
      <c r="AC351" s="49"/>
      <c r="AF351" s="49"/>
      <c r="AI351" s="49"/>
    </row>
    <row r="352" spans="14:35" ht="15.75" customHeight="1">
      <c r="N352" s="49"/>
      <c r="Q352" s="49"/>
      <c r="T352" s="49"/>
      <c r="W352" s="49"/>
      <c r="Z352" s="49"/>
      <c r="AC352" s="49"/>
      <c r="AF352" s="49"/>
      <c r="AI352" s="49"/>
    </row>
    <row r="353" spans="14:35" ht="15.75" customHeight="1">
      <c r="N353" s="49"/>
      <c r="Q353" s="49"/>
      <c r="T353" s="49"/>
      <c r="W353" s="49"/>
      <c r="Z353" s="49"/>
      <c r="AC353" s="49"/>
      <c r="AF353" s="49"/>
      <c r="AI353" s="49"/>
    </row>
    <row r="354" spans="14:35" ht="15.75" customHeight="1">
      <c r="N354" s="49"/>
      <c r="Q354" s="49"/>
      <c r="T354" s="49"/>
      <c r="W354" s="49"/>
      <c r="Z354" s="49"/>
      <c r="AC354" s="49"/>
      <c r="AF354" s="49"/>
      <c r="AI354" s="49"/>
    </row>
    <row r="355" spans="14:35" ht="15.75" customHeight="1">
      <c r="N355" s="49"/>
      <c r="Q355" s="49"/>
      <c r="T355" s="49"/>
      <c r="W355" s="49"/>
      <c r="Z355" s="49"/>
      <c r="AC355" s="49"/>
      <c r="AF355" s="49"/>
      <c r="AI355" s="49"/>
    </row>
    <row r="356" spans="14:35" ht="15.75" customHeight="1">
      <c r="N356" s="49"/>
      <c r="Q356" s="49"/>
      <c r="T356" s="49"/>
      <c r="W356" s="49"/>
      <c r="Z356" s="49"/>
      <c r="AC356" s="49"/>
      <c r="AF356" s="49"/>
      <c r="AI356" s="49"/>
    </row>
    <row r="357" spans="14:35" ht="15.75" customHeight="1">
      <c r="N357" s="49"/>
      <c r="Q357" s="49"/>
      <c r="T357" s="49"/>
      <c r="W357" s="49"/>
      <c r="Z357" s="49"/>
      <c r="AC357" s="49"/>
      <c r="AF357" s="49"/>
      <c r="AI357" s="49"/>
    </row>
    <row r="358" spans="14:35" ht="15.75" customHeight="1">
      <c r="N358" s="49"/>
      <c r="Q358" s="49"/>
      <c r="T358" s="49"/>
      <c r="W358" s="49"/>
      <c r="Z358" s="49"/>
      <c r="AC358" s="49"/>
      <c r="AF358" s="49"/>
      <c r="AI358" s="49"/>
    </row>
    <row r="359" spans="14:35" ht="15.75" customHeight="1">
      <c r="N359" s="49"/>
      <c r="Q359" s="49"/>
      <c r="T359" s="49"/>
      <c r="W359" s="49"/>
      <c r="Z359" s="49"/>
      <c r="AC359" s="49"/>
      <c r="AF359" s="49"/>
      <c r="AI359" s="49"/>
    </row>
    <row r="360" spans="14:35" ht="15.75" customHeight="1">
      <c r="N360" s="49"/>
      <c r="Q360" s="49"/>
      <c r="T360" s="49"/>
      <c r="W360" s="49"/>
      <c r="Z360" s="49"/>
      <c r="AC360" s="49"/>
      <c r="AF360" s="49"/>
      <c r="AI360" s="49"/>
    </row>
    <row r="361" spans="14:35" ht="15.75" customHeight="1">
      <c r="N361" s="49"/>
      <c r="Q361" s="49"/>
      <c r="T361" s="49"/>
      <c r="W361" s="49"/>
      <c r="Z361" s="49"/>
      <c r="AC361" s="49"/>
      <c r="AF361" s="49"/>
      <c r="AI361" s="49"/>
    </row>
    <row r="362" spans="14:35" ht="15.75" customHeight="1">
      <c r="N362" s="49"/>
      <c r="Q362" s="49"/>
      <c r="T362" s="49"/>
      <c r="W362" s="49"/>
      <c r="Z362" s="49"/>
      <c r="AC362" s="49"/>
      <c r="AF362" s="49"/>
      <c r="AI362" s="49"/>
    </row>
    <row r="363" spans="14:35" ht="15.75" customHeight="1">
      <c r="N363" s="49"/>
      <c r="Q363" s="49"/>
      <c r="T363" s="49"/>
      <c r="W363" s="49"/>
      <c r="Z363" s="49"/>
      <c r="AC363" s="49"/>
      <c r="AF363" s="49"/>
      <c r="AI363" s="49"/>
    </row>
    <row r="364" spans="14:35" ht="15.75" customHeight="1">
      <c r="N364" s="49"/>
      <c r="Q364" s="49"/>
      <c r="T364" s="49"/>
      <c r="W364" s="49"/>
      <c r="Z364" s="49"/>
      <c r="AC364" s="49"/>
      <c r="AF364" s="49"/>
      <c r="AI364" s="49"/>
    </row>
    <row r="365" spans="14:35" ht="15.75" customHeight="1">
      <c r="N365" s="49"/>
      <c r="Q365" s="49"/>
      <c r="T365" s="49"/>
      <c r="W365" s="49"/>
      <c r="Z365" s="49"/>
      <c r="AC365" s="49"/>
      <c r="AF365" s="49"/>
      <c r="AI365" s="49"/>
    </row>
    <row r="366" spans="14:35" ht="15.75" customHeight="1">
      <c r="N366" s="49"/>
      <c r="Q366" s="49"/>
      <c r="T366" s="49"/>
      <c r="W366" s="49"/>
      <c r="Z366" s="49"/>
      <c r="AC366" s="49"/>
      <c r="AF366" s="49"/>
      <c r="AI366" s="49"/>
    </row>
    <row r="367" spans="14:35" ht="15.75" customHeight="1">
      <c r="N367" s="49"/>
      <c r="Q367" s="49"/>
      <c r="T367" s="49"/>
      <c r="W367" s="49"/>
      <c r="Z367" s="49"/>
      <c r="AC367" s="49"/>
      <c r="AF367" s="49"/>
      <c r="AI367" s="49"/>
    </row>
    <row r="368" spans="14:35" ht="15.75" customHeight="1">
      <c r="N368" s="49"/>
      <c r="Q368" s="49"/>
      <c r="T368" s="49"/>
      <c r="W368" s="49"/>
      <c r="Z368" s="49"/>
      <c r="AC368" s="49"/>
      <c r="AF368" s="49"/>
      <c r="AI368" s="49"/>
    </row>
    <row r="369" spans="14:35" ht="15.75" customHeight="1">
      <c r="N369" s="49"/>
      <c r="Q369" s="49"/>
      <c r="T369" s="49"/>
      <c r="W369" s="49"/>
      <c r="Z369" s="49"/>
      <c r="AC369" s="49"/>
      <c r="AF369" s="49"/>
      <c r="AI369" s="49"/>
    </row>
    <row r="370" spans="14:35" ht="15.75" customHeight="1">
      <c r="N370" s="49"/>
      <c r="Q370" s="49"/>
      <c r="T370" s="49"/>
      <c r="W370" s="49"/>
      <c r="Z370" s="49"/>
      <c r="AC370" s="49"/>
      <c r="AF370" s="49"/>
      <c r="AI370" s="49"/>
    </row>
    <row r="371" spans="14:35" ht="15.75" customHeight="1">
      <c r="N371" s="49"/>
      <c r="Q371" s="49"/>
      <c r="T371" s="49"/>
      <c r="W371" s="49"/>
      <c r="Z371" s="49"/>
      <c r="AC371" s="49"/>
      <c r="AF371" s="49"/>
      <c r="AI371" s="49"/>
    </row>
    <row r="372" spans="14:35" ht="15.75" customHeight="1">
      <c r="N372" s="49"/>
      <c r="Q372" s="49"/>
      <c r="T372" s="49"/>
      <c r="W372" s="49"/>
      <c r="Z372" s="49"/>
      <c r="AC372" s="49"/>
      <c r="AF372" s="49"/>
      <c r="AI372" s="49"/>
    </row>
    <row r="373" spans="14:35" ht="15.75" customHeight="1">
      <c r="N373" s="49"/>
      <c r="Q373" s="49"/>
      <c r="T373" s="49"/>
      <c r="W373" s="49"/>
      <c r="Z373" s="49"/>
      <c r="AC373" s="49"/>
      <c r="AF373" s="49"/>
      <c r="AI373" s="49"/>
    </row>
    <row r="374" spans="14:35" ht="15.75" customHeight="1">
      <c r="N374" s="49"/>
      <c r="Q374" s="49"/>
      <c r="T374" s="49"/>
      <c r="W374" s="49"/>
      <c r="Z374" s="49"/>
      <c r="AC374" s="49"/>
      <c r="AF374" s="49"/>
      <c r="AI374" s="49"/>
    </row>
    <row r="375" spans="14:35" ht="15.75" customHeight="1">
      <c r="N375" s="49"/>
      <c r="Q375" s="49"/>
      <c r="T375" s="49"/>
      <c r="W375" s="49"/>
      <c r="Z375" s="49"/>
      <c r="AC375" s="49"/>
      <c r="AF375" s="49"/>
      <c r="AI375" s="49"/>
    </row>
    <row r="376" spans="14:35" ht="15.75" customHeight="1">
      <c r="N376" s="49"/>
      <c r="Q376" s="49"/>
      <c r="T376" s="49"/>
      <c r="W376" s="49"/>
      <c r="Z376" s="49"/>
      <c r="AC376" s="49"/>
      <c r="AF376" s="49"/>
      <c r="AI376" s="49"/>
    </row>
    <row r="377" spans="14:35" ht="15.75" customHeight="1">
      <c r="N377" s="49"/>
      <c r="Q377" s="49"/>
      <c r="T377" s="49"/>
      <c r="W377" s="49"/>
      <c r="Z377" s="49"/>
      <c r="AC377" s="49"/>
      <c r="AF377" s="49"/>
      <c r="AI377" s="49"/>
    </row>
    <row r="378" spans="14:35" ht="15.75" customHeight="1">
      <c r="N378" s="49"/>
      <c r="Q378" s="49"/>
      <c r="T378" s="49"/>
      <c r="W378" s="49"/>
      <c r="Z378" s="49"/>
      <c r="AC378" s="49"/>
      <c r="AF378" s="49"/>
      <c r="AI378" s="49"/>
    </row>
    <row r="379" spans="14:35" ht="15.75" customHeight="1">
      <c r="N379" s="49"/>
      <c r="Q379" s="49"/>
      <c r="T379" s="49"/>
      <c r="W379" s="49"/>
      <c r="Z379" s="49"/>
      <c r="AC379" s="49"/>
      <c r="AF379" s="49"/>
      <c r="AI379" s="49"/>
    </row>
    <row r="380" spans="14:35" ht="15.75" customHeight="1">
      <c r="N380" s="49"/>
      <c r="Q380" s="49"/>
      <c r="T380" s="49"/>
      <c r="W380" s="49"/>
      <c r="Z380" s="49"/>
      <c r="AC380" s="49"/>
      <c r="AF380" s="49"/>
      <c r="AI380" s="49"/>
    </row>
    <row r="381" spans="14:35" ht="15.75" customHeight="1">
      <c r="N381" s="49"/>
      <c r="Q381" s="49"/>
      <c r="T381" s="49"/>
      <c r="W381" s="49"/>
      <c r="Z381" s="49"/>
      <c r="AC381" s="49"/>
      <c r="AF381" s="49"/>
      <c r="AI381" s="49"/>
    </row>
    <row r="382" spans="14:35" ht="15.75" customHeight="1">
      <c r="N382" s="49"/>
      <c r="Q382" s="49"/>
      <c r="T382" s="49"/>
      <c r="W382" s="49"/>
      <c r="Z382" s="49"/>
      <c r="AC382" s="49"/>
      <c r="AF382" s="49"/>
      <c r="AI382" s="49"/>
    </row>
    <row r="383" spans="14:35" ht="15.75" customHeight="1">
      <c r="N383" s="49"/>
      <c r="Q383" s="49"/>
      <c r="T383" s="49"/>
      <c r="W383" s="49"/>
      <c r="Z383" s="49"/>
      <c r="AC383" s="49"/>
      <c r="AF383" s="49"/>
      <c r="AI383" s="49"/>
    </row>
    <row r="384" spans="14:35" ht="15.75" customHeight="1">
      <c r="N384" s="49"/>
      <c r="Q384" s="49"/>
      <c r="T384" s="49"/>
      <c r="W384" s="49"/>
      <c r="Z384" s="49"/>
      <c r="AC384" s="49"/>
      <c r="AF384" s="49"/>
      <c r="AI384" s="49"/>
    </row>
    <row r="385" spans="14:35" ht="15.75" customHeight="1">
      <c r="N385" s="49"/>
      <c r="Q385" s="49"/>
      <c r="T385" s="49"/>
      <c r="W385" s="49"/>
      <c r="Z385" s="49"/>
      <c r="AC385" s="49"/>
      <c r="AF385" s="49"/>
      <c r="AI385" s="49"/>
    </row>
    <row r="386" spans="14:35" ht="15.75" customHeight="1">
      <c r="N386" s="49"/>
      <c r="Q386" s="49"/>
      <c r="T386" s="49"/>
      <c r="W386" s="49"/>
      <c r="Z386" s="49"/>
      <c r="AC386" s="49"/>
      <c r="AF386" s="49"/>
      <c r="AI386" s="49"/>
    </row>
    <row r="387" spans="14:35" ht="15.75" customHeight="1">
      <c r="N387" s="49"/>
      <c r="Q387" s="49"/>
      <c r="T387" s="49"/>
      <c r="W387" s="49"/>
      <c r="Z387" s="49"/>
      <c r="AC387" s="49"/>
      <c r="AF387" s="49"/>
      <c r="AI387" s="49"/>
    </row>
    <row r="388" spans="14:35" ht="15.75" customHeight="1">
      <c r="N388" s="49"/>
      <c r="Q388" s="49"/>
      <c r="T388" s="49"/>
      <c r="W388" s="49"/>
      <c r="Z388" s="49"/>
      <c r="AC388" s="49"/>
      <c r="AF388" s="49"/>
      <c r="AI388" s="49"/>
    </row>
    <row r="389" spans="14:35" ht="15.75" customHeight="1">
      <c r="N389" s="49"/>
      <c r="Q389" s="49"/>
      <c r="T389" s="49"/>
      <c r="W389" s="49"/>
      <c r="Z389" s="49"/>
      <c r="AC389" s="49"/>
      <c r="AF389" s="49"/>
      <c r="AI389" s="49"/>
    </row>
    <row r="390" spans="14:35" ht="15.75" customHeight="1">
      <c r="N390" s="49"/>
      <c r="Q390" s="49"/>
      <c r="T390" s="49"/>
      <c r="W390" s="49"/>
      <c r="Z390" s="49"/>
      <c r="AC390" s="49"/>
      <c r="AF390" s="49"/>
      <c r="AI390" s="49"/>
    </row>
    <row r="391" spans="14:35" ht="15.75" customHeight="1">
      <c r="N391" s="49"/>
      <c r="Q391" s="49"/>
      <c r="T391" s="49"/>
      <c r="W391" s="49"/>
      <c r="Z391" s="49"/>
      <c r="AC391" s="49"/>
      <c r="AF391" s="49"/>
      <c r="AI391" s="49"/>
    </row>
    <row r="392" spans="14:35" ht="15.75" customHeight="1">
      <c r="N392" s="49"/>
      <c r="Q392" s="49"/>
      <c r="T392" s="49"/>
      <c r="W392" s="49"/>
      <c r="Z392" s="49"/>
      <c r="AC392" s="49"/>
      <c r="AF392" s="49"/>
      <c r="AI392" s="49"/>
    </row>
    <row r="393" spans="14:35" ht="15.75" customHeight="1">
      <c r="N393" s="49"/>
      <c r="Q393" s="49"/>
      <c r="T393" s="49"/>
      <c r="W393" s="49"/>
      <c r="Z393" s="49"/>
      <c r="AC393" s="49"/>
      <c r="AF393" s="49"/>
      <c r="AI393" s="49"/>
    </row>
    <row r="394" spans="14:35" ht="15.75" customHeight="1">
      <c r="N394" s="49"/>
      <c r="Q394" s="49"/>
      <c r="T394" s="49"/>
      <c r="W394" s="49"/>
      <c r="Z394" s="49"/>
      <c r="AC394" s="49"/>
      <c r="AF394" s="49"/>
      <c r="AI394" s="49"/>
    </row>
    <row r="395" spans="14:35" ht="15.75" customHeight="1">
      <c r="N395" s="49"/>
      <c r="Q395" s="49"/>
      <c r="T395" s="49"/>
      <c r="W395" s="49"/>
      <c r="Z395" s="49"/>
      <c r="AC395" s="49"/>
      <c r="AF395" s="49"/>
      <c r="AI395" s="49"/>
    </row>
    <row r="396" spans="14:35" ht="15.75" customHeight="1">
      <c r="N396" s="49"/>
      <c r="Q396" s="49"/>
      <c r="T396" s="49"/>
      <c r="W396" s="49"/>
      <c r="Z396" s="49"/>
      <c r="AC396" s="49"/>
      <c r="AF396" s="49"/>
      <c r="AI396" s="49"/>
    </row>
    <row r="397" spans="14:35" ht="15.75" customHeight="1">
      <c r="N397" s="49"/>
      <c r="Q397" s="49"/>
      <c r="T397" s="49"/>
      <c r="W397" s="49"/>
      <c r="Z397" s="49"/>
      <c r="AC397" s="49"/>
      <c r="AF397" s="49"/>
      <c r="AI397" s="49"/>
    </row>
    <row r="398" spans="14:35" ht="15.75" customHeight="1">
      <c r="N398" s="49"/>
      <c r="Q398" s="49"/>
      <c r="T398" s="49"/>
      <c r="W398" s="49"/>
      <c r="Z398" s="49"/>
      <c r="AC398" s="49"/>
      <c r="AF398" s="49"/>
      <c r="AI398" s="49"/>
    </row>
    <row r="399" spans="14:35" ht="15.75" customHeight="1">
      <c r="N399" s="49"/>
      <c r="Q399" s="49"/>
      <c r="T399" s="49"/>
      <c r="W399" s="49"/>
      <c r="Z399" s="49"/>
      <c r="AC399" s="49"/>
      <c r="AF399" s="49"/>
      <c r="AI399" s="49"/>
    </row>
    <row r="400" spans="14:35" ht="15.75" customHeight="1">
      <c r="N400" s="49"/>
      <c r="Q400" s="49"/>
      <c r="T400" s="49"/>
      <c r="W400" s="49"/>
      <c r="Z400" s="49"/>
      <c r="AC400" s="49"/>
      <c r="AF400" s="49"/>
      <c r="AI400" s="49"/>
    </row>
    <row r="401" spans="14:35" ht="15.75" customHeight="1">
      <c r="N401" s="49"/>
      <c r="Q401" s="49"/>
      <c r="T401" s="49"/>
      <c r="W401" s="49"/>
      <c r="Z401" s="49"/>
      <c r="AC401" s="49"/>
      <c r="AF401" s="49"/>
      <c r="AI401" s="49"/>
    </row>
    <row r="402" spans="14:35" ht="15.75" customHeight="1">
      <c r="N402" s="49"/>
      <c r="Q402" s="49"/>
      <c r="T402" s="49"/>
      <c r="W402" s="49"/>
      <c r="Z402" s="49"/>
      <c r="AC402" s="49"/>
      <c r="AF402" s="49"/>
      <c r="AI402" s="49"/>
    </row>
    <row r="403" spans="14:35" ht="15.75" customHeight="1">
      <c r="N403" s="49"/>
      <c r="Q403" s="49"/>
      <c r="T403" s="49"/>
      <c r="W403" s="49"/>
      <c r="Z403" s="49"/>
      <c r="AC403" s="49"/>
      <c r="AF403" s="49"/>
      <c r="AI403" s="49"/>
    </row>
    <row r="404" spans="14:35" ht="15.75" customHeight="1">
      <c r="N404" s="49"/>
      <c r="Q404" s="49"/>
      <c r="T404" s="49"/>
      <c r="W404" s="49"/>
      <c r="Z404" s="49"/>
      <c r="AC404" s="49"/>
      <c r="AF404" s="49"/>
      <c r="AI404" s="49"/>
    </row>
    <row r="405" spans="14:35" ht="15.75" customHeight="1">
      <c r="N405" s="49"/>
      <c r="Q405" s="49"/>
      <c r="T405" s="49"/>
      <c r="W405" s="49"/>
      <c r="Z405" s="49"/>
      <c r="AC405" s="49"/>
      <c r="AF405" s="49"/>
      <c r="AI405" s="49"/>
    </row>
    <row r="406" spans="14:35" ht="15.75" customHeight="1">
      <c r="N406" s="49"/>
      <c r="Q406" s="49"/>
      <c r="T406" s="49"/>
      <c r="W406" s="49"/>
      <c r="Z406" s="49"/>
      <c r="AC406" s="49"/>
      <c r="AF406" s="49"/>
      <c r="AI406" s="49"/>
    </row>
    <row r="407" spans="14:35" ht="15.75" customHeight="1">
      <c r="N407" s="49"/>
      <c r="Q407" s="49"/>
      <c r="T407" s="49"/>
      <c r="W407" s="49"/>
      <c r="Z407" s="49"/>
      <c r="AC407" s="49"/>
      <c r="AF407" s="49"/>
      <c r="AI407" s="49"/>
    </row>
    <row r="408" spans="14:35" ht="15.75" customHeight="1">
      <c r="N408" s="49"/>
      <c r="Q408" s="49"/>
      <c r="T408" s="49"/>
      <c r="W408" s="49"/>
      <c r="Z408" s="49"/>
      <c r="AC408" s="49"/>
      <c r="AF408" s="49"/>
      <c r="AI408" s="49"/>
    </row>
    <row r="409" spans="14:35" ht="15.75" customHeight="1">
      <c r="N409" s="49"/>
      <c r="Q409" s="49"/>
      <c r="T409" s="49"/>
      <c r="W409" s="49"/>
      <c r="Z409" s="49"/>
      <c r="AC409" s="49"/>
      <c r="AF409" s="49"/>
      <c r="AI409" s="49"/>
    </row>
    <row r="410" spans="14:35" ht="15.75" customHeight="1">
      <c r="N410" s="49"/>
      <c r="Q410" s="49"/>
      <c r="T410" s="49"/>
      <c r="W410" s="49"/>
      <c r="Z410" s="49"/>
      <c r="AC410" s="49"/>
      <c r="AF410" s="49"/>
      <c r="AI410" s="49"/>
    </row>
    <row r="411" spans="14:35" ht="15.75" customHeight="1">
      <c r="N411" s="49"/>
      <c r="Q411" s="49"/>
      <c r="T411" s="49"/>
      <c r="W411" s="49"/>
      <c r="Z411" s="49"/>
      <c r="AC411" s="49"/>
      <c r="AF411" s="49"/>
      <c r="AI411" s="49"/>
    </row>
    <row r="412" spans="14:35" ht="15.75" customHeight="1">
      <c r="N412" s="49"/>
      <c r="Q412" s="49"/>
      <c r="T412" s="49"/>
      <c r="W412" s="49"/>
      <c r="Z412" s="49"/>
      <c r="AC412" s="49"/>
      <c r="AF412" s="49"/>
      <c r="AI412" s="49"/>
    </row>
    <row r="413" spans="14:35" ht="15.75" customHeight="1">
      <c r="N413" s="49"/>
      <c r="Q413" s="49"/>
      <c r="T413" s="49"/>
      <c r="W413" s="49"/>
      <c r="Z413" s="49"/>
      <c r="AC413" s="49"/>
      <c r="AF413" s="49"/>
      <c r="AI413" s="49"/>
    </row>
    <row r="414" spans="14:35" ht="15.75" customHeight="1">
      <c r="N414" s="49"/>
      <c r="Q414" s="49"/>
      <c r="T414" s="49"/>
      <c r="W414" s="49"/>
      <c r="Z414" s="49"/>
      <c r="AC414" s="49"/>
      <c r="AF414" s="49"/>
      <c r="AI414" s="49"/>
    </row>
    <row r="415" spans="14:35" ht="15.75" customHeight="1">
      <c r="N415" s="49"/>
      <c r="Q415" s="49"/>
      <c r="T415" s="49"/>
      <c r="W415" s="49"/>
      <c r="Z415" s="49"/>
      <c r="AC415" s="49"/>
      <c r="AF415" s="49"/>
      <c r="AI415" s="49"/>
    </row>
    <row r="416" spans="14:35" ht="15.75" customHeight="1">
      <c r="N416" s="49"/>
      <c r="Q416" s="49"/>
      <c r="T416" s="49"/>
      <c r="W416" s="49"/>
      <c r="Z416" s="49"/>
      <c r="AC416" s="49"/>
      <c r="AF416" s="49"/>
      <c r="AI416" s="49"/>
    </row>
    <row r="417" spans="14:35" ht="15.75" customHeight="1">
      <c r="N417" s="49"/>
      <c r="Q417" s="49"/>
      <c r="T417" s="49"/>
      <c r="W417" s="49"/>
      <c r="Z417" s="49"/>
      <c r="AC417" s="49"/>
      <c r="AF417" s="49"/>
      <c r="AI417" s="49"/>
    </row>
    <row r="418" spans="14:35" ht="15.75" customHeight="1">
      <c r="N418" s="49"/>
      <c r="Q418" s="49"/>
      <c r="T418" s="49"/>
      <c r="W418" s="49"/>
      <c r="Z418" s="49"/>
      <c r="AC418" s="49"/>
      <c r="AF418" s="49"/>
      <c r="AI418" s="49"/>
    </row>
    <row r="419" spans="14:35" ht="15.75" customHeight="1">
      <c r="N419" s="49"/>
      <c r="Q419" s="49"/>
      <c r="T419" s="49"/>
      <c r="W419" s="49"/>
      <c r="Z419" s="49"/>
      <c r="AC419" s="49"/>
      <c r="AF419" s="49"/>
      <c r="AI419" s="49"/>
    </row>
    <row r="420" spans="14:35" ht="15.75" customHeight="1">
      <c r="N420" s="49"/>
      <c r="Q420" s="49"/>
      <c r="T420" s="49"/>
      <c r="W420" s="49"/>
      <c r="Z420" s="49"/>
      <c r="AC420" s="49"/>
      <c r="AF420" s="49"/>
      <c r="AI420" s="49"/>
    </row>
    <row r="421" spans="14:35" ht="15.75" customHeight="1">
      <c r="N421" s="49"/>
      <c r="Q421" s="49"/>
      <c r="T421" s="49"/>
      <c r="W421" s="49"/>
      <c r="Z421" s="49"/>
      <c r="AC421" s="49"/>
      <c r="AF421" s="49"/>
      <c r="AI421" s="49"/>
    </row>
    <row r="422" spans="14:35" ht="15.75" customHeight="1">
      <c r="N422" s="49"/>
      <c r="Q422" s="49"/>
      <c r="T422" s="49"/>
      <c r="W422" s="49"/>
      <c r="Z422" s="49"/>
      <c r="AC422" s="49"/>
      <c r="AF422" s="49"/>
      <c r="AI422" s="49"/>
    </row>
    <row r="423" spans="14:35" ht="15.75" customHeight="1">
      <c r="N423" s="49"/>
      <c r="Q423" s="49"/>
      <c r="T423" s="49"/>
      <c r="W423" s="49"/>
      <c r="Z423" s="49"/>
      <c r="AC423" s="49"/>
      <c r="AF423" s="49"/>
      <c r="AI423" s="49"/>
    </row>
    <row r="424" spans="14:35" ht="15.75" customHeight="1">
      <c r="N424" s="49"/>
      <c r="Q424" s="49"/>
      <c r="T424" s="49"/>
      <c r="W424" s="49"/>
      <c r="Z424" s="49"/>
      <c r="AC424" s="49"/>
      <c r="AF424" s="49"/>
      <c r="AI424" s="49"/>
    </row>
    <row r="425" spans="14:35" ht="15.75" customHeight="1">
      <c r="N425" s="49"/>
      <c r="Q425" s="49"/>
      <c r="T425" s="49"/>
      <c r="W425" s="49"/>
      <c r="Z425" s="49"/>
      <c r="AC425" s="49"/>
      <c r="AF425" s="49"/>
      <c r="AI425" s="49"/>
    </row>
    <row r="426" spans="14:35" ht="15.75" customHeight="1">
      <c r="N426" s="49"/>
      <c r="Q426" s="49"/>
      <c r="T426" s="49"/>
      <c r="W426" s="49"/>
      <c r="Z426" s="49"/>
      <c r="AC426" s="49"/>
      <c r="AF426" s="49"/>
      <c r="AI426" s="49"/>
    </row>
    <row r="427" spans="14:35" ht="15.75" customHeight="1">
      <c r="N427" s="49"/>
      <c r="Q427" s="49"/>
      <c r="T427" s="49"/>
      <c r="W427" s="49"/>
      <c r="Z427" s="49"/>
      <c r="AC427" s="49"/>
      <c r="AF427" s="49"/>
      <c r="AI427" s="49"/>
    </row>
    <row r="428" spans="14:35" ht="15.75" customHeight="1">
      <c r="N428" s="49"/>
      <c r="Q428" s="49"/>
      <c r="T428" s="49"/>
      <c r="W428" s="49"/>
      <c r="Z428" s="49"/>
      <c r="AC428" s="49"/>
      <c r="AF428" s="49"/>
      <c r="AI428" s="49"/>
    </row>
    <row r="429" spans="14:35" ht="15.75" customHeight="1">
      <c r="N429" s="49"/>
      <c r="Q429" s="49"/>
      <c r="T429" s="49"/>
      <c r="W429" s="49"/>
      <c r="Z429" s="49"/>
      <c r="AC429" s="49"/>
      <c r="AF429" s="49"/>
      <c r="AI429" s="49"/>
    </row>
    <row r="430" spans="14:35" ht="15.75" customHeight="1">
      <c r="N430" s="49"/>
      <c r="Q430" s="49"/>
      <c r="T430" s="49"/>
      <c r="W430" s="49"/>
      <c r="Z430" s="49"/>
      <c r="AC430" s="49"/>
      <c r="AF430" s="49"/>
      <c r="AI430" s="49"/>
    </row>
    <row r="431" spans="14:35" ht="15.75" customHeight="1">
      <c r="N431" s="49"/>
      <c r="Q431" s="49"/>
      <c r="T431" s="49"/>
      <c r="W431" s="49"/>
      <c r="Z431" s="49"/>
      <c r="AC431" s="49"/>
      <c r="AF431" s="49"/>
      <c r="AI431" s="49"/>
    </row>
    <row r="432" spans="14:35" ht="15.75" customHeight="1">
      <c r="N432" s="49"/>
      <c r="Q432" s="49"/>
      <c r="T432" s="49"/>
      <c r="W432" s="49"/>
      <c r="Z432" s="49"/>
      <c r="AC432" s="49"/>
      <c r="AF432" s="49"/>
      <c r="AI432" s="49"/>
    </row>
    <row r="433" spans="14:35" ht="15.75" customHeight="1">
      <c r="N433" s="49"/>
      <c r="Q433" s="49"/>
      <c r="T433" s="49"/>
      <c r="W433" s="49"/>
      <c r="Z433" s="49"/>
      <c r="AC433" s="49"/>
      <c r="AF433" s="49"/>
      <c r="AI433" s="49"/>
    </row>
    <row r="434" spans="14:35" ht="15.75" customHeight="1">
      <c r="N434" s="49"/>
      <c r="Q434" s="49"/>
      <c r="T434" s="49"/>
      <c r="W434" s="49"/>
      <c r="Z434" s="49"/>
      <c r="AC434" s="49"/>
      <c r="AF434" s="49"/>
      <c r="AI434" s="49"/>
    </row>
    <row r="435" spans="14:35" ht="15.75" customHeight="1">
      <c r="N435" s="49"/>
      <c r="Q435" s="49"/>
      <c r="T435" s="49"/>
      <c r="W435" s="49"/>
      <c r="Z435" s="49"/>
      <c r="AC435" s="49"/>
      <c r="AF435" s="49"/>
      <c r="AI435" s="49"/>
    </row>
    <row r="436" spans="14:35" ht="15.75" customHeight="1">
      <c r="N436" s="49"/>
      <c r="Q436" s="49"/>
      <c r="T436" s="49"/>
      <c r="W436" s="49"/>
      <c r="Z436" s="49"/>
      <c r="AC436" s="49"/>
      <c r="AF436" s="49"/>
      <c r="AI436" s="49"/>
    </row>
    <row r="437" spans="14:35" ht="15.75" customHeight="1">
      <c r="N437" s="49"/>
      <c r="Q437" s="49"/>
      <c r="T437" s="49"/>
      <c r="W437" s="49"/>
      <c r="Z437" s="49"/>
      <c r="AC437" s="49"/>
      <c r="AF437" s="49"/>
      <c r="AI437" s="49"/>
    </row>
    <row r="438" spans="14:35" ht="15.75" customHeight="1">
      <c r="N438" s="49"/>
      <c r="Q438" s="49"/>
      <c r="T438" s="49"/>
      <c r="W438" s="49"/>
      <c r="Z438" s="49"/>
      <c r="AC438" s="49"/>
      <c r="AF438" s="49"/>
      <c r="AI438" s="49"/>
    </row>
    <row r="439" spans="14:35" ht="15.75" customHeight="1">
      <c r="N439" s="49"/>
      <c r="Q439" s="49"/>
      <c r="T439" s="49"/>
      <c r="W439" s="49"/>
      <c r="Z439" s="49"/>
      <c r="AC439" s="49"/>
      <c r="AF439" s="49"/>
      <c r="AI439" s="49"/>
    </row>
    <row r="440" spans="14:35" ht="15.75" customHeight="1">
      <c r="N440" s="49"/>
      <c r="Q440" s="49"/>
      <c r="T440" s="49"/>
      <c r="W440" s="49"/>
      <c r="Z440" s="49"/>
      <c r="AC440" s="49"/>
      <c r="AF440" s="49"/>
      <c r="AI440" s="49"/>
    </row>
    <row r="441" spans="14:35" ht="15.75" customHeight="1">
      <c r="N441" s="49"/>
      <c r="Q441" s="49"/>
      <c r="T441" s="49"/>
      <c r="W441" s="49"/>
      <c r="Z441" s="49"/>
      <c r="AC441" s="49"/>
      <c r="AF441" s="49"/>
      <c r="AI441" s="49"/>
    </row>
    <row r="442" spans="14:35" ht="15.75" customHeight="1">
      <c r="N442" s="49"/>
      <c r="Q442" s="49"/>
      <c r="T442" s="49"/>
      <c r="W442" s="49"/>
      <c r="Z442" s="49"/>
      <c r="AC442" s="49"/>
      <c r="AF442" s="49"/>
      <c r="AI442" s="49"/>
    </row>
    <row r="443" spans="14:35" ht="15.75" customHeight="1">
      <c r="N443" s="49"/>
      <c r="Q443" s="49"/>
      <c r="T443" s="49"/>
      <c r="W443" s="49"/>
      <c r="Z443" s="49"/>
      <c r="AC443" s="49"/>
      <c r="AF443" s="49"/>
      <c r="AI443" s="49"/>
    </row>
    <row r="444" spans="14:35" ht="15.75" customHeight="1">
      <c r="N444" s="49"/>
      <c r="Q444" s="49"/>
      <c r="T444" s="49"/>
      <c r="W444" s="49"/>
      <c r="Z444" s="49"/>
      <c r="AC444" s="49"/>
      <c r="AF444" s="49"/>
      <c r="AI444" s="49"/>
    </row>
    <row r="445" spans="14:35" ht="15.75" customHeight="1">
      <c r="N445" s="49"/>
      <c r="Q445" s="49"/>
      <c r="T445" s="49"/>
      <c r="W445" s="49"/>
      <c r="Z445" s="49"/>
      <c r="AC445" s="49"/>
      <c r="AF445" s="49"/>
      <c r="AI445" s="49"/>
    </row>
    <row r="446" spans="14:35" ht="15.75" customHeight="1">
      <c r="N446" s="49"/>
      <c r="Q446" s="49"/>
      <c r="T446" s="49"/>
      <c r="W446" s="49"/>
      <c r="Z446" s="49"/>
      <c r="AC446" s="49"/>
      <c r="AF446" s="49"/>
      <c r="AI446" s="49"/>
    </row>
    <row r="447" spans="14:35" ht="15.75" customHeight="1">
      <c r="N447" s="49"/>
      <c r="Q447" s="49"/>
      <c r="T447" s="49"/>
      <c r="W447" s="49"/>
      <c r="Z447" s="49"/>
      <c r="AC447" s="49"/>
      <c r="AF447" s="49"/>
      <c r="AI447" s="49"/>
    </row>
    <row r="448" spans="14:35" ht="15.75" customHeight="1">
      <c r="N448" s="49"/>
      <c r="Q448" s="49"/>
      <c r="T448" s="49"/>
      <c r="W448" s="49"/>
      <c r="Z448" s="49"/>
      <c r="AC448" s="49"/>
      <c r="AF448" s="49"/>
      <c r="AI448" s="49"/>
    </row>
    <row r="449" spans="14:35" ht="15.75" customHeight="1">
      <c r="N449" s="49"/>
      <c r="Q449" s="49"/>
      <c r="T449" s="49"/>
      <c r="W449" s="49"/>
      <c r="Z449" s="49"/>
      <c r="AC449" s="49"/>
      <c r="AF449" s="49"/>
      <c r="AI449" s="49"/>
    </row>
    <row r="450" spans="14:35" ht="15.75" customHeight="1">
      <c r="N450" s="49"/>
      <c r="Q450" s="49"/>
      <c r="T450" s="49"/>
      <c r="W450" s="49"/>
      <c r="Z450" s="49"/>
      <c r="AC450" s="49"/>
      <c r="AF450" s="49"/>
      <c r="AI450" s="49"/>
    </row>
    <row r="451" spans="14:35" ht="15.75" customHeight="1">
      <c r="N451" s="49"/>
      <c r="Q451" s="49"/>
      <c r="T451" s="49"/>
      <c r="W451" s="49"/>
      <c r="Z451" s="49"/>
      <c r="AC451" s="49"/>
      <c r="AF451" s="49"/>
      <c r="AI451" s="49"/>
    </row>
    <row r="452" spans="14:35" ht="15.75" customHeight="1">
      <c r="N452" s="49"/>
      <c r="Q452" s="49"/>
      <c r="T452" s="49"/>
      <c r="W452" s="49"/>
      <c r="Z452" s="49"/>
      <c r="AC452" s="49"/>
      <c r="AF452" s="49"/>
      <c r="AI452" s="49"/>
    </row>
    <row r="453" spans="14:35" ht="15.75" customHeight="1">
      <c r="N453" s="49"/>
      <c r="Q453" s="49"/>
      <c r="T453" s="49"/>
      <c r="W453" s="49"/>
      <c r="Z453" s="49"/>
      <c r="AC453" s="49"/>
      <c r="AF453" s="49"/>
      <c r="AI453" s="49"/>
    </row>
    <row r="454" spans="14:35" ht="15.75" customHeight="1">
      <c r="N454" s="49"/>
      <c r="Q454" s="49"/>
      <c r="T454" s="49"/>
      <c r="W454" s="49"/>
      <c r="Z454" s="49"/>
      <c r="AC454" s="49"/>
      <c r="AF454" s="49"/>
      <c r="AI454" s="49"/>
    </row>
    <row r="455" spans="14:35" ht="15.75" customHeight="1">
      <c r="N455" s="49"/>
      <c r="Q455" s="49"/>
      <c r="T455" s="49"/>
      <c r="W455" s="49"/>
      <c r="Z455" s="49"/>
      <c r="AC455" s="49"/>
      <c r="AF455" s="49"/>
      <c r="AI455" s="49"/>
    </row>
    <row r="456" spans="14:35" ht="15.75" customHeight="1">
      <c r="N456" s="49"/>
      <c r="Q456" s="49"/>
      <c r="T456" s="49"/>
      <c r="W456" s="49"/>
      <c r="Z456" s="49"/>
      <c r="AC456" s="49"/>
      <c r="AF456" s="49"/>
      <c r="AI456" s="49"/>
    </row>
    <row r="457" spans="14:35" ht="15.75" customHeight="1">
      <c r="N457" s="49"/>
      <c r="Q457" s="49"/>
      <c r="T457" s="49"/>
      <c r="W457" s="49"/>
      <c r="Z457" s="49"/>
      <c r="AC457" s="49"/>
      <c r="AF457" s="49"/>
      <c r="AI457" s="49"/>
    </row>
    <row r="458" spans="14:35" ht="15.75" customHeight="1">
      <c r="N458" s="49"/>
      <c r="Q458" s="49"/>
      <c r="T458" s="49"/>
      <c r="W458" s="49"/>
      <c r="Z458" s="49"/>
      <c r="AC458" s="49"/>
      <c r="AF458" s="49"/>
      <c r="AI458" s="49"/>
    </row>
    <row r="459" spans="14:35" ht="15.75" customHeight="1">
      <c r="N459" s="49"/>
      <c r="Q459" s="49"/>
      <c r="T459" s="49"/>
      <c r="W459" s="49"/>
      <c r="Z459" s="49"/>
      <c r="AC459" s="49"/>
      <c r="AF459" s="49"/>
      <c r="AI459" s="49"/>
    </row>
    <row r="460" spans="14:35" ht="15.75" customHeight="1">
      <c r="N460" s="49"/>
      <c r="Q460" s="49"/>
      <c r="T460" s="49"/>
      <c r="W460" s="49"/>
      <c r="Z460" s="49"/>
      <c r="AC460" s="49"/>
      <c r="AF460" s="49"/>
      <c r="AI460" s="49"/>
    </row>
    <row r="461" spans="14:35" ht="15.75" customHeight="1">
      <c r="N461" s="49"/>
      <c r="Q461" s="49"/>
      <c r="T461" s="49"/>
      <c r="W461" s="49"/>
      <c r="Z461" s="49"/>
      <c r="AC461" s="49"/>
      <c r="AF461" s="49"/>
      <c r="AI461" s="49"/>
    </row>
    <row r="462" spans="14:35" ht="15.75" customHeight="1">
      <c r="N462" s="49"/>
      <c r="Q462" s="49"/>
      <c r="T462" s="49"/>
      <c r="W462" s="49"/>
      <c r="Z462" s="49"/>
      <c r="AC462" s="49"/>
      <c r="AF462" s="49"/>
      <c r="AI462" s="49"/>
    </row>
    <row r="463" spans="14:35" ht="15.75" customHeight="1">
      <c r="N463" s="49"/>
      <c r="Q463" s="49"/>
      <c r="T463" s="49"/>
      <c r="W463" s="49"/>
      <c r="Z463" s="49"/>
      <c r="AC463" s="49"/>
      <c r="AF463" s="49"/>
      <c r="AI463" s="49"/>
    </row>
    <row r="464" spans="14:35" ht="15.75" customHeight="1">
      <c r="N464" s="49"/>
      <c r="Q464" s="49"/>
      <c r="T464" s="49"/>
      <c r="W464" s="49"/>
      <c r="Z464" s="49"/>
      <c r="AC464" s="49"/>
      <c r="AF464" s="49"/>
      <c r="AI464" s="49"/>
    </row>
    <row r="465" spans="14:35" ht="15.75" customHeight="1">
      <c r="N465" s="49"/>
      <c r="Q465" s="49"/>
      <c r="T465" s="49"/>
      <c r="W465" s="49"/>
      <c r="Z465" s="49"/>
      <c r="AC465" s="49"/>
      <c r="AF465" s="49"/>
      <c r="AI465" s="49"/>
    </row>
    <row r="466" spans="14:35" ht="15.75" customHeight="1">
      <c r="N466" s="49"/>
      <c r="Q466" s="49"/>
      <c r="T466" s="49"/>
      <c r="W466" s="49"/>
      <c r="Z466" s="49"/>
      <c r="AC466" s="49"/>
      <c r="AF466" s="49"/>
      <c r="AI466" s="49"/>
    </row>
    <row r="467" spans="14:35" ht="15.75" customHeight="1">
      <c r="N467" s="49"/>
      <c r="Q467" s="49"/>
      <c r="T467" s="49"/>
      <c r="W467" s="49"/>
      <c r="Z467" s="49"/>
      <c r="AC467" s="49"/>
      <c r="AF467" s="49"/>
      <c r="AI467" s="49"/>
    </row>
    <row r="468" spans="14:35" ht="15.75" customHeight="1">
      <c r="N468" s="49"/>
      <c r="Q468" s="49"/>
      <c r="T468" s="49"/>
      <c r="W468" s="49"/>
      <c r="Z468" s="49"/>
      <c r="AC468" s="49"/>
      <c r="AF468" s="49"/>
      <c r="AI468" s="49"/>
    </row>
    <row r="469" spans="14:35" ht="15.75" customHeight="1">
      <c r="N469" s="49"/>
      <c r="Q469" s="49"/>
      <c r="T469" s="49"/>
      <c r="W469" s="49"/>
      <c r="Z469" s="49"/>
      <c r="AC469" s="49"/>
      <c r="AF469" s="49"/>
      <c r="AI469" s="49"/>
    </row>
    <row r="470" spans="14:35" ht="15.75" customHeight="1">
      <c r="N470" s="49"/>
      <c r="Q470" s="49"/>
      <c r="T470" s="49"/>
      <c r="W470" s="49"/>
      <c r="Z470" s="49"/>
      <c r="AC470" s="49"/>
      <c r="AF470" s="49"/>
      <c r="AI470" s="49"/>
    </row>
    <row r="471" spans="14:35" ht="15.75" customHeight="1">
      <c r="N471" s="49"/>
      <c r="Q471" s="49"/>
      <c r="T471" s="49"/>
      <c r="W471" s="49"/>
      <c r="Z471" s="49"/>
      <c r="AC471" s="49"/>
      <c r="AF471" s="49"/>
      <c r="AI471" s="49"/>
    </row>
    <row r="472" spans="14:35" ht="15.75" customHeight="1">
      <c r="N472" s="49"/>
      <c r="Q472" s="49"/>
      <c r="T472" s="49"/>
      <c r="W472" s="49"/>
      <c r="Z472" s="49"/>
      <c r="AC472" s="49"/>
      <c r="AF472" s="49"/>
      <c r="AI472" s="49"/>
    </row>
    <row r="473" spans="14:35" ht="15.75" customHeight="1">
      <c r="N473" s="49"/>
      <c r="Q473" s="49"/>
      <c r="T473" s="49"/>
      <c r="W473" s="49"/>
      <c r="Z473" s="49"/>
      <c r="AC473" s="49"/>
      <c r="AF473" s="49"/>
      <c r="AI473" s="49"/>
    </row>
    <row r="474" spans="14:35" ht="15.75" customHeight="1">
      <c r="N474" s="49"/>
      <c r="Q474" s="49"/>
      <c r="T474" s="49"/>
      <c r="W474" s="49"/>
      <c r="Z474" s="49"/>
      <c r="AC474" s="49"/>
      <c r="AF474" s="49"/>
      <c r="AI474" s="49"/>
    </row>
    <row r="475" spans="14:35" ht="15.75" customHeight="1">
      <c r="N475" s="49"/>
      <c r="Q475" s="49"/>
      <c r="T475" s="49"/>
      <c r="W475" s="49"/>
      <c r="Z475" s="49"/>
      <c r="AC475" s="49"/>
      <c r="AF475" s="49"/>
      <c r="AI475" s="49"/>
    </row>
    <row r="476" spans="14:35" ht="15.75" customHeight="1">
      <c r="N476" s="49"/>
      <c r="Q476" s="49"/>
      <c r="T476" s="49"/>
      <c r="W476" s="49"/>
      <c r="Z476" s="49"/>
      <c r="AC476" s="49"/>
      <c r="AF476" s="49"/>
      <c r="AI476" s="49"/>
    </row>
    <row r="477" spans="14:35" ht="15.75" customHeight="1">
      <c r="N477" s="49"/>
      <c r="Q477" s="49"/>
      <c r="T477" s="49"/>
      <c r="W477" s="49"/>
      <c r="Z477" s="49"/>
      <c r="AC477" s="49"/>
      <c r="AF477" s="49"/>
      <c r="AI477" s="49"/>
    </row>
    <row r="478" spans="14:35" ht="15.75" customHeight="1">
      <c r="N478" s="49"/>
      <c r="Q478" s="49"/>
      <c r="T478" s="49"/>
      <c r="W478" s="49"/>
      <c r="Z478" s="49"/>
      <c r="AC478" s="49"/>
      <c r="AF478" s="49"/>
      <c r="AI478" s="49"/>
    </row>
    <row r="479" spans="14:35" ht="15.75" customHeight="1">
      <c r="N479" s="49"/>
      <c r="Q479" s="49"/>
      <c r="T479" s="49"/>
      <c r="W479" s="49"/>
      <c r="Z479" s="49"/>
      <c r="AC479" s="49"/>
      <c r="AF479" s="49"/>
      <c r="AI479" s="49"/>
    </row>
    <row r="480" spans="14:35" ht="15.75" customHeight="1">
      <c r="N480" s="49"/>
      <c r="Q480" s="49"/>
      <c r="T480" s="49"/>
      <c r="W480" s="49"/>
      <c r="Z480" s="49"/>
      <c r="AC480" s="49"/>
      <c r="AF480" s="49"/>
      <c r="AI480" s="49"/>
    </row>
    <row r="481" spans="14:35" ht="15.75" customHeight="1">
      <c r="N481" s="49"/>
      <c r="Q481" s="49"/>
      <c r="T481" s="49"/>
      <c r="W481" s="49"/>
      <c r="Z481" s="49"/>
      <c r="AC481" s="49"/>
      <c r="AF481" s="49"/>
      <c r="AI481" s="49"/>
    </row>
    <row r="482" spans="14:35" ht="15.75" customHeight="1">
      <c r="N482" s="49"/>
      <c r="Q482" s="49"/>
      <c r="T482" s="49"/>
      <c r="W482" s="49"/>
      <c r="Z482" s="49"/>
      <c r="AC482" s="49"/>
      <c r="AF482" s="49"/>
      <c r="AI482" s="49"/>
    </row>
    <row r="483" spans="14:35" ht="15.75" customHeight="1">
      <c r="N483" s="49"/>
      <c r="Q483" s="49"/>
      <c r="T483" s="49"/>
      <c r="W483" s="49"/>
      <c r="Z483" s="49"/>
      <c r="AC483" s="49"/>
      <c r="AF483" s="49"/>
      <c r="AI483" s="49"/>
    </row>
    <row r="484" spans="14:35" ht="15.75" customHeight="1">
      <c r="N484" s="49"/>
      <c r="Q484" s="49"/>
      <c r="T484" s="49"/>
      <c r="W484" s="49"/>
      <c r="Z484" s="49"/>
      <c r="AC484" s="49"/>
      <c r="AF484" s="49"/>
      <c r="AI484" s="49"/>
    </row>
    <row r="485" spans="14:35" ht="15.75" customHeight="1">
      <c r="N485" s="49"/>
      <c r="Q485" s="49"/>
      <c r="T485" s="49"/>
      <c r="W485" s="49"/>
      <c r="Z485" s="49"/>
      <c r="AC485" s="49"/>
      <c r="AF485" s="49"/>
      <c r="AI485" s="49"/>
    </row>
    <row r="486" spans="14:35" ht="15.75" customHeight="1">
      <c r="N486" s="49"/>
      <c r="Q486" s="49"/>
      <c r="T486" s="49"/>
      <c r="W486" s="49"/>
      <c r="Z486" s="49"/>
      <c r="AC486" s="49"/>
      <c r="AF486" s="49"/>
      <c r="AI486" s="49"/>
    </row>
    <row r="487" spans="14:35" ht="15.75" customHeight="1">
      <c r="N487" s="49"/>
      <c r="Q487" s="49"/>
      <c r="T487" s="49"/>
      <c r="W487" s="49"/>
      <c r="Z487" s="49"/>
      <c r="AC487" s="49"/>
      <c r="AF487" s="49"/>
      <c r="AI487" s="49"/>
    </row>
    <row r="488" spans="14:35" ht="15.75" customHeight="1">
      <c r="N488" s="49"/>
      <c r="Q488" s="49"/>
      <c r="T488" s="49"/>
      <c r="W488" s="49"/>
      <c r="Z488" s="49"/>
      <c r="AC488" s="49"/>
      <c r="AF488" s="49"/>
      <c r="AI488" s="49"/>
    </row>
    <row r="489" spans="14:35" ht="15.75" customHeight="1">
      <c r="N489" s="49"/>
      <c r="Q489" s="49"/>
      <c r="T489" s="49"/>
      <c r="W489" s="49"/>
      <c r="Z489" s="49"/>
      <c r="AC489" s="49"/>
      <c r="AF489" s="49"/>
      <c r="AI489" s="49"/>
    </row>
    <row r="490" spans="14:35" ht="15.75" customHeight="1">
      <c r="N490" s="49"/>
      <c r="Q490" s="49"/>
      <c r="T490" s="49"/>
      <c r="W490" s="49"/>
      <c r="Z490" s="49"/>
      <c r="AC490" s="49"/>
      <c r="AF490" s="49"/>
      <c r="AI490" s="49"/>
    </row>
    <row r="491" spans="14:35" ht="15.75" customHeight="1">
      <c r="N491" s="49"/>
      <c r="Q491" s="49"/>
      <c r="T491" s="49"/>
      <c r="W491" s="49"/>
      <c r="Z491" s="49"/>
      <c r="AC491" s="49"/>
      <c r="AF491" s="49"/>
      <c r="AI491" s="49"/>
    </row>
    <row r="492" spans="14:35" ht="15.75" customHeight="1">
      <c r="N492" s="49"/>
      <c r="Q492" s="49"/>
      <c r="T492" s="49"/>
      <c r="W492" s="49"/>
      <c r="Z492" s="49"/>
      <c r="AC492" s="49"/>
      <c r="AF492" s="49"/>
      <c r="AI492" s="49"/>
    </row>
    <row r="493" spans="14:35" ht="15.75" customHeight="1">
      <c r="N493" s="49"/>
      <c r="Q493" s="49"/>
      <c r="T493" s="49"/>
      <c r="W493" s="49"/>
      <c r="Z493" s="49"/>
      <c r="AC493" s="49"/>
      <c r="AF493" s="49"/>
      <c r="AI493" s="49"/>
    </row>
    <row r="494" spans="14:35" ht="15.75" customHeight="1">
      <c r="N494" s="49"/>
      <c r="Q494" s="49"/>
      <c r="T494" s="49"/>
      <c r="W494" s="49"/>
      <c r="Z494" s="49"/>
      <c r="AC494" s="49"/>
      <c r="AF494" s="49"/>
      <c r="AI494" s="49"/>
    </row>
    <row r="495" spans="14:35" ht="15.75" customHeight="1">
      <c r="N495" s="49"/>
      <c r="Q495" s="49"/>
      <c r="T495" s="49"/>
      <c r="W495" s="49"/>
      <c r="Z495" s="49"/>
      <c r="AC495" s="49"/>
      <c r="AF495" s="49"/>
      <c r="AI495" s="49"/>
    </row>
    <row r="496" spans="14:35" ht="15.75" customHeight="1">
      <c r="N496" s="49"/>
      <c r="Q496" s="49"/>
      <c r="T496" s="49"/>
      <c r="W496" s="49"/>
      <c r="Z496" s="49"/>
      <c r="AC496" s="49"/>
      <c r="AF496" s="49"/>
      <c r="AI496" s="49"/>
    </row>
    <row r="497" spans="14:35" ht="15.75" customHeight="1">
      <c r="N497" s="49"/>
      <c r="Q497" s="49"/>
      <c r="T497" s="49"/>
      <c r="W497" s="49"/>
      <c r="Z497" s="49"/>
      <c r="AC497" s="49"/>
      <c r="AF497" s="49"/>
      <c r="AI497" s="49"/>
    </row>
    <row r="498" spans="14:35" ht="15.75" customHeight="1">
      <c r="N498" s="49"/>
      <c r="Q498" s="49"/>
      <c r="T498" s="49"/>
      <c r="W498" s="49"/>
      <c r="Z498" s="49"/>
      <c r="AC498" s="49"/>
      <c r="AF498" s="49"/>
      <c r="AI498" s="49"/>
    </row>
    <row r="499" spans="14:35" ht="15.75" customHeight="1">
      <c r="N499" s="49"/>
      <c r="Q499" s="49"/>
      <c r="T499" s="49"/>
      <c r="W499" s="49"/>
      <c r="Z499" s="49"/>
      <c r="AC499" s="49"/>
      <c r="AF499" s="49"/>
      <c r="AI499" s="49"/>
    </row>
    <row r="500" spans="14:35" ht="15.75" customHeight="1">
      <c r="N500" s="49"/>
      <c r="Q500" s="49"/>
      <c r="T500" s="49"/>
      <c r="W500" s="49"/>
      <c r="Z500" s="49"/>
      <c r="AC500" s="49"/>
      <c r="AF500" s="49"/>
      <c r="AI500" s="49"/>
    </row>
    <row r="501" spans="14:35" ht="15.75" customHeight="1">
      <c r="N501" s="49"/>
      <c r="Q501" s="49"/>
      <c r="T501" s="49"/>
      <c r="W501" s="49"/>
      <c r="Z501" s="49"/>
      <c r="AC501" s="49"/>
      <c r="AF501" s="49"/>
      <c r="AI501" s="49"/>
    </row>
    <row r="502" spans="14:35" ht="15.75" customHeight="1">
      <c r="N502" s="49"/>
      <c r="Q502" s="49"/>
      <c r="T502" s="49"/>
      <c r="W502" s="49"/>
      <c r="Z502" s="49"/>
      <c r="AC502" s="49"/>
      <c r="AF502" s="49"/>
      <c r="AI502" s="49"/>
    </row>
    <row r="503" spans="14:35" ht="15.75" customHeight="1">
      <c r="N503" s="49"/>
      <c r="Q503" s="49"/>
      <c r="T503" s="49"/>
      <c r="W503" s="49"/>
      <c r="Z503" s="49"/>
      <c r="AC503" s="49"/>
      <c r="AF503" s="49"/>
      <c r="AI503" s="49"/>
    </row>
    <row r="504" spans="14:35" ht="15.75" customHeight="1">
      <c r="N504" s="49"/>
      <c r="Q504" s="49"/>
      <c r="T504" s="49"/>
      <c r="W504" s="49"/>
      <c r="Z504" s="49"/>
      <c r="AC504" s="49"/>
      <c r="AF504" s="49"/>
      <c r="AI504" s="49"/>
    </row>
    <row r="505" spans="14:35" ht="15.75" customHeight="1">
      <c r="N505" s="49"/>
      <c r="Q505" s="49"/>
      <c r="T505" s="49"/>
      <c r="W505" s="49"/>
      <c r="Z505" s="49"/>
      <c r="AC505" s="49"/>
      <c r="AF505" s="49"/>
      <c r="AI505" s="49"/>
    </row>
    <row r="506" spans="14:35" ht="15.75" customHeight="1">
      <c r="N506" s="49"/>
      <c r="Q506" s="49"/>
      <c r="T506" s="49"/>
      <c r="W506" s="49"/>
      <c r="Z506" s="49"/>
      <c r="AC506" s="49"/>
      <c r="AF506" s="49"/>
      <c r="AI506" s="49"/>
    </row>
    <row r="507" spans="14:35" ht="15.75" customHeight="1">
      <c r="N507" s="49"/>
      <c r="Q507" s="49"/>
      <c r="T507" s="49"/>
      <c r="W507" s="49"/>
      <c r="Z507" s="49"/>
      <c r="AC507" s="49"/>
      <c r="AF507" s="49"/>
      <c r="AI507" s="49"/>
    </row>
    <row r="508" spans="14:35" ht="15.75" customHeight="1">
      <c r="N508" s="49"/>
      <c r="Q508" s="49"/>
      <c r="T508" s="49"/>
      <c r="W508" s="49"/>
      <c r="Z508" s="49"/>
      <c r="AC508" s="49"/>
      <c r="AF508" s="49"/>
      <c r="AI508" s="49"/>
    </row>
    <row r="509" spans="14:35" ht="15.75" customHeight="1">
      <c r="N509" s="49"/>
      <c r="Q509" s="49"/>
      <c r="T509" s="49"/>
      <c r="W509" s="49"/>
      <c r="Z509" s="49"/>
      <c r="AC509" s="49"/>
      <c r="AF509" s="49"/>
      <c r="AI509" s="49"/>
    </row>
    <row r="510" spans="14:35" ht="15.75" customHeight="1">
      <c r="N510" s="49"/>
      <c r="Q510" s="49"/>
      <c r="T510" s="49"/>
      <c r="W510" s="49"/>
      <c r="Z510" s="49"/>
      <c r="AC510" s="49"/>
      <c r="AF510" s="49"/>
      <c r="AI510" s="49"/>
    </row>
    <row r="511" spans="14:35" ht="15.75" customHeight="1">
      <c r="N511" s="49"/>
      <c r="Q511" s="49"/>
      <c r="T511" s="49"/>
      <c r="W511" s="49"/>
      <c r="Z511" s="49"/>
      <c r="AC511" s="49"/>
      <c r="AF511" s="49"/>
      <c r="AI511" s="49"/>
    </row>
    <row r="512" spans="14:35" ht="15.75" customHeight="1">
      <c r="N512" s="49"/>
      <c r="Q512" s="49"/>
      <c r="T512" s="49"/>
      <c r="W512" s="49"/>
      <c r="Z512" s="49"/>
      <c r="AC512" s="49"/>
      <c r="AF512" s="49"/>
      <c r="AI512" s="49"/>
    </row>
    <row r="513" spans="14:35" ht="15.75" customHeight="1">
      <c r="N513" s="49"/>
      <c r="Q513" s="49"/>
      <c r="T513" s="49"/>
      <c r="W513" s="49"/>
      <c r="Z513" s="49"/>
      <c r="AC513" s="49"/>
      <c r="AF513" s="49"/>
      <c r="AI513" s="49"/>
    </row>
    <row r="514" spans="14:35" ht="15.75" customHeight="1">
      <c r="N514" s="49"/>
      <c r="Q514" s="49"/>
      <c r="T514" s="49"/>
      <c r="W514" s="49"/>
      <c r="Z514" s="49"/>
      <c r="AC514" s="49"/>
      <c r="AF514" s="49"/>
      <c r="AI514" s="49"/>
    </row>
    <row r="515" spans="14:35" ht="15.75" customHeight="1">
      <c r="N515" s="49"/>
      <c r="Q515" s="49"/>
      <c r="T515" s="49"/>
      <c r="W515" s="49"/>
      <c r="Z515" s="49"/>
      <c r="AC515" s="49"/>
      <c r="AF515" s="49"/>
      <c r="AI515" s="49"/>
    </row>
    <row r="516" spans="14:35" ht="15.75" customHeight="1">
      <c r="N516" s="49"/>
      <c r="Q516" s="49"/>
      <c r="T516" s="49"/>
      <c r="W516" s="49"/>
      <c r="Z516" s="49"/>
      <c r="AC516" s="49"/>
      <c r="AF516" s="49"/>
      <c r="AI516" s="49"/>
    </row>
    <row r="517" spans="14:35" ht="15.75" customHeight="1">
      <c r="N517" s="49"/>
      <c r="Q517" s="49"/>
      <c r="T517" s="49"/>
      <c r="W517" s="49"/>
      <c r="Z517" s="49"/>
      <c r="AC517" s="49"/>
      <c r="AF517" s="49"/>
      <c r="AI517" s="49"/>
    </row>
    <row r="518" spans="14:35" ht="15.75" customHeight="1">
      <c r="N518" s="49"/>
      <c r="Q518" s="49"/>
      <c r="T518" s="49"/>
      <c r="W518" s="49"/>
      <c r="Z518" s="49"/>
      <c r="AC518" s="49"/>
      <c r="AF518" s="49"/>
      <c r="AI518" s="49"/>
    </row>
    <row r="519" spans="14:35" ht="15.75" customHeight="1">
      <c r="N519" s="49"/>
      <c r="Q519" s="49"/>
      <c r="T519" s="49"/>
      <c r="W519" s="49"/>
      <c r="Z519" s="49"/>
      <c r="AC519" s="49"/>
      <c r="AF519" s="49"/>
      <c r="AI519" s="49"/>
    </row>
    <row r="520" spans="14:35" ht="15.75" customHeight="1">
      <c r="N520" s="49"/>
      <c r="Q520" s="49"/>
      <c r="T520" s="49"/>
      <c r="W520" s="49"/>
      <c r="Z520" s="49"/>
      <c r="AC520" s="49"/>
      <c r="AF520" s="49"/>
      <c r="AI520" s="49"/>
    </row>
    <row r="521" spans="14:35" ht="15.75" customHeight="1">
      <c r="N521" s="49"/>
      <c r="Q521" s="49"/>
      <c r="T521" s="49"/>
      <c r="W521" s="49"/>
      <c r="Z521" s="49"/>
      <c r="AC521" s="49"/>
      <c r="AF521" s="49"/>
      <c r="AI521" s="49"/>
    </row>
    <row r="522" spans="14:35" ht="15.75" customHeight="1">
      <c r="N522" s="49"/>
      <c r="Q522" s="49"/>
      <c r="T522" s="49"/>
      <c r="W522" s="49"/>
      <c r="Z522" s="49"/>
      <c r="AC522" s="49"/>
      <c r="AF522" s="49"/>
      <c r="AI522" s="49"/>
    </row>
    <row r="523" spans="14:35" ht="15.75" customHeight="1">
      <c r="N523" s="49"/>
      <c r="Q523" s="49"/>
      <c r="T523" s="49"/>
      <c r="W523" s="49"/>
      <c r="Z523" s="49"/>
      <c r="AC523" s="49"/>
      <c r="AF523" s="49"/>
      <c r="AI523" s="49"/>
    </row>
    <row r="524" spans="14:35" ht="15.75" customHeight="1">
      <c r="N524" s="49"/>
      <c r="Q524" s="49"/>
      <c r="T524" s="49"/>
      <c r="W524" s="49"/>
      <c r="Z524" s="49"/>
      <c r="AC524" s="49"/>
      <c r="AF524" s="49"/>
      <c r="AI524" s="49"/>
    </row>
    <row r="525" spans="14:35" ht="15.75" customHeight="1">
      <c r="N525" s="49"/>
      <c r="Q525" s="49"/>
      <c r="T525" s="49"/>
      <c r="W525" s="49"/>
      <c r="Z525" s="49"/>
      <c r="AC525" s="49"/>
      <c r="AF525" s="49"/>
      <c r="AI525" s="49"/>
    </row>
    <row r="526" spans="14:35" ht="15.75" customHeight="1">
      <c r="N526" s="49"/>
      <c r="Q526" s="49"/>
      <c r="T526" s="49"/>
      <c r="W526" s="49"/>
      <c r="Z526" s="49"/>
      <c r="AC526" s="49"/>
      <c r="AF526" s="49"/>
      <c r="AI526" s="49"/>
    </row>
    <row r="527" spans="14:35" ht="15.75" customHeight="1">
      <c r="N527" s="49"/>
      <c r="Q527" s="49"/>
      <c r="T527" s="49"/>
      <c r="W527" s="49"/>
      <c r="Z527" s="49"/>
      <c r="AC527" s="49"/>
      <c r="AF527" s="49"/>
      <c r="AI527" s="49"/>
    </row>
    <row r="528" spans="14:35" ht="15.75" customHeight="1">
      <c r="N528" s="49"/>
      <c r="Q528" s="49"/>
      <c r="T528" s="49"/>
      <c r="W528" s="49"/>
      <c r="Z528" s="49"/>
      <c r="AC528" s="49"/>
      <c r="AF528" s="49"/>
      <c r="AI528" s="49"/>
    </row>
    <row r="529" spans="14:35" ht="15.75" customHeight="1">
      <c r="N529" s="49"/>
      <c r="Q529" s="49"/>
      <c r="T529" s="49"/>
      <c r="W529" s="49"/>
      <c r="Z529" s="49"/>
      <c r="AC529" s="49"/>
      <c r="AF529" s="49"/>
      <c r="AI529" s="49"/>
    </row>
    <row r="530" spans="14:35" ht="15.75" customHeight="1">
      <c r="N530" s="49"/>
      <c r="Q530" s="49"/>
      <c r="T530" s="49"/>
      <c r="W530" s="49"/>
      <c r="Z530" s="49"/>
      <c r="AC530" s="49"/>
      <c r="AF530" s="49"/>
      <c r="AI530" s="49"/>
    </row>
    <row r="531" spans="14:35" ht="15.75" customHeight="1">
      <c r="N531" s="49"/>
      <c r="Q531" s="49"/>
      <c r="T531" s="49"/>
      <c r="W531" s="49"/>
      <c r="Z531" s="49"/>
      <c r="AC531" s="49"/>
      <c r="AF531" s="49"/>
      <c r="AI531" s="49"/>
    </row>
    <row r="532" spans="14:35" ht="15.75" customHeight="1">
      <c r="N532" s="49"/>
      <c r="Q532" s="49"/>
      <c r="T532" s="49"/>
      <c r="W532" s="49"/>
      <c r="Z532" s="49"/>
      <c r="AC532" s="49"/>
      <c r="AF532" s="49"/>
      <c r="AI532" s="49"/>
    </row>
    <row r="533" spans="14:35" ht="15.75" customHeight="1">
      <c r="N533" s="49"/>
      <c r="Q533" s="49"/>
      <c r="T533" s="49"/>
      <c r="W533" s="49"/>
      <c r="Z533" s="49"/>
      <c r="AC533" s="49"/>
      <c r="AF533" s="49"/>
      <c r="AI533" s="49"/>
    </row>
    <row r="534" spans="14:35" ht="15.75" customHeight="1">
      <c r="N534" s="49"/>
      <c r="Q534" s="49"/>
      <c r="T534" s="49"/>
      <c r="W534" s="49"/>
      <c r="Z534" s="49"/>
      <c r="AC534" s="49"/>
      <c r="AF534" s="49"/>
      <c r="AI534" s="49"/>
    </row>
    <row r="535" spans="14:35" ht="15.75" customHeight="1">
      <c r="N535" s="49"/>
      <c r="Q535" s="49"/>
      <c r="T535" s="49"/>
      <c r="W535" s="49"/>
      <c r="Z535" s="49"/>
      <c r="AC535" s="49"/>
      <c r="AF535" s="49"/>
      <c r="AI535" s="49"/>
    </row>
    <row r="536" spans="14:35" ht="15.75" customHeight="1">
      <c r="N536" s="49"/>
      <c r="Q536" s="49"/>
      <c r="T536" s="49"/>
      <c r="W536" s="49"/>
      <c r="Z536" s="49"/>
      <c r="AC536" s="49"/>
      <c r="AF536" s="49"/>
      <c r="AI536" s="49"/>
    </row>
    <row r="537" spans="14:35" ht="15.75" customHeight="1">
      <c r="N537" s="49"/>
      <c r="Q537" s="49"/>
      <c r="T537" s="49"/>
      <c r="W537" s="49"/>
      <c r="Z537" s="49"/>
      <c r="AC537" s="49"/>
      <c r="AF537" s="49"/>
      <c r="AI537" s="49"/>
    </row>
    <row r="538" spans="14:35" ht="15.75" customHeight="1">
      <c r="N538" s="49"/>
      <c r="Q538" s="49"/>
      <c r="T538" s="49"/>
      <c r="W538" s="49"/>
      <c r="Z538" s="49"/>
      <c r="AC538" s="49"/>
      <c r="AF538" s="49"/>
      <c r="AI538" s="49"/>
    </row>
    <row r="539" spans="14:35" ht="15.75" customHeight="1">
      <c r="N539" s="49"/>
      <c r="Q539" s="49"/>
      <c r="T539" s="49"/>
      <c r="W539" s="49"/>
      <c r="Z539" s="49"/>
      <c r="AC539" s="49"/>
      <c r="AF539" s="49"/>
      <c r="AI539" s="49"/>
    </row>
    <row r="540" spans="14:35" ht="15.75" customHeight="1">
      <c r="N540" s="49"/>
      <c r="Q540" s="49"/>
      <c r="T540" s="49"/>
      <c r="W540" s="49"/>
      <c r="Z540" s="49"/>
      <c r="AC540" s="49"/>
      <c r="AF540" s="49"/>
      <c r="AI540" s="49"/>
    </row>
    <row r="541" spans="14:35" ht="15.75" customHeight="1">
      <c r="N541" s="49"/>
      <c r="Q541" s="49"/>
      <c r="T541" s="49"/>
      <c r="W541" s="49"/>
      <c r="Z541" s="49"/>
      <c r="AC541" s="49"/>
      <c r="AF541" s="49"/>
      <c r="AI541" s="49"/>
    </row>
    <row r="542" spans="14:35" ht="15.75" customHeight="1">
      <c r="N542" s="49"/>
      <c r="Q542" s="49"/>
      <c r="T542" s="49"/>
      <c r="W542" s="49"/>
      <c r="Z542" s="49"/>
      <c r="AC542" s="49"/>
      <c r="AF542" s="49"/>
      <c r="AI542" s="49"/>
    </row>
    <row r="543" spans="14:35" ht="15.75" customHeight="1">
      <c r="N543" s="49"/>
      <c r="Q543" s="49"/>
      <c r="T543" s="49"/>
      <c r="W543" s="49"/>
      <c r="Z543" s="49"/>
      <c r="AC543" s="49"/>
      <c r="AF543" s="49"/>
      <c r="AI543" s="49"/>
    </row>
    <row r="544" spans="14:35" ht="15.75" customHeight="1">
      <c r="N544" s="49"/>
      <c r="Q544" s="49"/>
      <c r="T544" s="49"/>
      <c r="W544" s="49"/>
      <c r="Z544" s="49"/>
      <c r="AC544" s="49"/>
      <c r="AF544" s="49"/>
      <c r="AI544" s="49"/>
    </row>
    <row r="545" spans="14:35" ht="15.75" customHeight="1">
      <c r="N545" s="49"/>
      <c r="Q545" s="49"/>
      <c r="T545" s="49"/>
      <c r="W545" s="49"/>
      <c r="Z545" s="49"/>
      <c r="AC545" s="49"/>
      <c r="AF545" s="49"/>
      <c r="AI545" s="49"/>
    </row>
    <row r="546" spans="14:35" ht="15.75" customHeight="1">
      <c r="N546" s="49"/>
      <c r="Q546" s="49"/>
      <c r="T546" s="49"/>
      <c r="W546" s="49"/>
      <c r="Z546" s="49"/>
      <c r="AC546" s="49"/>
      <c r="AF546" s="49"/>
      <c r="AI546" s="49"/>
    </row>
    <row r="547" spans="14:35" ht="15.75" customHeight="1">
      <c r="N547" s="49"/>
      <c r="Q547" s="49"/>
      <c r="T547" s="49"/>
      <c r="W547" s="49"/>
      <c r="Z547" s="49"/>
      <c r="AC547" s="49"/>
      <c r="AF547" s="49"/>
      <c r="AI547" s="49"/>
    </row>
    <row r="548" spans="14:35" ht="15.75" customHeight="1">
      <c r="N548" s="49"/>
      <c r="Q548" s="49"/>
      <c r="T548" s="49"/>
      <c r="W548" s="49"/>
      <c r="Z548" s="49"/>
      <c r="AC548" s="49"/>
      <c r="AF548" s="49"/>
      <c r="AI548" s="49"/>
    </row>
    <row r="549" spans="14:35" ht="15.75" customHeight="1">
      <c r="N549" s="49"/>
      <c r="Q549" s="49"/>
      <c r="T549" s="49"/>
      <c r="W549" s="49"/>
      <c r="Z549" s="49"/>
      <c r="AC549" s="49"/>
      <c r="AF549" s="49"/>
      <c r="AI549" s="49"/>
    </row>
    <row r="550" spans="14:35" ht="15.75" customHeight="1">
      <c r="N550" s="49"/>
      <c r="Q550" s="49"/>
      <c r="T550" s="49"/>
      <c r="W550" s="49"/>
      <c r="Z550" s="49"/>
      <c r="AC550" s="49"/>
      <c r="AF550" s="49"/>
      <c r="AI550" s="49"/>
    </row>
    <row r="551" spans="14:35" ht="15.75" customHeight="1">
      <c r="N551" s="49"/>
      <c r="Q551" s="49"/>
      <c r="T551" s="49"/>
      <c r="W551" s="49"/>
      <c r="Z551" s="49"/>
      <c r="AC551" s="49"/>
      <c r="AF551" s="49"/>
      <c r="AI551" s="49"/>
    </row>
    <row r="552" spans="14:35" ht="15.75" customHeight="1">
      <c r="N552" s="49"/>
      <c r="Q552" s="49"/>
      <c r="T552" s="49"/>
      <c r="W552" s="49"/>
      <c r="Z552" s="49"/>
      <c r="AC552" s="49"/>
      <c r="AF552" s="49"/>
      <c r="AI552" s="49"/>
    </row>
    <row r="553" spans="14:35" ht="15.75" customHeight="1">
      <c r="N553" s="49"/>
      <c r="Q553" s="49"/>
      <c r="T553" s="49"/>
      <c r="W553" s="49"/>
      <c r="Z553" s="49"/>
      <c r="AC553" s="49"/>
      <c r="AF553" s="49"/>
      <c r="AI553" s="49"/>
    </row>
    <row r="554" spans="14:35" ht="15.75" customHeight="1">
      <c r="N554" s="49"/>
      <c r="Q554" s="49"/>
      <c r="T554" s="49"/>
      <c r="W554" s="49"/>
      <c r="Z554" s="49"/>
      <c r="AC554" s="49"/>
      <c r="AF554" s="49"/>
      <c r="AI554" s="49"/>
    </row>
    <row r="555" spans="14:35" ht="15.75" customHeight="1">
      <c r="N555" s="49"/>
      <c r="Q555" s="49"/>
      <c r="T555" s="49"/>
      <c r="W555" s="49"/>
      <c r="Z555" s="49"/>
      <c r="AC555" s="49"/>
      <c r="AF555" s="49"/>
      <c r="AI555" s="49"/>
    </row>
    <row r="556" spans="14:35" ht="15.75" customHeight="1">
      <c r="N556" s="49"/>
      <c r="Q556" s="49"/>
      <c r="T556" s="49"/>
      <c r="W556" s="49"/>
      <c r="Z556" s="49"/>
      <c r="AC556" s="49"/>
      <c r="AF556" s="49"/>
      <c r="AI556" s="49"/>
    </row>
    <row r="557" spans="14:35" ht="15.75" customHeight="1">
      <c r="N557" s="49"/>
      <c r="Q557" s="49"/>
      <c r="T557" s="49"/>
      <c r="W557" s="49"/>
      <c r="Z557" s="49"/>
      <c r="AC557" s="49"/>
      <c r="AF557" s="49"/>
      <c r="AI557" s="49"/>
    </row>
    <row r="558" spans="14:35" ht="15.75" customHeight="1">
      <c r="N558" s="49"/>
      <c r="Q558" s="49"/>
      <c r="T558" s="49"/>
      <c r="W558" s="49"/>
      <c r="Z558" s="49"/>
      <c r="AC558" s="49"/>
      <c r="AF558" s="49"/>
      <c r="AI558" s="49"/>
    </row>
    <row r="559" spans="14:35" ht="15.75" customHeight="1">
      <c r="N559" s="49"/>
      <c r="Q559" s="49"/>
      <c r="T559" s="49"/>
      <c r="W559" s="49"/>
      <c r="Z559" s="49"/>
      <c r="AC559" s="49"/>
      <c r="AF559" s="49"/>
      <c r="AI559" s="49"/>
    </row>
    <row r="560" spans="14:35" ht="15.75" customHeight="1">
      <c r="N560" s="49"/>
      <c r="Q560" s="49"/>
      <c r="T560" s="49"/>
      <c r="W560" s="49"/>
      <c r="Z560" s="49"/>
      <c r="AC560" s="49"/>
      <c r="AF560" s="49"/>
      <c r="AI560" s="49"/>
    </row>
    <row r="561" spans="14:35" ht="15.75" customHeight="1">
      <c r="N561" s="49"/>
      <c r="Q561" s="49"/>
      <c r="T561" s="49"/>
      <c r="W561" s="49"/>
      <c r="Z561" s="49"/>
      <c r="AC561" s="49"/>
      <c r="AF561" s="49"/>
      <c r="AI561" s="49"/>
    </row>
    <row r="562" spans="14:35" ht="15.75" customHeight="1">
      <c r="N562" s="49"/>
      <c r="Q562" s="49"/>
      <c r="T562" s="49"/>
      <c r="W562" s="49"/>
      <c r="Z562" s="49"/>
      <c r="AC562" s="49"/>
      <c r="AF562" s="49"/>
      <c r="AI562" s="49"/>
    </row>
    <row r="563" spans="14:35" ht="15.75" customHeight="1">
      <c r="N563" s="49"/>
      <c r="Q563" s="49"/>
      <c r="T563" s="49"/>
      <c r="W563" s="49"/>
      <c r="Z563" s="49"/>
      <c r="AC563" s="49"/>
      <c r="AF563" s="49"/>
      <c r="AI563" s="49"/>
    </row>
    <row r="564" spans="14:35" ht="15.75" customHeight="1">
      <c r="N564" s="49"/>
      <c r="Q564" s="49"/>
      <c r="T564" s="49"/>
      <c r="W564" s="49"/>
      <c r="Z564" s="49"/>
      <c r="AC564" s="49"/>
      <c r="AF564" s="49"/>
      <c r="AI564" s="49"/>
    </row>
    <row r="565" spans="14:35" ht="15.75" customHeight="1">
      <c r="N565" s="49"/>
      <c r="Q565" s="49"/>
      <c r="T565" s="49"/>
      <c r="W565" s="49"/>
      <c r="Z565" s="49"/>
      <c r="AC565" s="49"/>
      <c r="AF565" s="49"/>
      <c r="AI565" s="49"/>
    </row>
    <row r="566" spans="14:35" ht="15.75" customHeight="1">
      <c r="N566" s="49"/>
      <c r="Q566" s="49"/>
      <c r="T566" s="49"/>
      <c r="W566" s="49"/>
      <c r="Z566" s="49"/>
      <c r="AC566" s="49"/>
      <c r="AF566" s="49"/>
      <c r="AI566" s="49"/>
    </row>
    <row r="567" spans="14:35" ht="15.75" customHeight="1">
      <c r="N567" s="49"/>
      <c r="Q567" s="49"/>
      <c r="T567" s="49"/>
      <c r="W567" s="49"/>
      <c r="Z567" s="49"/>
      <c r="AC567" s="49"/>
      <c r="AF567" s="49"/>
      <c r="AI567" s="49"/>
    </row>
    <row r="568" spans="14:35" ht="15.75" customHeight="1">
      <c r="N568" s="49"/>
      <c r="Q568" s="49"/>
      <c r="T568" s="49"/>
      <c r="W568" s="49"/>
      <c r="Z568" s="49"/>
      <c r="AC568" s="49"/>
      <c r="AF568" s="49"/>
      <c r="AI568" s="49"/>
    </row>
    <row r="569" spans="14:35" ht="15.75" customHeight="1">
      <c r="N569" s="49"/>
      <c r="Q569" s="49"/>
      <c r="T569" s="49"/>
      <c r="W569" s="49"/>
      <c r="Z569" s="49"/>
      <c r="AC569" s="49"/>
      <c r="AF569" s="49"/>
      <c r="AI569" s="49"/>
    </row>
    <row r="570" spans="14:35" ht="15.75" customHeight="1">
      <c r="N570" s="49"/>
      <c r="Q570" s="49"/>
      <c r="T570" s="49"/>
      <c r="W570" s="49"/>
      <c r="Z570" s="49"/>
      <c r="AC570" s="49"/>
      <c r="AF570" s="49"/>
      <c r="AI570" s="49"/>
    </row>
    <row r="571" spans="14:35" ht="15.75" customHeight="1">
      <c r="N571" s="49"/>
      <c r="Q571" s="49"/>
      <c r="T571" s="49"/>
      <c r="W571" s="49"/>
      <c r="Z571" s="49"/>
      <c r="AC571" s="49"/>
      <c r="AF571" s="49"/>
      <c r="AI571" s="49"/>
    </row>
    <row r="572" spans="14:35" ht="15.75" customHeight="1">
      <c r="N572" s="49"/>
      <c r="Q572" s="49"/>
      <c r="T572" s="49"/>
      <c r="W572" s="49"/>
      <c r="Z572" s="49"/>
      <c r="AC572" s="49"/>
      <c r="AF572" s="49"/>
      <c r="AI572" s="49"/>
    </row>
    <row r="573" spans="14:35" ht="15.75" customHeight="1">
      <c r="N573" s="49"/>
      <c r="Q573" s="49"/>
      <c r="T573" s="49"/>
      <c r="W573" s="49"/>
      <c r="Z573" s="49"/>
      <c r="AC573" s="49"/>
      <c r="AF573" s="49"/>
      <c r="AI573" s="49"/>
    </row>
    <row r="574" spans="14:35" ht="15.75" customHeight="1">
      <c r="N574" s="49"/>
      <c r="Q574" s="49"/>
      <c r="T574" s="49"/>
      <c r="W574" s="49"/>
      <c r="Z574" s="49"/>
      <c r="AC574" s="49"/>
      <c r="AF574" s="49"/>
      <c r="AI574" s="49"/>
    </row>
    <row r="575" spans="14:35" ht="15.75" customHeight="1">
      <c r="N575" s="49"/>
      <c r="Q575" s="49"/>
      <c r="T575" s="49"/>
      <c r="W575" s="49"/>
      <c r="Z575" s="49"/>
      <c r="AC575" s="49"/>
      <c r="AF575" s="49"/>
      <c r="AI575" s="49"/>
    </row>
    <row r="576" spans="14:35" ht="15.75" customHeight="1">
      <c r="N576" s="49"/>
      <c r="Q576" s="49"/>
      <c r="T576" s="49"/>
      <c r="W576" s="49"/>
      <c r="Z576" s="49"/>
      <c r="AC576" s="49"/>
      <c r="AF576" s="49"/>
      <c r="AI576" s="49"/>
    </row>
    <row r="577" spans="14:35" ht="15.75" customHeight="1">
      <c r="N577" s="49"/>
      <c r="Q577" s="49"/>
      <c r="T577" s="49"/>
      <c r="W577" s="49"/>
      <c r="Z577" s="49"/>
      <c r="AC577" s="49"/>
      <c r="AF577" s="49"/>
      <c r="AI577" s="49"/>
    </row>
    <row r="578" spans="14:35" ht="15.75" customHeight="1">
      <c r="N578" s="49"/>
      <c r="Q578" s="49"/>
      <c r="T578" s="49"/>
      <c r="W578" s="49"/>
      <c r="Z578" s="49"/>
      <c r="AC578" s="49"/>
      <c r="AF578" s="49"/>
      <c r="AI578" s="49"/>
    </row>
    <row r="579" spans="14:35" ht="15.75" customHeight="1">
      <c r="N579" s="49"/>
      <c r="Q579" s="49"/>
      <c r="T579" s="49"/>
      <c r="W579" s="49"/>
      <c r="Z579" s="49"/>
      <c r="AC579" s="49"/>
      <c r="AF579" s="49"/>
      <c r="AI579" s="49"/>
    </row>
    <row r="580" spans="14:35" ht="15.75" customHeight="1">
      <c r="N580" s="49"/>
      <c r="Q580" s="49"/>
      <c r="T580" s="49"/>
      <c r="W580" s="49"/>
      <c r="Z580" s="49"/>
      <c r="AC580" s="49"/>
      <c r="AF580" s="49"/>
      <c r="AI580" s="49"/>
    </row>
    <row r="581" spans="14:35" ht="15.75" customHeight="1">
      <c r="N581" s="49"/>
      <c r="Q581" s="49"/>
      <c r="T581" s="49"/>
      <c r="W581" s="49"/>
      <c r="Z581" s="49"/>
      <c r="AC581" s="49"/>
      <c r="AF581" s="49"/>
      <c r="AI581" s="49"/>
    </row>
    <row r="582" spans="14:35" ht="15.75" customHeight="1">
      <c r="N582" s="49"/>
      <c r="Q582" s="49"/>
      <c r="T582" s="49"/>
      <c r="W582" s="49"/>
      <c r="Z582" s="49"/>
      <c r="AC582" s="49"/>
      <c r="AF582" s="49"/>
      <c r="AI582" s="49"/>
    </row>
    <row r="583" spans="14:35" ht="15.75" customHeight="1">
      <c r="N583" s="49"/>
      <c r="Q583" s="49"/>
      <c r="T583" s="49"/>
      <c r="W583" s="49"/>
      <c r="Z583" s="49"/>
      <c r="AC583" s="49"/>
      <c r="AF583" s="49"/>
      <c r="AI583" s="49"/>
    </row>
    <row r="584" spans="14:35" ht="15.75" customHeight="1">
      <c r="N584" s="49"/>
      <c r="Q584" s="49"/>
      <c r="T584" s="49"/>
      <c r="W584" s="49"/>
      <c r="Z584" s="49"/>
      <c r="AC584" s="49"/>
      <c r="AF584" s="49"/>
      <c r="AI584" s="49"/>
    </row>
    <row r="585" spans="14:35" ht="15.75" customHeight="1">
      <c r="N585" s="49"/>
      <c r="Q585" s="49"/>
      <c r="T585" s="49"/>
      <c r="W585" s="49"/>
      <c r="Z585" s="49"/>
      <c r="AC585" s="49"/>
      <c r="AF585" s="49"/>
      <c r="AI585" s="49"/>
    </row>
    <row r="586" spans="14:35" ht="15.75" customHeight="1">
      <c r="N586" s="49"/>
      <c r="Q586" s="49"/>
      <c r="T586" s="49"/>
      <c r="W586" s="49"/>
      <c r="Z586" s="49"/>
      <c r="AC586" s="49"/>
      <c r="AF586" s="49"/>
      <c r="AI586" s="49"/>
    </row>
    <row r="587" spans="14:35" ht="15.75" customHeight="1">
      <c r="N587" s="49"/>
      <c r="Q587" s="49"/>
      <c r="T587" s="49"/>
      <c r="W587" s="49"/>
      <c r="Z587" s="49"/>
      <c r="AC587" s="49"/>
      <c r="AF587" s="49"/>
      <c r="AI587" s="49"/>
    </row>
    <row r="588" spans="14:35" ht="15.75" customHeight="1">
      <c r="N588" s="49"/>
      <c r="Q588" s="49"/>
      <c r="T588" s="49"/>
      <c r="W588" s="49"/>
      <c r="Z588" s="49"/>
      <c r="AC588" s="49"/>
      <c r="AF588" s="49"/>
      <c r="AI588" s="49"/>
    </row>
    <row r="589" spans="14:35" ht="15.75" customHeight="1">
      <c r="N589" s="49"/>
      <c r="Q589" s="49"/>
      <c r="T589" s="49"/>
      <c r="W589" s="49"/>
      <c r="Z589" s="49"/>
      <c r="AC589" s="49"/>
      <c r="AF589" s="49"/>
      <c r="AI589" s="49"/>
    </row>
    <row r="590" spans="14:35" ht="15.75" customHeight="1">
      <c r="N590" s="49"/>
      <c r="Q590" s="49"/>
      <c r="T590" s="49"/>
      <c r="W590" s="49"/>
      <c r="Z590" s="49"/>
      <c r="AC590" s="49"/>
      <c r="AF590" s="49"/>
      <c r="AI590" s="49"/>
    </row>
    <row r="591" spans="14:35" ht="15.75" customHeight="1">
      <c r="N591" s="49"/>
      <c r="Q591" s="49"/>
      <c r="T591" s="49"/>
      <c r="W591" s="49"/>
      <c r="Z591" s="49"/>
      <c r="AC591" s="49"/>
      <c r="AF591" s="49"/>
      <c r="AI591" s="49"/>
    </row>
    <row r="592" spans="14:35" ht="15.75" customHeight="1">
      <c r="N592" s="49"/>
      <c r="Q592" s="49"/>
      <c r="T592" s="49"/>
      <c r="W592" s="49"/>
      <c r="Z592" s="49"/>
      <c r="AC592" s="49"/>
      <c r="AF592" s="49"/>
      <c r="AI592" s="49"/>
    </row>
    <row r="593" spans="14:35" ht="15.75" customHeight="1">
      <c r="N593" s="49"/>
      <c r="Q593" s="49"/>
      <c r="T593" s="49"/>
      <c r="W593" s="49"/>
      <c r="Z593" s="49"/>
      <c r="AC593" s="49"/>
      <c r="AF593" s="49"/>
      <c r="AI593" s="49"/>
    </row>
    <row r="594" spans="14:35" ht="15.75" customHeight="1">
      <c r="N594" s="49"/>
      <c r="Q594" s="49"/>
      <c r="T594" s="49"/>
      <c r="W594" s="49"/>
      <c r="Z594" s="49"/>
      <c r="AC594" s="49"/>
      <c r="AF594" s="49"/>
      <c r="AI594" s="49"/>
    </row>
    <row r="595" spans="14:35" ht="15.75" customHeight="1">
      <c r="N595" s="49"/>
      <c r="Q595" s="49"/>
      <c r="T595" s="49"/>
      <c r="W595" s="49"/>
      <c r="Z595" s="49"/>
      <c r="AC595" s="49"/>
      <c r="AF595" s="49"/>
      <c r="AI595" s="49"/>
    </row>
    <row r="596" spans="14:35" ht="15.75" customHeight="1">
      <c r="N596" s="49"/>
      <c r="Q596" s="49"/>
      <c r="T596" s="49"/>
      <c r="W596" s="49"/>
      <c r="Z596" s="49"/>
      <c r="AC596" s="49"/>
      <c r="AF596" s="49"/>
      <c r="AI596" s="49"/>
    </row>
    <row r="597" spans="14:35" ht="15.75" customHeight="1">
      <c r="N597" s="49"/>
      <c r="Q597" s="49"/>
      <c r="T597" s="49"/>
      <c r="W597" s="49"/>
      <c r="Z597" s="49"/>
      <c r="AC597" s="49"/>
      <c r="AF597" s="49"/>
      <c r="AI597" s="49"/>
    </row>
    <row r="598" spans="14:35" ht="15.75" customHeight="1">
      <c r="N598" s="49"/>
      <c r="Q598" s="49"/>
      <c r="T598" s="49"/>
      <c r="W598" s="49"/>
      <c r="Z598" s="49"/>
      <c r="AC598" s="49"/>
      <c r="AF598" s="49"/>
      <c r="AI598" s="49"/>
    </row>
    <row r="599" spans="14:35" ht="15.75" customHeight="1">
      <c r="N599" s="49"/>
      <c r="Q599" s="49"/>
      <c r="T599" s="49"/>
      <c r="W599" s="49"/>
      <c r="Z599" s="49"/>
      <c r="AC599" s="49"/>
      <c r="AF599" s="49"/>
      <c r="AI599" s="49"/>
    </row>
    <row r="600" spans="14:35" ht="15.75" customHeight="1">
      <c r="N600" s="49"/>
      <c r="Q600" s="49"/>
      <c r="T600" s="49"/>
      <c r="W600" s="49"/>
      <c r="Z600" s="49"/>
      <c r="AC600" s="49"/>
      <c r="AF600" s="49"/>
      <c r="AI600" s="49"/>
    </row>
    <row r="601" spans="14:35" ht="15.75" customHeight="1">
      <c r="N601" s="49"/>
      <c r="Q601" s="49"/>
      <c r="T601" s="49"/>
      <c r="W601" s="49"/>
      <c r="Z601" s="49"/>
      <c r="AC601" s="49"/>
      <c r="AF601" s="49"/>
      <c r="AI601" s="49"/>
    </row>
    <row r="602" spans="14:35" ht="15.75" customHeight="1">
      <c r="N602" s="49"/>
      <c r="Q602" s="49"/>
      <c r="T602" s="49"/>
      <c r="W602" s="49"/>
      <c r="Z602" s="49"/>
      <c r="AC602" s="49"/>
      <c r="AF602" s="49"/>
      <c r="AI602" s="49"/>
    </row>
    <row r="603" spans="14:35" ht="15.75" customHeight="1">
      <c r="N603" s="49"/>
      <c r="Q603" s="49"/>
      <c r="T603" s="49"/>
      <c r="W603" s="49"/>
      <c r="Z603" s="49"/>
      <c r="AC603" s="49"/>
      <c r="AF603" s="49"/>
      <c r="AI603" s="49"/>
    </row>
    <row r="604" spans="14:35" ht="15.75" customHeight="1">
      <c r="N604" s="49"/>
      <c r="Q604" s="49"/>
      <c r="T604" s="49"/>
      <c r="W604" s="49"/>
      <c r="Z604" s="49"/>
      <c r="AC604" s="49"/>
      <c r="AF604" s="49"/>
      <c r="AI604" s="49"/>
    </row>
    <row r="605" spans="14:35" ht="15.75" customHeight="1">
      <c r="N605" s="49"/>
      <c r="Q605" s="49"/>
      <c r="T605" s="49"/>
      <c r="W605" s="49"/>
      <c r="Z605" s="49"/>
      <c r="AC605" s="49"/>
      <c r="AF605" s="49"/>
      <c r="AI605" s="49"/>
    </row>
    <row r="606" spans="14:35" ht="15.75" customHeight="1">
      <c r="N606" s="49"/>
      <c r="Q606" s="49"/>
      <c r="T606" s="49"/>
      <c r="W606" s="49"/>
      <c r="Z606" s="49"/>
      <c r="AC606" s="49"/>
      <c r="AF606" s="49"/>
      <c r="AI606" s="49"/>
    </row>
    <row r="607" spans="14:35" ht="15.75" customHeight="1">
      <c r="N607" s="49"/>
      <c r="Q607" s="49"/>
      <c r="T607" s="49"/>
      <c r="W607" s="49"/>
      <c r="Z607" s="49"/>
      <c r="AC607" s="49"/>
      <c r="AF607" s="49"/>
      <c r="AI607" s="49"/>
    </row>
    <row r="608" spans="14:35" ht="15.75" customHeight="1">
      <c r="N608" s="49"/>
      <c r="Q608" s="49"/>
      <c r="T608" s="49"/>
      <c r="W608" s="49"/>
      <c r="Z608" s="49"/>
      <c r="AC608" s="49"/>
      <c r="AF608" s="49"/>
      <c r="AI608" s="49"/>
    </row>
    <row r="609" spans="14:35" ht="15.75" customHeight="1">
      <c r="N609" s="49"/>
      <c r="Q609" s="49"/>
      <c r="T609" s="49"/>
      <c r="W609" s="49"/>
      <c r="Z609" s="49"/>
      <c r="AC609" s="49"/>
      <c r="AF609" s="49"/>
      <c r="AI609" s="49"/>
    </row>
    <row r="610" spans="14:35" ht="15.75" customHeight="1">
      <c r="N610" s="49"/>
      <c r="Q610" s="49"/>
      <c r="T610" s="49"/>
      <c r="W610" s="49"/>
      <c r="Z610" s="49"/>
      <c r="AC610" s="49"/>
      <c r="AF610" s="49"/>
      <c r="AI610" s="49"/>
    </row>
    <row r="611" spans="14:35" ht="15.75" customHeight="1">
      <c r="N611" s="49"/>
      <c r="Q611" s="49"/>
      <c r="T611" s="49"/>
      <c r="W611" s="49"/>
      <c r="Z611" s="49"/>
      <c r="AC611" s="49"/>
      <c r="AF611" s="49"/>
      <c r="AI611" s="49"/>
    </row>
    <row r="612" spans="14:35" ht="15.75" customHeight="1">
      <c r="N612" s="49"/>
      <c r="Q612" s="49"/>
      <c r="T612" s="49"/>
      <c r="W612" s="49"/>
      <c r="Z612" s="49"/>
      <c r="AC612" s="49"/>
      <c r="AF612" s="49"/>
      <c r="AI612" s="49"/>
    </row>
    <row r="613" spans="14:35" ht="15.75" customHeight="1">
      <c r="N613" s="49"/>
      <c r="Q613" s="49"/>
      <c r="T613" s="49"/>
      <c r="W613" s="49"/>
      <c r="Z613" s="49"/>
      <c r="AC613" s="49"/>
      <c r="AF613" s="49"/>
      <c r="AI613" s="49"/>
    </row>
    <row r="614" spans="14:35" ht="15.75" customHeight="1">
      <c r="N614" s="49"/>
      <c r="Q614" s="49"/>
      <c r="T614" s="49"/>
      <c r="W614" s="49"/>
      <c r="Z614" s="49"/>
      <c r="AC614" s="49"/>
      <c r="AF614" s="49"/>
      <c r="AI614" s="49"/>
    </row>
    <row r="615" spans="14:35" ht="15.75" customHeight="1">
      <c r="N615" s="49"/>
      <c r="Q615" s="49"/>
      <c r="T615" s="49"/>
      <c r="W615" s="49"/>
      <c r="Z615" s="49"/>
      <c r="AC615" s="49"/>
      <c r="AF615" s="49"/>
      <c r="AI615" s="49"/>
    </row>
    <row r="616" spans="14:35" ht="15.75" customHeight="1">
      <c r="N616" s="49"/>
      <c r="Q616" s="49"/>
      <c r="T616" s="49"/>
      <c r="W616" s="49"/>
      <c r="Z616" s="49"/>
      <c r="AC616" s="49"/>
      <c r="AF616" s="49"/>
      <c r="AI616" s="49"/>
    </row>
    <row r="617" spans="14:35" ht="15.75" customHeight="1">
      <c r="N617" s="49"/>
      <c r="Q617" s="49"/>
      <c r="T617" s="49"/>
      <c r="W617" s="49"/>
      <c r="Z617" s="49"/>
      <c r="AC617" s="49"/>
      <c r="AF617" s="49"/>
      <c r="AI617" s="49"/>
    </row>
    <row r="618" spans="14:35" ht="15.75" customHeight="1">
      <c r="N618" s="49"/>
      <c r="Q618" s="49"/>
      <c r="T618" s="49"/>
      <c r="W618" s="49"/>
      <c r="Z618" s="49"/>
      <c r="AC618" s="49"/>
      <c r="AF618" s="49"/>
      <c r="AI618" s="49"/>
    </row>
    <row r="619" spans="14:35" ht="15.75" customHeight="1">
      <c r="N619" s="49"/>
      <c r="Q619" s="49"/>
      <c r="T619" s="49"/>
      <c r="W619" s="49"/>
      <c r="Z619" s="49"/>
      <c r="AC619" s="49"/>
      <c r="AF619" s="49"/>
      <c r="AI619" s="49"/>
    </row>
    <row r="620" spans="14:35" ht="15.75" customHeight="1">
      <c r="N620" s="49"/>
      <c r="Q620" s="49"/>
      <c r="T620" s="49"/>
      <c r="W620" s="49"/>
      <c r="Z620" s="49"/>
      <c r="AC620" s="49"/>
      <c r="AF620" s="49"/>
      <c r="AI620" s="49"/>
    </row>
    <row r="621" spans="14:35" ht="15.75" customHeight="1">
      <c r="N621" s="49"/>
      <c r="Q621" s="49"/>
      <c r="T621" s="49"/>
      <c r="W621" s="49"/>
      <c r="Z621" s="49"/>
      <c r="AC621" s="49"/>
      <c r="AF621" s="49"/>
      <c r="AI621" s="49"/>
    </row>
    <row r="622" spans="14:35" ht="15.75" customHeight="1">
      <c r="N622" s="49"/>
      <c r="Q622" s="49"/>
      <c r="T622" s="49"/>
      <c r="W622" s="49"/>
      <c r="Z622" s="49"/>
      <c r="AC622" s="49"/>
      <c r="AF622" s="49"/>
      <c r="AI622" s="49"/>
    </row>
    <row r="623" spans="14:35" ht="15.75" customHeight="1">
      <c r="N623" s="49"/>
      <c r="Q623" s="49"/>
      <c r="T623" s="49"/>
      <c r="W623" s="49"/>
      <c r="Z623" s="49"/>
      <c r="AC623" s="49"/>
      <c r="AF623" s="49"/>
      <c r="AI623" s="49"/>
    </row>
    <row r="624" spans="14:35" ht="15.75" customHeight="1">
      <c r="N624" s="49"/>
      <c r="Q624" s="49"/>
      <c r="T624" s="49"/>
      <c r="W624" s="49"/>
      <c r="Z624" s="49"/>
      <c r="AC624" s="49"/>
      <c r="AF624" s="49"/>
      <c r="AI624" s="49"/>
    </row>
    <row r="625" spans="14:35" ht="15.75" customHeight="1">
      <c r="N625" s="49"/>
      <c r="Q625" s="49"/>
      <c r="T625" s="49"/>
      <c r="W625" s="49"/>
      <c r="Z625" s="49"/>
      <c r="AC625" s="49"/>
      <c r="AF625" s="49"/>
      <c r="AI625" s="49"/>
    </row>
    <row r="626" spans="14:35" ht="15.75" customHeight="1">
      <c r="N626" s="49"/>
      <c r="Q626" s="49"/>
      <c r="T626" s="49"/>
      <c r="W626" s="49"/>
      <c r="Z626" s="49"/>
      <c r="AC626" s="49"/>
      <c r="AF626" s="49"/>
      <c r="AI626" s="49"/>
    </row>
    <row r="627" spans="14:35" ht="15.75" customHeight="1">
      <c r="N627" s="49"/>
      <c r="Q627" s="49"/>
      <c r="T627" s="49"/>
      <c r="W627" s="49"/>
      <c r="Z627" s="49"/>
      <c r="AC627" s="49"/>
      <c r="AF627" s="49"/>
      <c r="AI627" s="49"/>
    </row>
    <row r="628" spans="14:35" ht="15.75" customHeight="1">
      <c r="N628" s="49"/>
      <c r="Q628" s="49"/>
      <c r="T628" s="49"/>
      <c r="W628" s="49"/>
      <c r="Z628" s="49"/>
      <c r="AC628" s="49"/>
      <c r="AF628" s="49"/>
      <c r="AI628" s="49"/>
    </row>
    <row r="629" spans="14:35" ht="15.75" customHeight="1">
      <c r="N629" s="49"/>
      <c r="Q629" s="49"/>
      <c r="T629" s="49"/>
      <c r="W629" s="49"/>
      <c r="Z629" s="49"/>
      <c r="AC629" s="49"/>
      <c r="AF629" s="49"/>
      <c r="AI629" s="49"/>
    </row>
    <row r="630" spans="14:35" ht="15.75" customHeight="1">
      <c r="N630" s="49"/>
      <c r="Q630" s="49"/>
      <c r="T630" s="49"/>
      <c r="W630" s="49"/>
      <c r="Z630" s="49"/>
      <c r="AC630" s="49"/>
      <c r="AF630" s="49"/>
      <c r="AI630" s="49"/>
    </row>
    <row r="631" spans="14:35" ht="15.75" customHeight="1">
      <c r="N631" s="49"/>
      <c r="Q631" s="49"/>
      <c r="T631" s="49"/>
      <c r="W631" s="49"/>
      <c r="Z631" s="49"/>
      <c r="AC631" s="49"/>
      <c r="AF631" s="49"/>
      <c r="AI631" s="49"/>
    </row>
    <row r="632" spans="14:35" ht="15.75" customHeight="1">
      <c r="N632" s="49"/>
      <c r="Q632" s="49"/>
      <c r="T632" s="49"/>
      <c r="W632" s="49"/>
      <c r="Z632" s="49"/>
      <c r="AC632" s="49"/>
      <c r="AF632" s="49"/>
      <c r="AI632" s="49"/>
    </row>
    <row r="633" spans="14:35" ht="15.75" customHeight="1">
      <c r="N633" s="49"/>
      <c r="Q633" s="49"/>
      <c r="T633" s="49"/>
      <c r="W633" s="49"/>
      <c r="Z633" s="49"/>
      <c r="AC633" s="49"/>
      <c r="AF633" s="49"/>
      <c r="AI633" s="49"/>
    </row>
    <row r="634" spans="14:35" ht="15.75" customHeight="1">
      <c r="N634" s="49"/>
      <c r="Q634" s="49"/>
      <c r="T634" s="49"/>
      <c r="W634" s="49"/>
      <c r="Z634" s="49"/>
      <c r="AC634" s="49"/>
      <c r="AF634" s="49"/>
      <c r="AI634" s="49"/>
    </row>
    <row r="635" spans="14:35" ht="15.75" customHeight="1">
      <c r="N635" s="49"/>
      <c r="Q635" s="49"/>
      <c r="T635" s="49"/>
      <c r="W635" s="49"/>
      <c r="Z635" s="49"/>
      <c r="AC635" s="49"/>
      <c r="AF635" s="49"/>
      <c r="AI635" s="49"/>
    </row>
    <row r="636" spans="14:35" ht="15.75" customHeight="1">
      <c r="N636" s="49"/>
      <c r="Q636" s="49"/>
      <c r="T636" s="49"/>
      <c r="W636" s="49"/>
      <c r="Z636" s="49"/>
      <c r="AC636" s="49"/>
      <c r="AF636" s="49"/>
      <c r="AI636" s="49"/>
    </row>
    <row r="637" spans="14:35" ht="15.75" customHeight="1">
      <c r="N637" s="49"/>
      <c r="Q637" s="49"/>
      <c r="T637" s="49"/>
      <c r="W637" s="49"/>
      <c r="Z637" s="49"/>
      <c r="AC637" s="49"/>
      <c r="AF637" s="49"/>
      <c r="AI637" s="49"/>
    </row>
    <row r="638" spans="14:35" ht="15.75" customHeight="1">
      <c r="N638" s="49"/>
      <c r="Q638" s="49"/>
      <c r="T638" s="49"/>
      <c r="W638" s="49"/>
      <c r="Z638" s="49"/>
      <c r="AC638" s="49"/>
      <c r="AF638" s="49"/>
      <c r="AI638" s="49"/>
    </row>
    <row r="639" spans="14:35" ht="15.75" customHeight="1">
      <c r="N639" s="49"/>
      <c r="Q639" s="49"/>
      <c r="T639" s="49"/>
      <c r="W639" s="49"/>
      <c r="Z639" s="49"/>
      <c r="AC639" s="49"/>
      <c r="AF639" s="49"/>
      <c r="AI639" s="49"/>
    </row>
    <row r="640" spans="14:35" ht="15.75" customHeight="1">
      <c r="N640" s="49"/>
      <c r="Q640" s="49"/>
      <c r="T640" s="49"/>
      <c r="W640" s="49"/>
      <c r="Z640" s="49"/>
      <c r="AC640" s="49"/>
      <c r="AF640" s="49"/>
      <c r="AI640" s="49"/>
    </row>
    <row r="641" spans="14:35" ht="15.75" customHeight="1">
      <c r="N641" s="49"/>
      <c r="Q641" s="49"/>
      <c r="T641" s="49"/>
      <c r="W641" s="49"/>
      <c r="Z641" s="49"/>
      <c r="AC641" s="49"/>
      <c r="AF641" s="49"/>
      <c r="AI641" s="49"/>
    </row>
    <row r="642" spans="14:35" ht="15.75" customHeight="1">
      <c r="N642" s="49"/>
      <c r="Q642" s="49"/>
      <c r="T642" s="49"/>
      <c r="W642" s="49"/>
      <c r="Z642" s="49"/>
      <c r="AC642" s="49"/>
      <c r="AF642" s="49"/>
      <c r="AI642" s="49"/>
    </row>
    <row r="643" spans="14:35" ht="15.75" customHeight="1">
      <c r="N643" s="49"/>
      <c r="Q643" s="49"/>
      <c r="T643" s="49"/>
      <c r="W643" s="49"/>
      <c r="Z643" s="49"/>
      <c r="AC643" s="49"/>
      <c r="AF643" s="49"/>
      <c r="AI643" s="49"/>
    </row>
    <row r="644" spans="14:35" ht="15.75" customHeight="1">
      <c r="N644" s="49"/>
      <c r="Q644" s="49"/>
      <c r="T644" s="49"/>
      <c r="W644" s="49"/>
      <c r="Z644" s="49"/>
      <c r="AC644" s="49"/>
      <c r="AF644" s="49"/>
      <c r="AI644" s="49"/>
    </row>
    <row r="645" spans="14:35" ht="15.75" customHeight="1">
      <c r="N645" s="49"/>
      <c r="Q645" s="49"/>
      <c r="T645" s="49"/>
      <c r="W645" s="49"/>
      <c r="Z645" s="49"/>
      <c r="AC645" s="49"/>
      <c r="AF645" s="49"/>
      <c r="AI645" s="49"/>
    </row>
    <row r="646" spans="14:35" ht="15.75" customHeight="1">
      <c r="N646" s="49"/>
      <c r="Q646" s="49"/>
      <c r="T646" s="49"/>
      <c r="W646" s="49"/>
      <c r="Z646" s="49"/>
      <c r="AC646" s="49"/>
      <c r="AF646" s="49"/>
      <c r="AI646" s="49"/>
    </row>
    <row r="647" spans="14:35" ht="15.75" customHeight="1">
      <c r="N647" s="49"/>
      <c r="Q647" s="49"/>
      <c r="T647" s="49"/>
      <c r="W647" s="49"/>
      <c r="Z647" s="49"/>
      <c r="AC647" s="49"/>
      <c r="AF647" s="49"/>
      <c r="AI647" s="49"/>
    </row>
    <row r="648" spans="14:35" ht="15.75" customHeight="1">
      <c r="N648" s="49"/>
      <c r="Q648" s="49"/>
      <c r="T648" s="49"/>
      <c r="W648" s="49"/>
      <c r="Z648" s="49"/>
      <c r="AC648" s="49"/>
      <c r="AF648" s="49"/>
      <c r="AI648" s="49"/>
    </row>
    <row r="649" spans="14:35" ht="15.75" customHeight="1">
      <c r="N649" s="49"/>
      <c r="Q649" s="49"/>
      <c r="T649" s="49"/>
      <c r="W649" s="49"/>
      <c r="Z649" s="49"/>
      <c r="AC649" s="49"/>
      <c r="AF649" s="49"/>
      <c r="AI649" s="49"/>
    </row>
    <row r="650" spans="14:35" ht="15.75" customHeight="1">
      <c r="N650" s="49"/>
      <c r="Q650" s="49"/>
      <c r="T650" s="49"/>
      <c r="W650" s="49"/>
      <c r="Z650" s="49"/>
      <c r="AC650" s="49"/>
      <c r="AF650" s="49"/>
      <c r="AI650" s="49"/>
    </row>
    <row r="651" spans="14:35" ht="15.75" customHeight="1">
      <c r="N651" s="49"/>
      <c r="Q651" s="49"/>
      <c r="T651" s="49"/>
      <c r="W651" s="49"/>
      <c r="Z651" s="49"/>
      <c r="AC651" s="49"/>
      <c r="AF651" s="49"/>
      <c r="AI651" s="49"/>
    </row>
    <row r="652" spans="14:35" ht="15.75" customHeight="1">
      <c r="N652" s="49"/>
      <c r="Q652" s="49"/>
      <c r="T652" s="49"/>
      <c r="W652" s="49"/>
      <c r="Z652" s="49"/>
      <c r="AC652" s="49"/>
      <c r="AF652" s="49"/>
      <c r="AI652" s="49"/>
    </row>
    <row r="653" spans="14:35" ht="15.75" customHeight="1">
      <c r="N653" s="49"/>
      <c r="Q653" s="49"/>
      <c r="T653" s="49"/>
      <c r="W653" s="49"/>
      <c r="Z653" s="49"/>
      <c r="AC653" s="49"/>
      <c r="AF653" s="49"/>
      <c r="AI653" s="49"/>
    </row>
    <row r="654" spans="14:35" ht="15.75" customHeight="1">
      <c r="N654" s="49"/>
      <c r="Q654" s="49"/>
      <c r="T654" s="49"/>
      <c r="W654" s="49"/>
      <c r="Z654" s="49"/>
      <c r="AC654" s="49"/>
      <c r="AF654" s="49"/>
      <c r="AI654" s="49"/>
    </row>
    <row r="655" spans="14:35" ht="15.75" customHeight="1">
      <c r="N655" s="49"/>
      <c r="Q655" s="49"/>
      <c r="T655" s="49"/>
      <c r="W655" s="49"/>
      <c r="Z655" s="49"/>
      <c r="AC655" s="49"/>
      <c r="AF655" s="49"/>
      <c r="AI655" s="49"/>
    </row>
    <row r="656" spans="14:35" ht="15.75" customHeight="1">
      <c r="N656" s="49"/>
      <c r="Q656" s="49"/>
      <c r="T656" s="49"/>
      <c r="W656" s="49"/>
      <c r="Z656" s="49"/>
      <c r="AC656" s="49"/>
      <c r="AF656" s="49"/>
      <c r="AI656" s="49"/>
    </row>
    <row r="657" spans="14:35" ht="15.75" customHeight="1">
      <c r="N657" s="49"/>
      <c r="Q657" s="49"/>
      <c r="T657" s="49"/>
      <c r="W657" s="49"/>
      <c r="Z657" s="49"/>
      <c r="AC657" s="49"/>
      <c r="AF657" s="49"/>
      <c r="AI657" s="49"/>
    </row>
    <row r="658" spans="14:35" ht="15.75" customHeight="1">
      <c r="N658" s="49"/>
      <c r="Q658" s="49"/>
      <c r="T658" s="49"/>
      <c r="W658" s="49"/>
      <c r="Z658" s="49"/>
      <c r="AC658" s="49"/>
      <c r="AF658" s="49"/>
      <c r="AI658" s="49"/>
    </row>
    <row r="659" spans="14:35" ht="15.75" customHeight="1">
      <c r="N659" s="49"/>
      <c r="Q659" s="49"/>
      <c r="T659" s="49"/>
      <c r="W659" s="49"/>
      <c r="Z659" s="49"/>
      <c r="AC659" s="49"/>
      <c r="AF659" s="49"/>
      <c r="AI659" s="49"/>
    </row>
    <row r="660" spans="14:35" ht="15.75" customHeight="1">
      <c r="N660" s="49"/>
      <c r="Q660" s="49"/>
      <c r="T660" s="49"/>
      <c r="W660" s="49"/>
      <c r="Z660" s="49"/>
      <c r="AC660" s="49"/>
      <c r="AF660" s="49"/>
      <c r="AI660" s="49"/>
    </row>
    <row r="661" spans="14:35" ht="15.75" customHeight="1">
      <c r="N661" s="49"/>
      <c r="Q661" s="49"/>
      <c r="T661" s="49"/>
      <c r="W661" s="49"/>
      <c r="Z661" s="49"/>
      <c r="AC661" s="49"/>
      <c r="AF661" s="49"/>
      <c r="AI661" s="49"/>
    </row>
    <row r="662" spans="14:35" ht="15.75" customHeight="1">
      <c r="N662" s="49"/>
      <c r="Q662" s="49"/>
      <c r="T662" s="49"/>
      <c r="W662" s="49"/>
      <c r="Z662" s="49"/>
      <c r="AC662" s="49"/>
      <c r="AF662" s="49"/>
      <c r="AI662" s="49"/>
    </row>
    <row r="663" spans="14:35" ht="15.75" customHeight="1">
      <c r="N663" s="49"/>
      <c r="Q663" s="49"/>
      <c r="T663" s="49"/>
      <c r="W663" s="49"/>
      <c r="Z663" s="49"/>
      <c r="AC663" s="49"/>
      <c r="AF663" s="49"/>
      <c r="AI663" s="49"/>
    </row>
    <row r="664" spans="14:35" ht="15.75" customHeight="1">
      <c r="N664" s="49"/>
      <c r="Q664" s="49"/>
      <c r="T664" s="49"/>
      <c r="W664" s="49"/>
      <c r="Z664" s="49"/>
      <c r="AC664" s="49"/>
      <c r="AF664" s="49"/>
      <c r="AI664" s="49"/>
    </row>
    <row r="665" spans="14:35" ht="15.75" customHeight="1">
      <c r="N665" s="49"/>
      <c r="Q665" s="49"/>
      <c r="T665" s="49"/>
      <c r="W665" s="49"/>
      <c r="Z665" s="49"/>
      <c r="AC665" s="49"/>
      <c r="AF665" s="49"/>
      <c r="AI665" s="49"/>
    </row>
    <row r="666" spans="14:35" ht="15.75" customHeight="1">
      <c r="N666" s="49"/>
      <c r="Q666" s="49"/>
      <c r="T666" s="49"/>
      <c r="W666" s="49"/>
      <c r="Z666" s="49"/>
      <c r="AC666" s="49"/>
      <c r="AF666" s="49"/>
      <c r="AI666" s="49"/>
    </row>
    <row r="667" spans="14:35" ht="15.75" customHeight="1">
      <c r="N667" s="49"/>
      <c r="Q667" s="49"/>
      <c r="T667" s="49"/>
      <c r="W667" s="49"/>
      <c r="Z667" s="49"/>
      <c r="AC667" s="49"/>
      <c r="AF667" s="49"/>
      <c r="AI667" s="49"/>
    </row>
    <row r="668" spans="14:35" ht="15.75" customHeight="1">
      <c r="N668" s="49"/>
      <c r="Q668" s="49"/>
      <c r="T668" s="49"/>
      <c r="W668" s="49"/>
      <c r="Z668" s="49"/>
      <c r="AC668" s="49"/>
      <c r="AF668" s="49"/>
      <c r="AI668" s="49"/>
    </row>
    <row r="669" spans="14:35" ht="15.75" customHeight="1">
      <c r="N669" s="49"/>
      <c r="Q669" s="49"/>
      <c r="T669" s="49"/>
      <c r="W669" s="49"/>
      <c r="Z669" s="49"/>
      <c r="AC669" s="49"/>
      <c r="AF669" s="49"/>
      <c r="AI669" s="49"/>
    </row>
    <row r="670" spans="14:35" ht="15.75" customHeight="1">
      <c r="N670" s="49"/>
      <c r="Q670" s="49"/>
      <c r="T670" s="49"/>
      <c r="W670" s="49"/>
      <c r="Z670" s="49"/>
      <c r="AC670" s="49"/>
      <c r="AF670" s="49"/>
      <c r="AI670" s="49"/>
    </row>
    <row r="671" spans="14:35" ht="15.75" customHeight="1">
      <c r="N671" s="49"/>
      <c r="Q671" s="49"/>
      <c r="T671" s="49"/>
      <c r="W671" s="49"/>
      <c r="Z671" s="49"/>
      <c r="AC671" s="49"/>
      <c r="AF671" s="49"/>
      <c r="AI671" s="49"/>
    </row>
    <row r="672" spans="14:35" ht="15.75" customHeight="1">
      <c r="N672" s="49"/>
      <c r="Q672" s="49"/>
      <c r="T672" s="49"/>
      <c r="W672" s="49"/>
      <c r="Z672" s="49"/>
      <c r="AC672" s="49"/>
      <c r="AF672" s="49"/>
      <c r="AI672" s="49"/>
    </row>
    <row r="673" spans="14:35" ht="15.75" customHeight="1">
      <c r="N673" s="49"/>
      <c r="Q673" s="49"/>
      <c r="T673" s="49"/>
      <c r="W673" s="49"/>
      <c r="Z673" s="49"/>
      <c r="AC673" s="49"/>
      <c r="AF673" s="49"/>
      <c r="AI673" s="49"/>
    </row>
    <row r="674" spans="14:35" ht="15.75" customHeight="1">
      <c r="N674" s="49"/>
      <c r="Q674" s="49"/>
      <c r="T674" s="49"/>
      <c r="W674" s="49"/>
      <c r="Z674" s="49"/>
      <c r="AC674" s="49"/>
      <c r="AF674" s="49"/>
      <c r="AI674" s="49"/>
    </row>
    <row r="675" spans="14:35" ht="15.75" customHeight="1">
      <c r="N675" s="49"/>
      <c r="Q675" s="49"/>
      <c r="T675" s="49"/>
      <c r="W675" s="49"/>
      <c r="Z675" s="49"/>
      <c r="AC675" s="49"/>
      <c r="AF675" s="49"/>
      <c r="AI675" s="49"/>
    </row>
    <row r="676" spans="14:35" ht="15.75" customHeight="1">
      <c r="N676" s="49"/>
      <c r="Q676" s="49"/>
      <c r="T676" s="49"/>
      <c r="W676" s="49"/>
      <c r="Z676" s="49"/>
      <c r="AC676" s="49"/>
      <c r="AF676" s="49"/>
      <c r="AI676" s="49"/>
    </row>
    <row r="677" spans="14:35" ht="15.75" customHeight="1">
      <c r="N677" s="49"/>
      <c r="Q677" s="49"/>
      <c r="T677" s="49"/>
      <c r="W677" s="49"/>
      <c r="Z677" s="49"/>
      <c r="AC677" s="49"/>
      <c r="AF677" s="49"/>
      <c r="AI677" s="49"/>
    </row>
    <row r="678" spans="14:35" ht="15.75" customHeight="1">
      <c r="N678" s="49"/>
      <c r="Q678" s="49"/>
      <c r="T678" s="49"/>
      <c r="W678" s="49"/>
      <c r="Z678" s="49"/>
      <c r="AC678" s="49"/>
      <c r="AF678" s="49"/>
      <c r="AI678" s="49"/>
    </row>
    <row r="679" spans="14:35" ht="15.75" customHeight="1">
      <c r="N679" s="49"/>
      <c r="Q679" s="49"/>
      <c r="T679" s="49"/>
      <c r="W679" s="49"/>
      <c r="Z679" s="49"/>
      <c r="AC679" s="49"/>
      <c r="AF679" s="49"/>
      <c r="AI679" s="49"/>
    </row>
    <row r="680" spans="14:35" ht="15.75" customHeight="1">
      <c r="N680" s="49"/>
      <c r="Q680" s="49"/>
      <c r="T680" s="49"/>
      <c r="W680" s="49"/>
      <c r="Z680" s="49"/>
      <c r="AC680" s="49"/>
      <c r="AF680" s="49"/>
      <c r="AI680" s="49"/>
    </row>
    <row r="681" spans="14:35" ht="15.75" customHeight="1">
      <c r="N681" s="49"/>
      <c r="Q681" s="49"/>
      <c r="T681" s="49"/>
      <c r="W681" s="49"/>
      <c r="Z681" s="49"/>
      <c r="AC681" s="49"/>
      <c r="AF681" s="49"/>
      <c r="AI681" s="49"/>
    </row>
    <row r="682" spans="14:35" ht="15.75" customHeight="1">
      <c r="N682" s="49"/>
      <c r="Q682" s="49"/>
      <c r="T682" s="49"/>
      <c r="W682" s="49"/>
      <c r="Z682" s="49"/>
      <c r="AC682" s="49"/>
      <c r="AF682" s="49"/>
      <c r="AI682" s="49"/>
    </row>
    <row r="683" spans="14:35" ht="15.75" customHeight="1">
      <c r="N683" s="49"/>
      <c r="Q683" s="49"/>
      <c r="T683" s="49"/>
      <c r="W683" s="49"/>
      <c r="Z683" s="49"/>
      <c r="AC683" s="49"/>
      <c r="AF683" s="49"/>
      <c r="AI683" s="49"/>
    </row>
    <row r="684" spans="14:35" ht="15.75" customHeight="1">
      <c r="N684" s="49"/>
      <c r="Q684" s="49"/>
      <c r="T684" s="49"/>
      <c r="W684" s="49"/>
      <c r="Z684" s="49"/>
      <c r="AC684" s="49"/>
      <c r="AF684" s="49"/>
      <c r="AI684" s="49"/>
    </row>
    <row r="685" spans="14:35" ht="15.75" customHeight="1">
      <c r="N685" s="49"/>
      <c r="Q685" s="49"/>
      <c r="T685" s="49"/>
      <c r="W685" s="49"/>
      <c r="Z685" s="49"/>
      <c r="AC685" s="49"/>
      <c r="AF685" s="49"/>
      <c r="AI685" s="49"/>
    </row>
    <row r="686" spans="14:35" ht="15.75" customHeight="1">
      <c r="N686" s="49"/>
      <c r="Q686" s="49"/>
      <c r="T686" s="49"/>
      <c r="W686" s="49"/>
      <c r="Z686" s="49"/>
      <c r="AC686" s="49"/>
      <c r="AF686" s="49"/>
      <c r="AI686" s="49"/>
    </row>
    <row r="687" spans="14:35" ht="15.75" customHeight="1">
      <c r="N687" s="49"/>
      <c r="Q687" s="49"/>
      <c r="T687" s="49"/>
      <c r="W687" s="49"/>
      <c r="Z687" s="49"/>
      <c r="AC687" s="49"/>
      <c r="AF687" s="49"/>
      <c r="AI687" s="49"/>
    </row>
    <row r="688" spans="14:35" ht="15.75" customHeight="1">
      <c r="N688" s="49"/>
      <c r="Q688" s="49"/>
      <c r="T688" s="49"/>
      <c r="W688" s="49"/>
      <c r="Z688" s="49"/>
      <c r="AC688" s="49"/>
      <c r="AF688" s="49"/>
      <c r="AI688" s="49"/>
    </row>
    <row r="689" spans="14:35" ht="15.75" customHeight="1">
      <c r="N689" s="49"/>
      <c r="Q689" s="49"/>
      <c r="T689" s="49"/>
      <c r="W689" s="49"/>
      <c r="Z689" s="49"/>
      <c r="AC689" s="49"/>
      <c r="AF689" s="49"/>
      <c r="AI689" s="49"/>
    </row>
    <row r="690" spans="14:35" ht="15.75" customHeight="1">
      <c r="N690" s="49"/>
      <c r="Q690" s="49"/>
      <c r="T690" s="49"/>
      <c r="W690" s="49"/>
      <c r="Z690" s="49"/>
      <c r="AC690" s="49"/>
      <c r="AF690" s="49"/>
      <c r="AI690" s="49"/>
    </row>
    <row r="691" spans="14:35" ht="15.75" customHeight="1">
      <c r="N691" s="49"/>
      <c r="Q691" s="49"/>
      <c r="T691" s="49"/>
      <c r="W691" s="49"/>
      <c r="Z691" s="49"/>
      <c r="AC691" s="49"/>
      <c r="AF691" s="49"/>
      <c r="AI691" s="49"/>
    </row>
    <row r="692" spans="14:35" ht="15.75" customHeight="1">
      <c r="N692" s="49"/>
      <c r="Q692" s="49"/>
      <c r="T692" s="49"/>
      <c r="W692" s="49"/>
      <c r="Z692" s="49"/>
      <c r="AC692" s="49"/>
      <c r="AF692" s="49"/>
      <c r="AI692" s="49"/>
    </row>
    <row r="693" spans="14:35" ht="15.75" customHeight="1">
      <c r="N693" s="49"/>
      <c r="Q693" s="49"/>
      <c r="T693" s="49"/>
      <c r="W693" s="49"/>
      <c r="Z693" s="49"/>
      <c r="AC693" s="49"/>
      <c r="AF693" s="49"/>
      <c r="AI693" s="49"/>
    </row>
    <row r="694" spans="14:35" ht="15.75" customHeight="1">
      <c r="N694" s="49"/>
      <c r="Q694" s="49"/>
      <c r="T694" s="49"/>
      <c r="W694" s="49"/>
      <c r="Z694" s="49"/>
      <c r="AC694" s="49"/>
      <c r="AF694" s="49"/>
      <c r="AI694" s="49"/>
    </row>
    <row r="695" spans="14:35" ht="15.75" customHeight="1">
      <c r="N695" s="49"/>
      <c r="Q695" s="49"/>
      <c r="T695" s="49"/>
      <c r="W695" s="49"/>
      <c r="Z695" s="49"/>
      <c r="AC695" s="49"/>
      <c r="AF695" s="49"/>
      <c r="AI695" s="49"/>
    </row>
    <row r="696" spans="14:35" ht="15.75" customHeight="1">
      <c r="N696" s="49"/>
      <c r="Q696" s="49"/>
      <c r="T696" s="49"/>
      <c r="W696" s="49"/>
      <c r="Z696" s="49"/>
      <c r="AC696" s="49"/>
      <c r="AF696" s="49"/>
      <c r="AI696" s="49"/>
    </row>
    <row r="697" spans="14:35" ht="15.75" customHeight="1">
      <c r="N697" s="49"/>
      <c r="Q697" s="49"/>
      <c r="T697" s="49"/>
      <c r="W697" s="49"/>
      <c r="Z697" s="49"/>
      <c r="AC697" s="49"/>
      <c r="AF697" s="49"/>
      <c r="AI697" s="49"/>
    </row>
    <row r="698" spans="14:35" ht="15.75" customHeight="1">
      <c r="N698" s="49"/>
      <c r="Q698" s="49"/>
      <c r="T698" s="49"/>
      <c r="W698" s="49"/>
      <c r="Z698" s="49"/>
      <c r="AC698" s="49"/>
      <c r="AF698" s="49"/>
      <c r="AI698" s="49"/>
    </row>
    <row r="699" spans="14:35" ht="15.75" customHeight="1">
      <c r="N699" s="49"/>
      <c r="Q699" s="49"/>
      <c r="T699" s="49"/>
      <c r="W699" s="49"/>
      <c r="Z699" s="49"/>
      <c r="AC699" s="49"/>
      <c r="AF699" s="49"/>
      <c r="AI699" s="49"/>
    </row>
    <row r="700" spans="14:35" ht="15.75" customHeight="1">
      <c r="N700" s="49"/>
      <c r="Q700" s="49"/>
      <c r="T700" s="49"/>
      <c r="W700" s="49"/>
      <c r="Z700" s="49"/>
      <c r="AC700" s="49"/>
      <c r="AF700" s="49"/>
      <c r="AI700" s="49"/>
    </row>
    <row r="701" spans="14:35" ht="15.75" customHeight="1">
      <c r="N701" s="49"/>
      <c r="Q701" s="49"/>
      <c r="T701" s="49"/>
      <c r="W701" s="49"/>
      <c r="Z701" s="49"/>
      <c r="AC701" s="49"/>
      <c r="AF701" s="49"/>
      <c r="AI701" s="49"/>
    </row>
    <row r="702" spans="14:35" ht="15.75" customHeight="1">
      <c r="N702" s="49"/>
      <c r="Q702" s="49"/>
      <c r="T702" s="49"/>
      <c r="W702" s="49"/>
      <c r="Z702" s="49"/>
      <c r="AC702" s="49"/>
      <c r="AF702" s="49"/>
      <c r="AI702" s="49"/>
    </row>
    <row r="703" spans="14:35" ht="15.75" customHeight="1">
      <c r="N703" s="49"/>
      <c r="Q703" s="49"/>
      <c r="T703" s="49"/>
      <c r="W703" s="49"/>
      <c r="Z703" s="49"/>
      <c r="AC703" s="49"/>
      <c r="AF703" s="49"/>
      <c r="AI703" s="49"/>
    </row>
    <row r="704" spans="14:35" ht="15.75" customHeight="1">
      <c r="N704" s="49"/>
      <c r="Q704" s="49"/>
      <c r="T704" s="49"/>
      <c r="W704" s="49"/>
      <c r="Z704" s="49"/>
      <c r="AC704" s="49"/>
      <c r="AF704" s="49"/>
      <c r="AI704" s="49"/>
    </row>
    <row r="705" spans="14:35" ht="15.75" customHeight="1">
      <c r="N705" s="49"/>
      <c r="Q705" s="49"/>
      <c r="T705" s="49"/>
      <c r="W705" s="49"/>
      <c r="Z705" s="49"/>
      <c r="AC705" s="49"/>
      <c r="AF705" s="49"/>
      <c r="AI705" s="49"/>
    </row>
    <row r="706" spans="14:35" ht="15.75" customHeight="1">
      <c r="N706" s="49"/>
      <c r="Q706" s="49"/>
      <c r="T706" s="49"/>
      <c r="W706" s="49"/>
      <c r="Z706" s="49"/>
      <c r="AC706" s="49"/>
      <c r="AF706" s="49"/>
      <c r="AI706" s="49"/>
    </row>
    <row r="707" spans="14:35" ht="15.75" customHeight="1">
      <c r="N707" s="49"/>
      <c r="Q707" s="49"/>
      <c r="T707" s="49"/>
      <c r="W707" s="49"/>
      <c r="Z707" s="49"/>
      <c r="AC707" s="49"/>
      <c r="AF707" s="49"/>
      <c r="AI707" s="49"/>
    </row>
    <row r="708" spans="14:35" ht="15.75" customHeight="1">
      <c r="N708" s="49"/>
      <c r="Q708" s="49"/>
      <c r="T708" s="49"/>
      <c r="W708" s="49"/>
      <c r="Z708" s="49"/>
      <c r="AC708" s="49"/>
      <c r="AF708" s="49"/>
      <c r="AI708" s="49"/>
    </row>
    <row r="709" spans="14:35" ht="15.75" customHeight="1">
      <c r="N709" s="49"/>
      <c r="Q709" s="49"/>
      <c r="T709" s="49"/>
      <c r="W709" s="49"/>
      <c r="Z709" s="49"/>
      <c r="AC709" s="49"/>
      <c r="AF709" s="49"/>
      <c r="AI709" s="49"/>
    </row>
    <row r="710" spans="14:35" ht="15.75" customHeight="1">
      <c r="N710" s="49"/>
      <c r="Q710" s="49"/>
      <c r="T710" s="49"/>
      <c r="W710" s="49"/>
      <c r="Z710" s="49"/>
      <c r="AC710" s="49"/>
      <c r="AF710" s="49"/>
      <c r="AI710" s="49"/>
    </row>
    <row r="711" spans="14:35" ht="15.75" customHeight="1">
      <c r="N711" s="49"/>
      <c r="Q711" s="49"/>
      <c r="T711" s="49"/>
      <c r="W711" s="49"/>
      <c r="Z711" s="49"/>
      <c r="AC711" s="49"/>
      <c r="AF711" s="49"/>
      <c r="AI711" s="49"/>
    </row>
    <row r="712" spans="14:35" ht="15.75" customHeight="1">
      <c r="N712" s="49"/>
      <c r="Q712" s="49"/>
      <c r="T712" s="49"/>
      <c r="W712" s="49"/>
      <c r="Z712" s="49"/>
      <c r="AC712" s="49"/>
      <c r="AF712" s="49"/>
      <c r="AI712" s="49"/>
    </row>
    <row r="713" spans="14:35" ht="15.75" customHeight="1">
      <c r="N713" s="49"/>
      <c r="Q713" s="49"/>
      <c r="T713" s="49"/>
      <c r="W713" s="49"/>
      <c r="Z713" s="49"/>
      <c r="AC713" s="49"/>
      <c r="AF713" s="49"/>
      <c r="AI713" s="49"/>
    </row>
    <row r="714" spans="14:35" ht="15.75" customHeight="1">
      <c r="N714" s="49"/>
      <c r="Q714" s="49"/>
      <c r="T714" s="49"/>
      <c r="W714" s="49"/>
      <c r="Z714" s="49"/>
      <c r="AC714" s="49"/>
      <c r="AF714" s="49"/>
      <c r="AI714" s="49"/>
    </row>
    <row r="715" spans="14:35" ht="15.75" customHeight="1">
      <c r="N715" s="49"/>
      <c r="Q715" s="49"/>
      <c r="T715" s="49"/>
      <c r="W715" s="49"/>
      <c r="Z715" s="49"/>
      <c r="AC715" s="49"/>
      <c r="AF715" s="49"/>
      <c r="AI715" s="49"/>
    </row>
    <row r="716" spans="14:35" ht="15.75" customHeight="1">
      <c r="N716" s="49"/>
      <c r="Q716" s="49"/>
      <c r="T716" s="49"/>
      <c r="W716" s="49"/>
      <c r="Z716" s="49"/>
      <c r="AC716" s="49"/>
      <c r="AF716" s="49"/>
      <c r="AI716" s="49"/>
    </row>
    <row r="717" spans="14:35" ht="15.75" customHeight="1">
      <c r="N717" s="49"/>
      <c r="Q717" s="49"/>
      <c r="T717" s="49"/>
      <c r="W717" s="49"/>
      <c r="Z717" s="49"/>
      <c r="AC717" s="49"/>
      <c r="AF717" s="49"/>
      <c r="AI717" s="49"/>
    </row>
    <row r="718" spans="14:35" ht="15.75" customHeight="1">
      <c r="N718" s="49"/>
      <c r="Q718" s="49"/>
      <c r="T718" s="49"/>
      <c r="W718" s="49"/>
      <c r="Z718" s="49"/>
      <c r="AC718" s="49"/>
      <c r="AF718" s="49"/>
      <c r="AI718" s="49"/>
    </row>
    <row r="719" spans="14:35" ht="15.75" customHeight="1">
      <c r="N719" s="49"/>
      <c r="Q719" s="49"/>
      <c r="T719" s="49"/>
      <c r="W719" s="49"/>
      <c r="Z719" s="49"/>
      <c r="AC719" s="49"/>
      <c r="AF719" s="49"/>
      <c r="AI719" s="49"/>
    </row>
    <row r="720" spans="14:35" ht="15.75" customHeight="1">
      <c r="N720" s="49"/>
      <c r="Q720" s="49"/>
      <c r="T720" s="49"/>
      <c r="W720" s="49"/>
      <c r="Z720" s="49"/>
      <c r="AC720" s="49"/>
      <c r="AF720" s="49"/>
      <c r="AI720" s="49"/>
    </row>
    <row r="721" spans="14:35" ht="15.75" customHeight="1">
      <c r="N721" s="49"/>
      <c r="Q721" s="49"/>
      <c r="T721" s="49"/>
      <c r="W721" s="49"/>
      <c r="Z721" s="49"/>
      <c r="AC721" s="49"/>
      <c r="AF721" s="49"/>
      <c r="AI721" s="49"/>
    </row>
    <row r="722" spans="14:35" ht="15.75" customHeight="1">
      <c r="N722" s="49"/>
      <c r="Q722" s="49"/>
      <c r="T722" s="49"/>
      <c r="W722" s="49"/>
      <c r="Z722" s="49"/>
      <c r="AC722" s="49"/>
      <c r="AF722" s="49"/>
      <c r="AI722" s="49"/>
    </row>
    <row r="723" spans="14:35" ht="15.75" customHeight="1">
      <c r="N723" s="49"/>
      <c r="Q723" s="49"/>
      <c r="T723" s="49"/>
      <c r="W723" s="49"/>
      <c r="Z723" s="49"/>
      <c r="AC723" s="49"/>
      <c r="AF723" s="49"/>
      <c r="AI723" s="49"/>
    </row>
    <row r="724" spans="14:35" ht="15.75" customHeight="1">
      <c r="N724" s="49"/>
      <c r="Q724" s="49"/>
      <c r="T724" s="49"/>
      <c r="W724" s="49"/>
      <c r="Z724" s="49"/>
      <c r="AC724" s="49"/>
      <c r="AF724" s="49"/>
      <c r="AI724" s="49"/>
    </row>
    <row r="725" spans="14:35" ht="15.75" customHeight="1">
      <c r="N725" s="49"/>
      <c r="Q725" s="49"/>
      <c r="T725" s="49"/>
      <c r="W725" s="49"/>
      <c r="Z725" s="49"/>
      <c r="AC725" s="49"/>
      <c r="AF725" s="49"/>
      <c r="AI725" s="49"/>
    </row>
    <row r="726" spans="14:35" ht="15.75" customHeight="1">
      <c r="N726" s="49"/>
      <c r="Q726" s="49"/>
      <c r="T726" s="49"/>
      <c r="W726" s="49"/>
      <c r="Z726" s="49"/>
      <c r="AC726" s="49"/>
      <c r="AF726" s="49"/>
      <c r="AI726" s="49"/>
    </row>
    <row r="727" spans="14:35" ht="15.75" customHeight="1">
      <c r="N727" s="49"/>
      <c r="Q727" s="49"/>
      <c r="T727" s="49"/>
      <c r="W727" s="49"/>
      <c r="Z727" s="49"/>
      <c r="AC727" s="49"/>
      <c r="AF727" s="49"/>
      <c r="AI727" s="49"/>
    </row>
    <row r="728" spans="14:35" ht="15.75" customHeight="1">
      <c r="N728" s="49"/>
      <c r="Q728" s="49"/>
      <c r="T728" s="49"/>
      <c r="W728" s="49"/>
      <c r="Z728" s="49"/>
      <c r="AC728" s="49"/>
      <c r="AF728" s="49"/>
      <c r="AI728" s="49"/>
    </row>
    <row r="729" spans="14:35" ht="15.75" customHeight="1">
      <c r="N729" s="49"/>
      <c r="Q729" s="49"/>
      <c r="T729" s="49"/>
      <c r="W729" s="49"/>
      <c r="Z729" s="49"/>
      <c r="AC729" s="49"/>
      <c r="AF729" s="49"/>
      <c r="AI729" s="49"/>
    </row>
    <row r="730" spans="14:35" ht="15.75" customHeight="1">
      <c r="N730" s="49"/>
      <c r="Q730" s="49"/>
      <c r="T730" s="49"/>
      <c r="W730" s="49"/>
      <c r="Z730" s="49"/>
      <c r="AC730" s="49"/>
      <c r="AF730" s="49"/>
      <c r="AI730" s="49"/>
    </row>
    <row r="731" spans="14:35" ht="15.75" customHeight="1">
      <c r="N731" s="49"/>
      <c r="Q731" s="49"/>
      <c r="T731" s="49"/>
      <c r="W731" s="49"/>
      <c r="Z731" s="49"/>
      <c r="AC731" s="49"/>
      <c r="AF731" s="49"/>
      <c r="AI731" s="49"/>
    </row>
    <row r="732" spans="14:35" ht="15.75" customHeight="1">
      <c r="N732" s="49"/>
      <c r="Q732" s="49"/>
      <c r="T732" s="49"/>
      <c r="W732" s="49"/>
      <c r="Z732" s="49"/>
      <c r="AC732" s="49"/>
      <c r="AF732" s="49"/>
      <c r="AI732" s="49"/>
    </row>
    <row r="733" spans="14:35" ht="15.75" customHeight="1">
      <c r="N733" s="49"/>
      <c r="Q733" s="49"/>
      <c r="T733" s="49"/>
      <c r="W733" s="49"/>
      <c r="Z733" s="49"/>
      <c r="AC733" s="49"/>
      <c r="AF733" s="49"/>
      <c r="AI733" s="49"/>
    </row>
    <row r="734" spans="14:35" ht="15.75" customHeight="1">
      <c r="N734" s="49"/>
      <c r="Q734" s="49"/>
      <c r="T734" s="49"/>
      <c r="W734" s="49"/>
      <c r="Z734" s="49"/>
      <c r="AC734" s="49"/>
      <c r="AF734" s="49"/>
      <c r="AI734" s="49"/>
    </row>
    <row r="735" spans="14:35" ht="15.75" customHeight="1">
      <c r="N735" s="49"/>
      <c r="Q735" s="49"/>
      <c r="T735" s="49"/>
      <c r="W735" s="49"/>
      <c r="Z735" s="49"/>
      <c r="AC735" s="49"/>
      <c r="AF735" s="49"/>
      <c r="AI735" s="49"/>
    </row>
    <row r="736" spans="14:35" ht="15.75" customHeight="1">
      <c r="N736" s="49"/>
      <c r="Q736" s="49"/>
      <c r="T736" s="49"/>
      <c r="W736" s="49"/>
      <c r="Z736" s="49"/>
      <c r="AC736" s="49"/>
      <c r="AF736" s="49"/>
      <c r="AI736" s="49"/>
    </row>
    <row r="737" spans="14:35" ht="15.75" customHeight="1">
      <c r="N737" s="49"/>
      <c r="Q737" s="49"/>
      <c r="T737" s="49"/>
      <c r="W737" s="49"/>
      <c r="Z737" s="49"/>
      <c r="AC737" s="49"/>
      <c r="AF737" s="49"/>
      <c r="AI737" s="49"/>
    </row>
    <row r="738" spans="14:35" ht="15.75" customHeight="1">
      <c r="N738" s="49"/>
      <c r="Q738" s="49"/>
      <c r="T738" s="49"/>
      <c r="W738" s="49"/>
      <c r="Z738" s="49"/>
      <c r="AC738" s="49"/>
      <c r="AF738" s="49"/>
      <c r="AI738" s="49"/>
    </row>
    <row r="739" spans="14:35" ht="15.75" customHeight="1">
      <c r="N739" s="49"/>
      <c r="Q739" s="49"/>
      <c r="T739" s="49"/>
      <c r="W739" s="49"/>
      <c r="Z739" s="49"/>
      <c r="AC739" s="49"/>
      <c r="AF739" s="49"/>
      <c r="AI739" s="49"/>
    </row>
    <row r="740" spans="14:35" ht="15.75" customHeight="1">
      <c r="N740" s="49"/>
      <c r="Q740" s="49"/>
      <c r="T740" s="49"/>
      <c r="W740" s="49"/>
      <c r="Z740" s="49"/>
      <c r="AC740" s="49"/>
      <c r="AF740" s="49"/>
      <c r="AI740" s="49"/>
    </row>
    <row r="741" spans="14:35" ht="15.75" customHeight="1">
      <c r="N741" s="49"/>
      <c r="Q741" s="49"/>
      <c r="T741" s="49"/>
      <c r="W741" s="49"/>
      <c r="Z741" s="49"/>
      <c r="AC741" s="49"/>
      <c r="AF741" s="49"/>
      <c r="AI741" s="49"/>
    </row>
    <row r="742" spans="14:35" ht="15.75" customHeight="1">
      <c r="N742" s="49"/>
      <c r="Q742" s="49"/>
      <c r="T742" s="49"/>
      <c r="W742" s="49"/>
      <c r="Z742" s="49"/>
      <c r="AC742" s="49"/>
      <c r="AF742" s="49"/>
      <c r="AI742" s="49"/>
    </row>
    <row r="743" spans="14:35" ht="15.75" customHeight="1">
      <c r="N743" s="49"/>
      <c r="Q743" s="49"/>
      <c r="T743" s="49"/>
      <c r="W743" s="49"/>
      <c r="Z743" s="49"/>
      <c r="AC743" s="49"/>
      <c r="AF743" s="49"/>
      <c r="AI743" s="49"/>
    </row>
    <row r="744" spans="14:35" ht="15.75" customHeight="1">
      <c r="N744" s="49"/>
      <c r="Q744" s="49"/>
      <c r="T744" s="49"/>
      <c r="W744" s="49"/>
      <c r="Z744" s="49"/>
      <c r="AC744" s="49"/>
      <c r="AF744" s="49"/>
      <c r="AI744" s="49"/>
    </row>
    <row r="745" spans="14:35" ht="15.75" customHeight="1">
      <c r="N745" s="49"/>
      <c r="Q745" s="49"/>
      <c r="T745" s="49"/>
      <c r="W745" s="49"/>
      <c r="Z745" s="49"/>
      <c r="AC745" s="49"/>
      <c r="AF745" s="49"/>
      <c r="AI745" s="49"/>
    </row>
    <row r="746" spans="14:35" ht="15.75" customHeight="1">
      <c r="N746" s="49"/>
      <c r="Q746" s="49"/>
      <c r="T746" s="49"/>
      <c r="W746" s="49"/>
      <c r="Z746" s="49"/>
      <c r="AC746" s="49"/>
      <c r="AF746" s="49"/>
      <c r="AI746" s="49"/>
    </row>
    <row r="747" spans="14:35" ht="15.75" customHeight="1">
      <c r="N747" s="49"/>
      <c r="Q747" s="49"/>
      <c r="T747" s="49"/>
      <c r="W747" s="49"/>
      <c r="Z747" s="49"/>
      <c r="AC747" s="49"/>
      <c r="AF747" s="49"/>
      <c r="AI747" s="49"/>
    </row>
    <row r="748" spans="14:35" ht="15.75" customHeight="1">
      <c r="N748" s="49"/>
      <c r="Q748" s="49"/>
      <c r="T748" s="49"/>
      <c r="W748" s="49"/>
      <c r="Z748" s="49"/>
      <c r="AC748" s="49"/>
      <c r="AF748" s="49"/>
      <c r="AI748" s="49"/>
    </row>
    <row r="749" spans="14:35" ht="15.75" customHeight="1">
      <c r="N749" s="49"/>
      <c r="Q749" s="49"/>
      <c r="T749" s="49"/>
      <c r="W749" s="49"/>
      <c r="Z749" s="49"/>
      <c r="AC749" s="49"/>
      <c r="AF749" s="49"/>
      <c r="AI749" s="49"/>
    </row>
    <row r="750" spans="14:35" ht="15.75" customHeight="1">
      <c r="N750" s="49"/>
      <c r="Q750" s="49"/>
      <c r="T750" s="49"/>
      <c r="W750" s="49"/>
      <c r="Z750" s="49"/>
      <c r="AC750" s="49"/>
      <c r="AF750" s="49"/>
      <c r="AI750" s="49"/>
    </row>
    <row r="751" spans="14:35" ht="15.75" customHeight="1">
      <c r="N751" s="49"/>
      <c r="Q751" s="49"/>
      <c r="T751" s="49"/>
      <c r="W751" s="49"/>
      <c r="Z751" s="49"/>
      <c r="AC751" s="49"/>
      <c r="AF751" s="49"/>
      <c r="AI751" s="49"/>
    </row>
    <row r="752" spans="14:35" ht="15.75" customHeight="1">
      <c r="N752" s="49"/>
      <c r="Q752" s="49"/>
      <c r="T752" s="49"/>
      <c r="W752" s="49"/>
      <c r="Z752" s="49"/>
      <c r="AC752" s="49"/>
      <c r="AF752" s="49"/>
      <c r="AI752" s="49"/>
    </row>
    <row r="753" spans="14:35" ht="15.75" customHeight="1">
      <c r="N753" s="49"/>
      <c r="Q753" s="49"/>
      <c r="T753" s="49"/>
      <c r="W753" s="49"/>
      <c r="Z753" s="49"/>
      <c r="AC753" s="49"/>
      <c r="AF753" s="49"/>
      <c r="AI753" s="49"/>
    </row>
    <row r="754" spans="14:35" ht="15.75" customHeight="1">
      <c r="N754" s="49"/>
      <c r="Q754" s="49"/>
      <c r="T754" s="49"/>
      <c r="W754" s="49"/>
      <c r="Z754" s="49"/>
      <c r="AC754" s="49"/>
      <c r="AF754" s="49"/>
      <c r="AI754" s="49"/>
    </row>
    <row r="755" spans="14:35" ht="15.75" customHeight="1">
      <c r="N755" s="49"/>
      <c r="Q755" s="49"/>
      <c r="T755" s="49"/>
      <c r="W755" s="49"/>
      <c r="Z755" s="49"/>
      <c r="AC755" s="49"/>
      <c r="AF755" s="49"/>
      <c r="AI755" s="49"/>
    </row>
    <row r="756" spans="14:35" ht="15.75" customHeight="1">
      <c r="N756" s="49"/>
      <c r="Q756" s="49"/>
      <c r="T756" s="49"/>
      <c r="W756" s="49"/>
      <c r="Z756" s="49"/>
      <c r="AC756" s="49"/>
      <c r="AF756" s="49"/>
      <c r="AI756" s="49"/>
    </row>
    <row r="757" spans="14:35" ht="15.75" customHeight="1">
      <c r="N757" s="49"/>
      <c r="Q757" s="49"/>
      <c r="T757" s="49"/>
      <c r="W757" s="49"/>
      <c r="Z757" s="49"/>
      <c r="AC757" s="49"/>
      <c r="AF757" s="49"/>
      <c r="AI757" s="49"/>
    </row>
    <row r="758" spans="14:35" ht="15.75" customHeight="1">
      <c r="N758" s="49"/>
      <c r="Q758" s="49"/>
      <c r="T758" s="49"/>
      <c r="W758" s="49"/>
      <c r="Z758" s="49"/>
      <c r="AC758" s="49"/>
      <c r="AF758" s="49"/>
      <c r="AI758" s="49"/>
    </row>
    <row r="759" spans="14:35" ht="15.75" customHeight="1">
      <c r="N759" s="49"/>
      <c r="Q759" s="49"/>
      <c r="T759" s="49"/>
      <c r="W759" s="49"/>
      <c r="Z759" s="49"/>
      <c r="AC759" s="49"/>
      <c r="AF759" s="49"/>
      <c r="AI759" s="49"/>
    </row>
    <row r="760" spans="14:35" ht="15.75" customHeight="1">
      <c r="N760" s="49"/>
      <c r="Q760" s="49"/>
      <c r="T760" s="49"/>
      <c r="W760" s="49"/>
      <c r="Z760" s="49"/>
      <c r="AC760" s="49"/>
      <c r="AF760" s="49"/>
      <c r="AI760" s="49"/>
    </row>
    <row r="761" spans="14:35" ht="15.75" customHeight="1">
      <c r="N761" s="49"/>
      <c r="Q761" s="49"/>
      <c r="T761" s="49"/>
      <c r="W761" s="49"/>
      <c r="Z761" s="49"/>
      <c r="AC761" s="49"/>
      <c r="AF761" s="49"/>
      <c r="AI761" s="49"/>
    </row>
    <row r="762" spans="14:35" ht="15.75" customHeight="1">
      <c r="N762" s="49"/>
      <c r="Q762" s="49"/>
      <c r="T762" s="49"/>
      <c r="W762" s="49"/>
      <c r="Z762" s="49"/>
      <c r="AC762" s="49"/>
      <c r="AF762" s="49"/>
      <c r="AI762" s="49"/>
    </row>
    <row r="763" spans="14:35" ht="15.75" customHeight="1">
      <c r="N763" s="49"/>
      <c r="Q763" s="49"/>
      <c r="T763" s="49"/>
      <c r="W763" s="49"/>
      <c r="Z763" s="49"/>
      <c r="AC763" s="49"/>
      <c r="AF763" s="49"/>
      <c r="AI763" s="49"/>
    </row>
    <row r="764" spans="14:35" ht="15.75" customHeight="1">
      <c r="N764" s="49"/>
      <c r="Q764" s="49"/>
      <c r="T764" s="49"/>
      <c r="W764" s="49"/>
      <c r="Z764" s="49"/>
      <c r="AC764" s="49"/>
      <c r="AF764" s="49"/>
      <c r="AI764" s="49"/>
    </row>
    <row r="765" spans="14:35" ht="15.75" customHeight="1">
      <c r="N765" s="49"/>
      <c r="Q765" s="49"/>
      <c r="T765" s="49"/>
      <c r="W765" s="49"/>
      <c r="Z765" s="49"/>
      <c r="AC765" s="49"/>
      <c r="AF765" s="49"/>
      <c r="AI765" s="49"/>
    </row>
    <row r="766" spans="14:35" ht="15.75" customHeight="1">
      <c r="N766" s="49"/>
      <c r="Q766" s="49"/>
      <c r="T766" s="49"/>
      <c r="W766" s="49"/>
      <c r="Z766" s="49"/>
      <c r="AC766" s="49"/>
      <c r="AF766" s="49"/>
      <c r="AI766" s="49"/>
    </row>
    <row r="767" spans="14:35" ht="15.75" customHeight="1">
      <c r="N767" s="49"/>
      <c r="Q767" s="49"/>
      <c r="T767" s="49"/>
      <c r="W767" s="49"/>
      <c r="Z767" s="49"/>
      <c r="AC767" s="49"/>
      <c r="AF767" s="49"/>
      <c r="AI767" s="49"/>
    </row>
    <row r="768" spans="14:35" ht="15.75" customHeight="1">
      <c r="N768" s="49"/>
      <c r="Q768" s="49"/>
      <c r="T768" s="49"/>
      <c r="W768" s="49"/>
      <c r="Z768" s="49"/>
      <c r="AC768" s="49"/>
      <c r="AF768" s="49"/>
      <c r="AI768" s="49"/>
    </row>
    <row r="769" spans="14:35" ht="15.75" customHeight="1">
      <c r="N769" s="49"/>
      <c r="Q769" s="49"/>
      <c r="T769" s="49"/>
      <c r="W769" s="49"/>
      <c r="Z769" s="49"/>
      <c r="AC769" s="49"/>
      <c r="AF769" s="49"/>
      <c r="AI769" s="49"/>
    </row>
    <row r="770" spans="14:35" ht="15.75" customHeight="1">
      <c r="N770" s="49"/>
      <c r="Q770" s="49"/>
      <c r="T770" s="49"/>
      <c r="W770" s="49"/>
      <c r="Z770" s="49"/>
      <c r="AC770" s="49"/>
      <c r="AF770" s="49"/>
      <c r="AI770" s="49"/>
    </row>
    <row r="771" spans="14:35" ht="15.75" customHeight="1">
      <c r="N771" s="49"/>
      <c r="Q771" s="49"/>
      <c r="T771" s="49"/>
      <c r="W771" s="49"/>
      <c r="Z771" s="49"/>
      <c r="AC771" s="49"/>
      <c r="AF771" s="49"/>
      <c r="AI771" s="49"/>
    </row>
    <row r="772" spans="14:35" ht="15.75" customHeight="1">
      <c r="N772" s="49"/>
      <c r="Q772" s="49"/>
      <c r="T772" s="49"/>
      <c r="W772" s="49"/>
      <c r="Z772" s="49"/>
      <c r="AC772" s="49"/>
      <c r="AF772" s="49"/>
      <c r="AI772" s="49"/>
    </row>
    <row r="773" spans="14:35" ht="15.75" customHeight="1">
      <c r="N773" s="49"/>
      <c r="Q773" s="49"/>
      <c r="T773" s="49"/>
      <c r="W773" s="49"/>
      <c r="Z773" s="49"/>
      <c r="AC773" s="49"/>
      <c r="AF773" s="49"/>
      <c r="AI773" s="49"/>
    </row>
    <row r="774" spans="14:35" ht="15.75" customHeight="1">
      <c r="N774" s="49"/>
      <c r="Q774" s="49"/>
      <c r="T774" s="49"/>
      <c r="W774" s="49"/>
      <c r="Z774" s="49"/>
      <c r="AC774" s="49"/>
      <c r="AF774" s="49"/>
      <c r="AI774" s="49"/>
    </row>
    <row r="775" spans="14:35" ht="15.75" customHeight="1">
      <c r="N775" s="49"/>
      <c r="Q775" s="49"/>
      <c r="T775" s="49"/>
      <c r="W775" s="49"/>
      <c r="Z775" s="49"/>
      <c r="AC775" s="49"/>
      <c r="AF775" s="49"/>
      <c r="AI775" s="49"/>
    </row>
    <row r="776" spans="14:35" ht="15.75" customHeight="1">
      <c r="N776" s="49"/>
      <c r="Q776" s="49"/>
      <c r="T776" s="49"/>
      <c r="W776" s="49"/>
      <c r="Z776" s="49"/>
      <c r="AC776" s="49"/>
      <c r="AF776" s="49"/>
      <c r="AI776" s="49"/>
    </row>
    <row r="777" spans="14:35" ht="15.75" customHeight="1">
      <c r="N777" s="49"/>
      <c r="Q777" s="49"/>
      <c r="T777" s="49"/>
      <c r="W777" s="49"/>
      <c r="Z777" s="49"/>
      <c r="AC777" s="49"/>
      <c r="AF777" s="49"/>
      <c r="AI777" s="49"/>
    </row>
    <row r="778" spans="14:35" ht="15.75" customHeight="1">
      <c r="N778" s="49"/>
      <c r="Q778" s="49"/>
      <c r="T778" s="49"/>
      <c r="W778" s="49"/>
      <c r="Z778" s="49"/>
      <c r="AC778" s="49"/>
      <c r="AF778" s="49"/>
      <c r="AI778" s="49"/>
    </row>
    <row r="779" spans="14:35" ht="15.75" customHeight="1">
      <c r="N779" s="49"/>
      <c r="Q779" s="49"/>
      <c r="T779" s="49"/>
      <c r="W779" s="49"/>
      <c r="Z779" s="49"/>
      <c r="AC779" s="49"/>
      <c r="AF779" s="49"/>
      <c r="AI779" s="49"/>
    </row>
    <row r="780" spans="14:35" ht="15.75" customHeight="1">
      <c r="N780" s="49"/>
      <c r="Q780" s="49"/>
      <c r="T780" s="49"/>
      <c r="W780" s="49"/>
      <c r="Z780" s="49"/>
      <c r="AC780" s="49"/>
      <c r="AF780" s="49"/>
      <c r="AI780" s="49"/>
    </row>
    <row r="781" spans="14:35" ht="15.75" customHeight="1">
      <c r="N781" s="49"/>
      <c r="Q781" s="49"/>
      <c r="T781" s="49"/>
      <c r="W781" s="49"/>
      <c r="Z781" s="49"/>
      <c r="AC781" s="49"/>
      <c r="AF781" s="49"/>
      <c r="AI781" s="49"/>
    </row>
    <row r="782" spans="14:35" ht="15.75" customHeight="1">
      <c r="N782" s="49"/>
      <c r="Q782" s="49"/>
      <c r="T782" s="49"/>
      <c r="W782" s="49"/>
      <c r="Z782" s="49"/>
      <c r="AC782" s="49"/>
      <c r="AF782" s="49"/>
      <c r="AI782" s="49"/>
    </row>
    <row r="783" spans="14:35" ht="15.75" customHeight="1">
      <c r="N783" s="49"/>
      <c r="Q783" s="49"/>
      <c r="T783" s="49"/>
      <c r="W783" s="49"/>
      <c r="Z783" s="49"/>
      <c r="AC783" s="49"/>
      <c r="AF783" s="49"/>
      <c r="AI783" s="49"/>
    </row>
    <row r="784" spans="14:35" ht="15.75" customHeight="1">
      <c r="N784" s="49"/>
      <c r="Q784" s="49"/>
      <c r="T784" s="49"/>
      <c r="W784" s="49"/>
      <c r="Z784" s="49"/>
      <c r="AC784" s="49"/>
      <c r="AF784" s="49"/>
      <c r="AI784" s="49"/>
    </row>
    <row r="785" spans="14:35" ht="15.75" customHeight="1">
      <c r="N785" s="49"/>
      <c r="Q785" s="49"/>
      <c r="T785" s="49"/>
      <c r="W785" s="49"/>
      <c r="Z785" s="49"/>
      <c r="AC785" s="49"/>
      <c r="AF785" s="49"/>
      <c r="AI785" s="49"/>
    </row>
    <row r="786" spans="14:35" ht="15.75" customHeight="1">
      <c r="N786" s="49"/>
      <c r="Q786" s="49"/>
      <c r="T786" s="49"/>
      <c r="W786" s="49"/>
      <c r="Z786" s="49"/>
      <c r="AC786" s="49"/>
      <c r="AF786" s="49"/>
      <c r="AI786" s="49"/>
    </row>
    <row r="787" spans="14:35" ht="15.75" customHeight="1">
      <c r="N787" s="49"/>
      <c r="Q787" s="49"/>
      <c r="T787" s="49"/>
      <c r="W787" s="49"/>
      <c r="Z787" s="49"/>
      <c r="AC787" s="49"/>
      <c r="AF787" s="49"/>
      <c r="AI787" s="49"/>
    </row>
    <row r="788" spans="14:35" ht="15.75" customHeight="1">
      <c r="N788" s="49"/>
      <c r="Q788" s="49"/>
      <c r="T788" s="49"/>
      <c r="W788" s="49"/>
      <c r="Z788" s="49"/>
      <c r="AC788" s="49"/>
      <c r="AF788" s="49"/>
      <c r="AI788" s="49"/>
    </row>
    <row r="789" spans="14:35" ht="15.75" customHeight="1">
      <c r="N789" s="49"/>
      <c r="Q789" s="49"/>
      <c r="T789" s="49"/>
      <c r="W789" s="49"/>
      <c r="Z789" s="49"/>
      <c r="AC789" s="49"/>
      <c r="AF789" s="49"/>
      <c r="AI789" s="49"/>
    </row>
    <row r="790" spans="14:35" ht="15.75" customHeight="1">
      <c r="N790" s="49"/>
      <c r="Q790" s="49"/>
      <c r="T790" s="49"/>
      <c r="W790" s="49"/>
      <c r="Z790" s="49"/>
      <c r="AC790" s="49"/>
      <c r="AF790" s="49"/>
      <c r="AI790" s="49"/>
    </row>
    <row r="791" spans="14:35" ht="15.75" customHeight="1">
      <c r="N791" s="49"/>
      <c r="Q791" s="49"/>
      <c r="T791" s="49"/>
      <c r="W791" s="49"/>
      <c r="Z791" s="49"/>
      <c r="AC791" s="49"/>
      <c r="AF791" s="49"/>
      <c r="AI791" s="49"/>
    </row>
    <row r="792" spans="14:35" ht="15.75" customHeight="1">
      <c r="N792" s="49"/>
      <c r="Q792" s="49"/>
      <c r="T792" s="49"/>
      <c r="W792" s="49"/>
      <c r="Z792" s="49"/>
      <c r="AC792" s="49"/>
      <c r="AF792" s="49"/>
      <c r="AI792" s="49"/>
    </row>
    <row r="793" spans="14:35" ht="15.75" customHeight="1">
      <c r="N793" s="49"/>
      <c r="Q793" s="49"/>
      <c r="T793" s="49"/>
      <c r="W793" s="49"/>
      <c r="Z793" s="49"/>
      <c r="AC793" s="49"/>
      <c r="AF793" s="49"/>
      <c r="AI793" s="49"/>
    </row>
    <row r="794" spans="14:35" ht="15.75" customHeight="1">
      <c r="N794" s="49"/>
      <c r="Q794" s="49"/>
      <c r="T794" s="49"/>
      <c r="W794" s="49"/>
      <c r="Z794" s="49"/>
      <c r="AC794" s="49"/>
      <c r="AF794" s="49"/>
      <c r="AI794" s="49"/>
    </row>
    <row r="795" spans="14:35" ht="15.75" customHeight="1">
      <c r="N795" s="49"/>
      <c r="Q795" s="49"/>
      <c r="T795" s="49"/>
      <c r="W795" s="49"/>
      <c r="Z795" s="49"/>
      <c r="AC795" s="49"/>
      <c r="AF795" s="49"/>
      <c r="AI795" s="49"/>
    </row>
    <row r="796" spans="14:35" ht="15.75" customHeight="1">
      <c r="N796" s="49"/>
      <c r="Q796" s="49"/>
      <c r="T796" s="49"/>
      <c r="W796" s="49"/>
      <c r="Z796" s="49"/>
      <c r="AC796" s="49"/>
      <c r="AF796" s="49"/>
      <c r="AI796" s="49"/>
    </row>
    <row r="797" spans="14:35" ht="15.75" customHeight="1">
      <c r="N797" s="49"/>
      <c r="Q797" s="49"/>
      <c r="T797" s="49"/>
      <c r="W797" s="49"/>
      <c r="Z797" s="49"/>
      <c r="AC797" s="49"/>
      <c r="AF797" s="49"/>
      <c r="AI797" s="49"/>
    </row>
    <row r="798" spans="14:35" ht="15.75" customHeight="1">
      <c r="N798" s="49"/>
      <c r="Q798" s="49"/>
      <c r="T798" s="49"/>
      <c r="W798" s="49"/>
      <c r="Z798" s="49"/>
      <c r="AC798" s="49"/>
      <c r="AF798" s="49"/>
      <c r="AI798" s="49"/>
    </row>
    <row r="799" spans="14:35" ht="15.75" customHeight="1">
      <c r="N799" s="49"/>
      <c r="Q799" s="49"/>
      <c r="T799" s="49"/>
      <c r="W799" s="49"/>
      <c r="Z799" s="49"/>
      <c r="AC799" s="49"/>
      <c r="AF799" s="49"/>
      <c r="AI799" s="49"/>
    </row>
    <row r="800" spans="14:35" ht="15.75" customHeight="1">
      <c r="N800" s="49"/>
      <c r="Q800" s="49"/>
      <c r="T800" s="49"/>
      <c r="W800" s="49"/>
      <c r="Z800" s="49"/>
      <c r="AC800" s="49"/>
      <c r="AF800" s="49"/>
      <c r="AI800" s="49"/>
    </row>
    <row r="801" spans="14:35" ht="15.75" customHeight="1">
      <c r="N801" s="49"/>
      <c r="Q801" s="49"/>
      <c r="T801" s="49"/>
      <c r="W801" s="49"/>
      <c r="Z801" s="49"/>
      <c r="AC801" s="49"/>
      <c r="AF801" s="49"/>
      <c r="AI801" s="49"/>
    </row>
    <row r="802" spans="14:35" ht="15.75" customHeight="1">
      <c r="N802" s="49"/>
      <c r="Q802" s="49"/>
      <c r="T802" s="49"/>
      <c r="W802" s="49"/>
      <c r="Z802" s="49"/>
      <c r="AC802" s="49"/>
      <c r="AF802" s="49"/>
      <c r="AI802" s="49"/>
    </row>
    <row r="803" spans="14:35" ht="15.75" customHeight="1">
      <c r="N803" s="49"/>
      <c r="Q803" s="49"/>
      <c r="T803" s="49"/>
      <c r="W803" s="49"/>
      <c r="Z803" s="49"/>
      <c r="AC803" s="49"/>
      <c r="AF803" s="49"/>
      <c r="AI803" s="49"/>
    </row>
    <row r="804" spans="14:35" ht="15.75" customHeight="1">
      <c r="N804" s="49"/>
      <c r="Q804" s="49"/>
      <c r="T804" s="49"/>
      <c r="W804" s="49"/>
      <c r="Z804" s="49"/>
      <c r="AC804" s="49"/>
      <c r="AF804" s="49"/>
      <c r="AI804" s="49"/>
    </row>
    <row r="805" spans="14:35" ht="15.75" customHeight="1">
      <c r="N805" s="49"/>
      <c r="Q805" s="49"/>
      <c r="T805" s="49"/>
      <c r="W805" s="49"/>
      <c r="Z805" s="49"/>
      <c r="AC805" s="49"/>
      <c r="AF805" s="49"/>
      <c r="AI805" s="49"/>
    </row>
    <row r="806" spans="14:35" ht="15.75" customHeight="1">
      <c r="N806" s="49"/>
      <c r="Q806" s="49"/>
      <c r="T806" s="49"/>
      <c r="W806" s="49"/>
      <c r="Z806" s="49"/>
      <c r="AC806" s="49"/>
      <c r="AF806" s="49"/>
      <c r="AI806" s="49"/>
    </row>
    <row r="807" spans="14:35" ht="15.75" customHeight="1">
      <c r="N807" s="49"/>
      <c r="Q807" s="49"/>
      <c r="T807" s="49"/>
      <c r="W807" s="49"/>
      <c r="Z807" s="49"/>
      <c r="AC807" s="49"/>
      <c r="AF807" s="49"/>
      <c r="AI807" s="49"/>
    </row>
    <row r="808" spans="14:35" ht="15.75" customHeight="1">
      <c r="N808" s="49"/>
      <c r="Q808" s="49"/>
      <c r="T808" s="49"/>
      <c r="W808" s="49"/>
      <c r="Z808" s="49"/>
      <c r="AC808" s="49"/>
      <c r="AF808" s="49"/>
      <c r="AI808" s="49"/>
    </row>
    <row r="809" spans="14:35" ht="15.75" customHeight="1">
      <c r="N809" s="49"/>
      <c r="Q809" s="49"/>
      <c r="T809" s="49"/>
      <c r="W809" s="49"/>
      <c r="Z809" s="49"/>
      <c r="AC809" s="49"/>
      <c r="AF809" s="49"/>
      <c r="AI809" s="49"/>
    </row>
    <row r="810" spans="14:35" ht="15.75" customHeight="1">
      <c r="N810" s="49"/>
      <c r="Q810" s="49"/>
      <c r="T810" s="49"/>
      <c r="W810" s="49"/>
      <c r="Z810" s="49"/>
      <c r="AC810" s="49"/>
      <c r="AF810" s="49"/>
      <c r="AI810" s="49"/>
    </row>
    <row r="811" spans="14:35" ht="15.75" customHeight="1">
      <c r="N811" s="49"/>
      <c r="Q811" s="49"/>
      <c r="T811" s="49"/>
      <c r="W811" s="49"/>
      <c r="Z811" s="49"/>
      <c r="AC811" s="49"/>
      <c r="AF811" s="49"/>
      <c r="AI811" s="49"/>
    </row>
    <row r="812" spans="14:35" ht="15.75" customHeight="1">
      <c r="N812" s="49"/>
      <c r="Q812" s="49"/>
      <c r="T812" s="49"/>
      <c r="W812" s="49"/>
      <c r="Z812" s="49"/>
      <c r="AC812" s="49"/>
      <c r="AF812" s="49"/>
      <c r="AI812" s="49"/>
    </row>
    <row r="813" spans="14:35" ht="15.75" customHeight="1">
      <c r="N813" s="49"/>
      <c r="Q813" s="49"/>
      <c r="T813" s="49"/>
      <c r="W813" s="49"/>
      <c r="Z813" s="49"/>
      <c r="AC813" s="49"/>
      <c r="AF813" s="49"/>
      <c r="AI813" s="49"/>
    </row>
    <row r="814" spans="14:35" ht="15.75" customHeight="1">
      <c r="N814" s="49"/>
      <c r="Q814" s="49"/>
      <c r="T814" s="49"/>
      <c r="W814" s="49"/>
      <c r="Z814" s="49"/>
      <c r="AC814" s="49"/>
      <c r="AF814" s="49"/>
      <c r="AI814" s="49"/>
    </row>
    <row r="815" spans="14:35" ht="15.75" customHeight="1">
      <c r="N815" s="49"/>
      <c r="Q815" s="49"/>
      <c r="T815" s="49"/>
      <c r="W815" s="49"/>
      <c r="Z815" s="49"/>
      <c r="AC815" s="49"/>
      <c r="AF815" s="49"/>
      <c r="AI815" s="49"/>
    </row>
    <row r="816" spans="14:35" ht="15.75" customHeight="1">
      <c r="N816" s="49"/>
      <c r="Q816" s="49"/>
      <c r="T816" s="49"/>
      <c r="W816" s="49"/>
      <c r="Z816" s="49"/>
      <c r="AC816" s="49"/>
      <c r="AF816" s="49"/>
      <c r="AI816" s="49"/>
    </row>
    <row r="817" spans="14:35" ht="15.75" customHeight="1">
      <c r="N817" s="49"/>
      <c r="Q817" s="49"/>
      <c r="T817" s="49"/>
      <c r="W817" s="49"/>
      <c r="Z817" s="49"/>
      <c r="AC817" s="49"/>
      <c r="AF817" s="49"/>
      <c r="AI817" s="49"/>
    </row>
    <row r="818" spans="14:35" ht="15.75" customHeight="1">
      <c r="N818" s="49"/>
      <c r="Q818" s="49"/>
      <c r="T818" s="49"/>
      <c r="W818" s="49"/>
      <c r="Z818" s="49"/>
      <c r="AC818" s="49"/>
      <c r="AF818" s="49"/>
      <c r="AI818" s="49"/>
    </row>
    <row r="819" spans="14:35" ht="15.75" customHeight="1">
      <c r="N819" s="49"/>
      <c r="Q819" s="49"/>
      <c r="T819" s="49"/>
      <c r="W819" s="49"/>
      <c r="Z819" s="49"/>
      <c r="AC819" s="49"/>
      <c r="AF819" s="49"/>
      <c r="AI819" s="49"/>
    </row>
    <row r="820" spans="14:35" ht="15.75" customHeight="1">
      <c r="N820" s="49"/>
      <c r="Q820" s="49"/>
      <c r="T820" s="49"/>
      <c r="W820" s="49"/>
      <c r="Z820" s="49"/>
      <c r="AC820" s="49"/>
      <c r="AF820" s="49"/>
      <c r="AI820" s="49"/>
    </row>
    <row r="821" spans="14:35" ht="15.75" customHeight="1">
      <c r="N821" s="49"/>
      <c r="Q821" s="49"/>
      <c r="T821" s="49"/>
      <c r="W821" s="49"/>
      <c r="Z821" s="49"/>
      <c r="AC821" s="49"/>
      <c r="AF821" s="49"/>
      <c r="AI821" s="49"/>
    </row>
    <row r="822" spans="14:35" ht="15.75" customHeight="1">
      <c r="N822" s="49"/>
      <c r="Q822" s="49"/>
      <c r="T822" s="49"/>
      <c r="W822" s="49"/>
      <c r="Z822" s="49"/>
      <c r="AC822" s="49"/>
      <c r="AF822" s="49"/>
      <c r="AI822" s="49"/>
    </row>
    <row r="823" spans="14:35" ht="15.75" customHeight="1">
      <c r="N823" s="49"/>
      <c r="Q823" s="49"/>
      <c r="T823" s="49"/>
      <c r="W823" s="49"/>
      <c r="Z823" s="49"/>
      <c r="AC823" s="49"/>
      <c r="AF823" s="49"/>
      <c r="AI823" s="49"/>
    </row>
    <row r="824" spans="14:35" ht="15.75" customHeight="1">
      <c r="N824" s="49"/>
      <c r="Q824" s="49"/>
      <c r="T824" s="49"/>
      <c r="W824" s="49"/>
      <c r="Z824" s="49"/>
      <c r="AC824" s="49"/>
      <c r="AF824" s="49"/>
      <c r="AI824" s="49"/>
    </row>
    <row r="825" spans="14:35" ht="15.75" customHeight="1">
      <c r="N825" s="49"/>
      <c r="Q825" s="49"/>
      <c r="T825" s="49"/>
      <c r="W825" s="49"/>
      <c r="Z825" s="49"/>
      <c r="AC825" s="49"/>
      <c r="AF825" s="49"/>
      <c r="AI825" s="49"/>
    </row>
    <row r="826" spans="14:35" ht="15.75" customHeight="1">
      <c r="N826" s="49"/>
      <c r="Q826" s="49"/>
      <c r="T826" s="49"/>
      <c r="W826" s="49"/>
      <c r="Z826" s="49"/>
      <c r="AC826" s="49"/>
      <c r="AF826" s="49"/>
      <c r="AI826" s="49"/>
    </row>
    <row r="827" spans="14:35" ht="15.75" customHeight="1">
      <c r="N827" s="49"/>
      <c r="Q827" s="49"/>
      <c r="T827" s="49"/>
      <c r="W827" s="49"/>
      <c r="Z827" s="49"/>
      <c r="AC827" s="49"/>
      <c r="AF827" s="49"/>
      <c r="AI827" s="49"/>
    </row>
    <row r="828" spans="14:35" ht="15.75" customHeight="1">
      <c r="N828" s="49"/>
      <c r="Q828" s="49"/>
      <c r="T828" s="49"/>
      <c r="W828" s="49"/>
      <c r="Z828" s="49"/>
      <c r="AC828" s="49"/>
      <c r="AF828" s="49"/>
      <c r="AI828" s="49"/>
    </row>
    <row r="829" spans="14:35" ht="15.75" customHeight="1">
      <c r="N829" s="49"/>
      <c r="Q829" s="49"/>
      <c r="T829" s="49"/>
      <c r="W829" s="49"/>
      <c r="Z829" s="49"/>
      <c r="AC829" s="49"/>
      <c r="AF829" s="49"/>
      <c r="AI829" s="49"/>
    </row>
    <row r="830" spans="14:35" ht="15.75" customHeight="1">
      <c r="N830" s="49"/>
      <c r="Q830" s="49"/>
      <c r="T830" s="49"/>
      <c r="W830" s="49"/>
      <c r="Z830" s="49"/>
      <c r="AC830" s="49"/>
      <c r="AF830" s="49"/>
      <c r="AI830" s="49"/>
    </row>
    <row r="831" spans="14:35" ht="15.75" customHeight="1">
      <c r="N831" s="49"/>
      <c r="Q831" s="49"/>
      <c r="T831" s="49"/>
      <c r="W831" s="49"/>
      <c r="Z831" s="49"/>
      <c r="AC831" s="49"/>
      <c r="AF831" s="49"/>
      <c r="AI831" s="49"/>
    </row>
    <row r="832" spans="14:35" ht="15.75" customHeight="1">
      <c r="N832" s="49"/>
      <c r="Q832" s="49"/>
      <c r="T832" s="49"/>
      <c r="W832" s="49"/>
      <c r="Z832" s="49"/>
      <c r="AC832" s="49"/>
      <c r="AF832" s="49"/>
      <c r="AI832" s="49"/>
    </row>
    <row r="833" spans="14:35" ht="15.75" customHeight="1">
      <c r="N833" s="49"/>
      <c r="Q833" s="49"/>
      <c r="T833" s="49"/>
      <c r="W833" s="49"/>
      <c r="Z833" s="49"/>
      <c r="AC833" s="49"/>
      <c r="AF833" s="49"/>
      <c r="AI833" s="49"/>
    </row>
    <row r="834" spans="14:35" ht="15.75" customHeight="1">
      <c r="N834" s="49"/>
      <c r="Q834" s="49"/>
      <c r="T834" s="49"/>
      <c r="W834" s="49"/>
      <c r="Z834" s="49"/>
      <c r="AC834" s="49"/>
      <c r="AF834" s="49"/>
      <c r="AI834" s="49"/>
    </row>
    <row r="835" spans="14:35" ht="15.75" customHeight="1">
      <c r="N835" s="49"/>
      <c r="Q835" s="49"/>
      <c r="T835" s="49"/>
      <c r="W835" s="49"/>
      <c r="Z835" s="49"/>
      <c r="AC835" s="49"/>
      <c r="AF835" s="49"/>
      <c r="AI835" s="49"/>
    </row>
    <row r="836" spans="14:35" ht="15.75" customHeight="1">
      <c r="N836" s="49"/>
      <c r="Q836" s="49"/>
      <c r="T836" s="49"/>
      <c r="W836" s="49"/>
      <c r="Z836" s="49"/>
      <c r="AC836" s="49"/>
      <c r="AF836" s="49"/>
      <c r="AI836" s="49"/>
    </row>
    <row r="837" spans="14:35" ht="15.75" customHeight="1">
      <c r="N837" s="49"/>
      <c r="Q837" s="49"/>
      <c r="T837" s="49"/>
      <c r="W837" s="49"/>
      <c r="Z837" s="49"/>
      <c r="AC837" s="49"/>
      <c r="AF837" s="49"/>
      <c r="AI837" s="49"/>
    </row>
    <row r="838" spans="14:35" ht="15.75" customHeight="1">
      <c r="N838" s="49"/>
      <c r="Q838" s="49"/>
      <c r="T838" s="49"/>
      <c r="W838" s="49"/>
      <c r="Z838" s="49"/>
      <c r="AC838" s="49"/>
      <c r="AF838" s="49"/>
      <c r="AI838" s="49"/>
    </row>
    <row r="839" spans="14:35" ht="15.75" customHeight="1">
      <c r="N839" s="49"/>
      <c r="Q839" s="49"/>
      <c r="T839" s="49"/>
      <c r="W839" s="49"/>
      <c r="Z839" s="49"/>
      <c r="AC839" s="49"/>
      <c r="AF839" s="49"/>
      <c r="AI839" s="49"/>
    </row>
    <row r="840" spans="14:35" ht="15.75" customHeight="1">
      <c r="N840" s="49"/>
      <c r="Q840" s="49"/>
      <c r="T840" s="49"/>
      <c r="W840" s="49"/>
      <c r="Z840" s="49"/>
      <c r="AC840" s="49"/>
      <c r="AF840" s="49"/>
      <c r="AI840" s="49"/>
    </row>
    <row r="841" spans="14:35" ht="15.75" customHeight="1">
      <c r="N841" s="49"/>
      <c r="Q841" s="49"/>
      <c r="T841" s="49"/>
      <c r="W841" s="49"/>
      <c r="Z841" s="49"/>
      <c r="AC841" s="49"/>
      <c r="AF841" s="49"/>
      <c r="AI841" s="49"/>
    </row>
    <row r="842" spans="14:35" ht="15.75" customHeight="1">
      <c r="N842" s="49"/>
      <c r="Q842" s="49"/>
      <c r="T842" s="49"/>
      <c r="W842" s="49"/>
      <c r="Z842" s="49"/>
      <c r="AC842" s="49"/>
      <c r="AF842" s="49"/>
      <c r="AI842" s="49"/>
    </row>
    <row r="843" spans="14:35" ht="15.75" customHeight="1">
      <c r="N843" s="49"/>
      <c r="Q843" s="49"/>
      <c r="T843" s="49"/>
      <c r="W843" s="49"/>
      <c r="Z843" s="49"/>
      <c r="AC843" s="49"/>
      <c r="AF843" s="49"/>
      <c r="AI843" s="49"/>
    </row>
    <row r="844" spans="14:35" ht="15.75" customHeight="1">
      <c r="N844" s="49"/>
      <c r="Q844" s="49"/>
      <c r="T844" s="49"/>
      <c r="W844" s="49"/>
      <c r="Z844" s="49"/>
      <c r="AC844" s="49"/>
      <c r="AF844" s="49"/>
      <c r="AI844" s="49"/>
    </row>
    <row r="845" spans="14:35" ht="15.75" customHeight="1">
      <c r="N845" s="49"/>
      <c r="Q845" s="49"/>
      <c r="T845" s="49"/>
      <c r="W845" s="49"/>
      <c r="Z845" s="49"/>
      <c r="AC845" s="49"/>
      <c r="AF845" s="49"/>
      <c r="AI845" s="49"/>
    </row>
    <row r="846" spans="14:35" ht="15.75" customHeight="1">
      <c r="N846" s="49"/>
      <c r="Q846" s="49"/>
      <c r="T846" s="49"/>
      <c r="W846" s="49"/>
      <c r="Z846" s="49"/>
      <c r="AC846" s="49"/>
      <c r="AF846" s="49"/>
      <c r="AI846" s="49"/>
    </row>
    <row r="847" spans="14:35" ht="15.75" customHeight="1">
      <c r="N847" s="49"/>
      <c r="Q847" s="49"/>
      <c r="T847" s="49"/>
      <c r="W847" s="49"/>
      <c r="Z847" s="49"/>
      <c r="AC847" s="49"/>
      <c r="AF847" s="49"/>
      <c r="AI847" s="49"/>
    </row>
    <row r="848" spans="14:35" ht="15.75" customHeight="1">
      <c r="N848" s="49"/>
      <c r="Q848" s="49"/>
      <c r="T848" s="49"/>
      <c r="W848" s="49"/>
      <c r="Z848" s="49"/>
      <c r="AC848" s="49"/>
      <c r="AF848" s="49"/>
      <c r="AI848" s="49"/>
    </row>
    <row r="849" spans="14:35" ht="15.75" customHeight="1">
      <c r="N849" s="49"/>
      <c r="Q849" s="49"/>
      <c r="T849" s="49"/>
      <c r="W849" s="49"/>
      <c r="Z849" s="49"/>
      <c r="AC849" s="49"/>
      <c r="AF849" s="49"/>
      <c r="AI849" s="49"/>
    </row>
    <row r="850" spans="14:35" ht="15.75" customHeight="1">
      <c r="N850" s="49"/>
      <c r="Q850" s="49"/>
      <c r="T850" s="49"/>
      <c r="W850" s="49"/>
      <c r="Z850" s="49"/>
      <c r="AC850" s="49"/>
      <c r="AF850" s="49"/>
      <c r="AI850" s="49"/>
    </row>
  </sheetData>
  <mergeCells count="12">
    <mergeCell ref="V1:X1"/>
    <mergeCell ref="Y1:AA1"/>
    <mergeCell ref="AB1:AD1"/>
    <mergeCell ref="AE1:AG1"/>
    <mergeCell ref="AH1:AJ1"/>
    <mergeCell ref="P1:R1"/>
    <mergeCell ref="S1:U1"/>
    <mergeCell ref="A1:C1"/>
    <mergeCell ref="D1:F1"/>
    <mergeCell ref="G1:I1"/>
    <mergeCell ref="J1:L1"/>
    <mergeCell ref="M1:O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'Riepilogo 2025'!$A$1:$A$31</xm:f>
          </x14:formula1>
          <xm:sqref>O3:O22 C3:C150 F3:F150 I3:I150 L3:L150 O24:O150 R3:R150 U3:U150 X3:X150 AA3:AA150 AD3:AD150 AG3:AG150 AJ3:AJ150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2025</vt:lpstr>
      <vt:lpstr>Riepilogo 2025</vt:lpstr>
      <vt:lpstr>Spese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Catena</dc:creator>
  <cp:lastModifiedBy>Leandro Catena</cp:lastModifiedBy>
  <dcterms:created xsi:type="dcterms:W3CDTF">2025-05-18T08:44:00Z</dcterms:created>
  <dcterms:modified xsi:type="dcterms:W3CDTF">2025-06-09T21:07:42Z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2025-05-18T08:44:15Z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0a63b01a-88c8-4310-89ab-f3e3217aa158</vt:lpwstr>
  </property>
  <property fmtid="{D5CDD505-2E9C-101B-9397-08002B2CF9AE}" pid="8" name="MSIP_Label_4637e5cc-ed1f-4ad6-a881-35c0f1c6f3d8_ContentBits">
    <vt:lpwstr>2</vt:lpwstr>
  </property>
  <property fmtid="{D5CDD505-2E9C-101B-9397-08002B2CF9AE}" pid="9" name="MSIP_Label_4637e5cc-ed1f-4ad6-a881-35c0f1c6f3d8_Tag">
    <vt:lpwstr>10, 3, 0, 1</vt:lpwstr>
  </property>
</Properties>
</file>