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pa\Documents\documentos admin\"/>
    </mc:Choice>
  </mc:AlternateContent>
  <xr:revisionPtr revIDLastSave="0" documentId="8_{190F8054-1DFD-4144-B2CE-DAF2C86F4AA3}" xr6:coauthVersionLast="47" xr6:coauthVersionMax="47" xr10:uidLastSave="{00000000-0000-0000-0000-000000000000}"/>
  <bookViews>
    <workbookView xWindow="28680" yWindow="-1275" windowWidth="29040" windowHeight="15720" xr2:uid="{00986E99-4BDD-4B73-8AE1-1FBA9CA767C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H30" i="1" s="1"/>
  <c r="H31" i="1" s="1"/>
  <c r="E26" i="1"/>
  <c r="E25" i="1"/>
  <c r="E24" i="1"/>
  <c r="H24" i="1" s="1"/>
  <c r="H27" i="1" s="1"/>
  <c r="E23" i="1"/>
  <c r="E20" i="1"/>
  <c r="H20" i="1" s="1"/>
  <c r="E19" i="1"/>
  <c r="H19" i="1" s="1"/>
  <c r="H17" i="1"/>
  <c r="E16" i="1"/>
  <c r="E15" i="1"/>
  <c r="E14" i="1"/>
  <c r="H11" i="1"/>
  <c r="E11" i="1"/>
  <c r="H10" i="1"/>
  <c r="H12" i="1" s="1"/>
  <c r="E10" i="1"/>
  <c r="H9" i="1"/>
  <c r="E9" i="1"/>
  <c r="H8" i="1"/>
  <c r="E8" i="1"/>
  <c r="H32" i="1" l="1"/>
  <c r="H21" i="1"/>
  <c r="C35" i="1" l="1"/>
  <c r="E35" i="1" s="1"/>
  <c r="G35" i="1" s="1"/>
  <c r="H35" i="1" s="1"/>
  <c r="I35" i="1" s="1"/>
  <c r="C36" i="1"/>
  <c r="E36" i="1" s="1"/>
  <c r="G36" i="1" s="1"/>
  <c r="H36" i="1" s="1"/>
  <c r="I36" i="1" s="1"/>
</calcChain>
</file>

<file path=xl/sharedStrings.xml><?xml version="1.0" encoding="utf-8"?>
<sst xmlns="http://schemas.openxmlformats.org/spreadsheetml/2006/main" count="59" uniqueCount="49">
  <si>
    <t>PLAN DE COSTOS</t>
  </si>
  <si>
    <t>Elaboró: Leonardo Rodríguez</t>
  </si>
  <si>
    <t>Proyecto:</t>
  </si>
  <si>
    <t>“Proyecto de Digitalización para la Universidad”</t>
  </si>
  <si>
    <t>Unidades</t>
  </si>
  <si>
    <t>Concepto</t>
  </si>
  <si>
    <t>Precio</t>
  </si>
  <si>
    <t>Costo de clasificación</t>
  </si>
  <si>
    <t>Tiempo</t>
  </si>
  <si>
    <t>Meses</t>
  </si>
  <si>
    <t>Costo mensual</t>
  </si>
  <si>
    <t>COSTO DIRECTO</t>
  </si>
  <si>
    <t>Renta</t>
  </si>
  <si>
    <t>Mensual</t>
  </si>
  <si>
    <t>Internet</t>
  </si>
  <si>
    <t>Artículos de limpieza</t>
  </si>
  <si>
    <t>Mantenimiento</t>
  </si>
  <si>
    <t>TOTAL CI</t>
  </si>
  <si>
    <t>DEPRECIACIÓN</t>
  </si>
  <si>
    <t>Computadoras RAM 20GB, SSD 1 TB, Pro I7 10th</t>
  </si>
  <si>
    <t>4 años</t>
  </si>
  <si>
    <t>Escritorio</t>
  </si>
  <si>
    <t>8 años</t>
  </si>
  <si>
    <t>Silla</t>
  </si>
  <si>
    <t>TOTAL DE DEPRECIACIÓN</t>
  </si>
  <si>
    <t>Mano de obra</t>
  </si>
  <si>
    <t>Sueldo de programador A-J-S-FS</t>
  </si>
  <si>
    <t>Director de proyecto</t>
  </si>
  <si>
    <t>TOTAL DE MANO DE OBRA</t>
  </si>
  <si>
    <t>AMORTIZACIÓN</t>
  </si>
  <si>
    <t>Licencia de windows</t>
  </si>
  <si>
    <t>Anual</t>
  </si>
  <si>
    <t>Antivirus Avast premium</t>
  </si>
  <si>
    <t>Certificación de Android Studio</t>
  </si>
  <si>
    <t>Certificación Web</t>
  </si>
  <si>
    <t>TOTAL DE AMORTIZACIÓN</t>
  </si>
  <si>
    <t>Materia prima</t>
  </si>
  <si>
    <t>Material Theme</t>
  </si>
  <si>
    <t>TOTAL DE MATERIA PRIMA</t>
  </si>
  <si>
    <t>TOTAL GRAL</t>
  </si>
  <si>
    <t>COSTO TOTAL MENSUAL</t>
  </si>
  <si>
    <t>Estimación de tiempo (meses)</t>
  </si>
  <si>
    <t>Costo total</t>
  </si>
  <si>
    <t>Margen de utilidad</t>
  </si>
  <si>
    <t>Precio proyecto</t>
  </si>
  <si>
    <t>Total en ganancia</t>
  </si>
  <si>
    <t>Utilidad mensual</t>
  </si>
  <si>
    <t>MÁXIMO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</si>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</sst>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[$$-80A]#,##0.00;[Red]&quot;-&quot;[$$-80A]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Liberation San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1" applyFont="1"/>
    <xf numFmtId="0" fontId="1" fillId="0" borderId="0" xfId="1" applyFont="1"/>
    <xf numFmtId="0" fontId="3" fillId="0" borderId="0" xfId="1" applyFont="1"/>
    <xf numFmtId="0" fontId="4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65" fontId="0" fillId="0" borderId="1" xfId="0" applyNumberFormat="1" applyBorder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0" fontId="0" fillId="0" borderId="4" xfId="0" applyBorder="1"/>
    <xf numFmtId="165" fontId="0" fillId="0" borderId="4" xfId="0" applyNumberFormat="1" applyBorder="1"/>
    <xf numFmtId="165" fontId="4" fillId="0" borderId="1" xfId="0" applyNumberFormat="1" applyFont="1" applyBorder="1"/>
  </cellXfs>
  <cellStyles count="2">
    <cellStyle name="Normal" xfId="0" builtinId="0"/>
    <cellStyle name="Normal 2" xfId="1" xr:uid="{C78DD27A-8396-4880-8A9C-13D6E20B53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A8E7-4609-40CB-B557-88115444F888}">
  <dimension ref="B3:I36"/>
  <sheetViews>
    <sheetView tabSelected="1" workbookViewId="0">
      <selection activeCell="C5" sqref="C5:H5"/>
    </sheetView>
  </sheetViews>
  <sheetFormatPr baseColWidth="10" defaultRowHeight="14.5"/>
  <cols>
    <col min="3" max="3" width="40.81640625" bestFit="1" customWidth="1"/>
    <col min="7" max="7" width="14.1796875" bestFit="1" customWidth="1"/>
    <col min="8" max="8" width="15.6328125" bestFit="1" customWidth="1"/>
    <col min="9" max="9" width="15.36328125" bestFit="1" customWidth="1"/>
  </cols>
  <sheetData>
    <row r="3" spans="2:8">
      <c r="B3" t="s">
        <v>0</v>
      </c>
    </row>
    <row r="4" spans="2:8">
      <c r="B4" t="s">
        <v>1</v>
      </c>
      <c r="F4" s="1">
        <v>45772</v>
      </c>
    </row>
    <row r="5" spans="2:8">
      <c r="B5" s="2" t="s">
        <v>2</v>
      </c>
      <c r="C5" s="3" t="s">
        <v>3</v>
      </c>
      <c r="D5" s="4"/>
      <c r="E5" s="4"/>
      <c r="F5" s="4"/>
      <c r="G5" s="4"/>
      <c r="H5" s="4"/>
    </row>
    <row r="6" spans="2:8"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</row>
    <row r="7" spans="2:8">
      <c r="B7" s="6" t="s">
        <v>11</v>
      </c>
      <c r="C7" s="6"/>
      <c r="D7" s="6"/>
      <c r="E7" s="6"/>
      <c r="F7" s="6"/>
      <c r="G7" s="6"/>
      <c r="H7" s="6"/>
    </row>
    <row r="8" spans="2:8">
      <c r="B8" s="7">
        <v>1</v>
      </c>
      <c r="C8" s="7" t="s">
        <v>12</v>
      </c>
      <c r="D8" s="7">
        <v>4000</v>
      </c>
      <c r="E8" s="7">
        <f>D8</f>
        <v>4000</v>
      </c>
      <c r="F8" s="7" t="s">
        <v>13</v>
      </c>
      <c r="G8" s="7">
        <v>1</v>
      </c>
      <c r="H8" s="8">
        <f>D8*G8</f>
        <v>4000</v>
      </c>
    </row>
    <row r="9" spans="2:8">
      <c r="B9" s="7">
        <v>1</v>
      </c>
      <c r="C9" s="7" t="s">
        <v>14</v>
      </c>
      <c r="D9" s="7">
        <v>200</v>
      </c>
      <c r="E9" s="7">
        <f>D9</f>
        <v>200</v>
      </c>
      <c r="F9" s="7" t="s">
        <v>13</v>
      </c>
      <c r="G9" s="7">
        <v>1</v>
      </c>
      <c r="H9" s="8">
        <f>D9*G9</f>
        <v>200</v>
      </c>
    </row>
    <row r="10" spans="2:8">
      <c r="B10" s="7">
        <v>1</v>
      </c>
      <c r="C10" s="7" t="s">
        <v>15</v>
      </c>
      <c r="D10" s="7">
        <v>100</v>
      </c>
      <c r="E10" s="7">
        <f>D10</f>
        <v>100</v>
      </c>
      <c r="F10" s="7" t="s">
        <v>13</v>
      </c>
      <c r="G10" s="7">
        <v>1</v>
      </c>
      <c r="H10" s="8">
        <f>D10*G10</f>
        <v>100</v>
      </c>
    </row>
    <row r="11" spans="2:8">
      <c r="B11" s="7">
        <v>1</v>
      </c>
      <c r="C11" s="7" t="s">
        <v>16</v>
      </c>
      <c r="D11" s="7">
        <v>100</v>
      </c>
      <c r="E11" s="7">
        <f>D11</f>
        <v>100</v>
      </c>
      <c r="F11" s="7" t="s">
        <v>13</v>
      </c>
      <c r="G11" s="7">
        <v>1</v>
      </c>
      <c r="H11" s="8">
        <f>D11*G11</f>
        <v>100</v>
      </c>
    </row>
    <row r="12" spans="2:8">
      <c r="B12" s="7" t="s">
        <v>17</v>
      </c>
      <c r="C12" s="7"/>
      <c r="D12" s="7"/>
      <c r="E12" s="7"/>
      <c r="F12" s="7"/>
      <c r="G12" s="7"/>
      <c r="H12" s="8">
        <f>SUM(H8:H11)</f>
        <v>4400</v>
      </c>
    </row>
    <row r="13" spans="2:8">
      <c r="B13" s="6" t="s">
        <v>18</v>
      </c>
      <c r="C13" s="6"/>
      <c r="D13" s="6"/>
      <c r="E13" s="6"/>
      <c r="F13" s="6"/>
      <c r="G13" s="6"/>
      <c r="H13" s="6"/>
    </row>
    <row r="14" spans="2:8">
      <c r="B14" s="7">
        <v>1</v>
      </c>
      <c r="C14" s="7" t="s">
        <v>19</v>
      </c>
      <c r="D14" s="7">
        <v>17000</v>
      </c>
      <c r="E14" s="7">
        <f>D14*B14</f>
        <v>17000</v>
      </c>
      <c r="F14" s="7" t="s">
        <v>20</v>
      </c>
      <c r="G14" s="7">
        <v>48</v>
      </c>
      <c r="H14" s="8">
        <v>708</v>
      </c>
    </row>
    <row r="15" spans="2:8">
      <c r="B15" s="7">
        <v>1</v>
      </c>
      <c r="C15" s="7" t="s">
        <v>21</v>
      </c>
      <c r="D15" s="7">
        <v>2500</v>
      </c>
      <c r="E15" s="7">
        <f>D15</f>
        <v>2500</v>
      </c>
      <c r="F15" s="7" t="s">
        <v>22</v>
      </c>
      <c r="G15" s="7">
        <v>96</v>
      </c>
      <c r="H15" s="8">
        <v>26</v>
      </c>
    </row>
    <row r="16" spans="2:8">
      <c r="B16" s="7">
        <v>1</v>
      </c>
      <c r="C16" s="7" t="s">
        <v>23</v>
      </c>
      <c r="D16" s="7">
        <v>3000</v>
      </c>
      <c r="E16" s="7">
        <f>D16</f>
        <v>3000</v>
      </c>
      <c r="F16" s="7" t="s">
        <v>22</v>
      </c>
      <c r="G16" s="7">
        <v>96</v>
      </c>
      <c r="H16" s="8">
        <v>31</v>
      </c>
    </row>
    <row r="17" spans="2:8">
      <c r="B17" s="7" t="s">
        <v>24</v>
      </c>
      <c r="C17" s="7"/>
      <c r="D17" s="7"/>
      <c r="E17" s="7"/>
      <c r="F17" s="7"/>
      <c r="G17" s="7"/>
      <c r="H17" s="8">
        <f>SUM(H14:H16)</f>
        <v>765</v>
      </c>
    </row>
    <row r="18" spans="2:8">
      <c r="B18" s="6" t="s">
        <v>25</v>
      </c>
      <c r="C18" s="6"/>
      <c r="D18" s="6"/>
      <c r="E18" s="6"/>
      <c r="F18" s="6"/>
      <c r="G18" s="6"/>
      <c r="H18" s="6"/>
    </row>
    <row r="19" spans="2:8">
      <c r="B19" s="7">
        <v>1</v>
      </c>
      <c r="C19" s="7" t="s">
        <v>26</v>
      </c>
      <c r="D19" s="8">
        <v>12000</v>
      </c>
      <c r="E19" s="8">
        <f>D19</f>
        <v>12000</v>
      </c>
      <c r="F19" s="7" t="s">
        <v>13</v>
      </c>
      <c r="G19" s="7">
        <v>4</v>
      </c>
      <c r="H19" s="8">
        <f>G19*E19</f>
        <v>48000</v>
      </c>
    </row>
    <row r="20" spans="2:8">
      <c r="B20" s="7">
        <v>1</v>
      </c>
      <c r="C20" s="7" t="s">
        <v>27</v>
      </c>
      <c r="D20" s="8">
        <v>10000</v>
      </c>
      <c r="E20" s="8">
        <f>D20</f>
        <v>10000</v>
      </c>
      <c r="F20" s="7" t="s">
        <v>13</v>
      </c>
      <c r="G20" s="7">
        <v>4</v>
      </c>
      <c r="H20" s="8">
        <f>G20*E20</f>
        <v>40000</v>
      </c>
    </row>
    <row r="21" spans="2:8">
      <c r="B21" s="7" t="s">
        <v>28</v>
      </c>
      <c r="C21" s="7"/>
      <c r="D21" s="7"/>
      <c r="E21" s="7"/>
      <c r="F21" s="7"/>
      <c r="G21" s="7"/>
      <c r="H21" s="8">
        <f>SUM(H19:H20)</f>
        <v>88000</v>
      </c>
    </row>
    <row r="22" spans="2:8">
      <c r="B22" s="6" t="s">
        <v>29</v>
      </c>
      <c r="C22" s="6"/>
      <c r="D22" s="6"/>
      <c r="E22" s="6"/>
      <c r="F22" s="6"/>
      <c r="G22" s="6"/>
      <c r="H22" s="6"/>
    </row>
    <row r="23" spans="2:8">
      <c r="B23" s="7">
        <v>3</v>
      </c>
      <c r="C23" s="7" t="s">
        <v>30</v>
      </c>
      <c r="D23" s="7">
        <v>450</v>
      </c>
      <c r="E23" s="7">
        <f>D23</f>
        <v>450</v>
      </c>
      <c r="F23" s="7" t="s">
        <v>31</v>
      </c>
      <c r="G23" s="7">
        <v>12</v>
      </c>
      <c r="H23" s="8">
        <v>38</v>
      </c>
    </row>
    <row r="24" spans="2:8">
      <c r="B24" s="7">
        <v>3</v>
      </c>
      <c r="C24" s="7" t="s">
        <v>32</v>
      </c>
      <c r="D24" s="7">
        <v>300</v>
      </c>
      <c r="E24" s="7">
        <f>D24</f>
        <v>300</v>
      </c>
      <c r="F24" s="7" t="s">
        <v>31</v>
      </c>
      <c r="G24" s="7">
        <v>12</v>
      </c>
      <c r="H24" s="8">
        <f>E24/G24</f>
        <v>25</v>
      </c>
    </row>
    <row r="25" spans="2:8">
      <c r="B25" s="9">
        <v>3</v>
      </c>
      <c r="C25" s="9" t="s">
        <v>33</v>
      </c>
      <c r="D25" s="9">
        <v>8000</v>
      </c>
      <c r="E25" s="9">
        <f>D25</f>
        <v>8000</v>
      </c>
      <c r="F25" s="9" t="s">
        <v>31</v>
      </c>
      <c r="G25" s="9">
        <v>12</v>
      </c>
      <c r="H25" s="10">
        <v>667</v>
      </c>
    </row>
    <row r="26" spans="2:8">
      <c r="B26" s="11">
        <v>3</v>
      </c>
      <c r="C26" s="11" t="s">
        <v>34</v>
      </c>
      <c r="D26" s="11">
        <v>8000</v>
      </c>
      <c r="E26" s="11">
        <f>D26</f>
        <v>8000</v>
      </c>
      <c r="F26" s="11" t="s">
        <v>31</v>
      </c>
      <c r="G26" s="11">
        <v>12</v>
      </c>
      <c r="H26" s="12">
        <v>667</v>
      </c>
    </row>
    <row r="27" spans="2:8">
      <c r="B27" s="13" t="s">
        <v>35</v>
      </c>
      <c r="C27" s="13"/>
      <c r="D27" s="13"/>
      <c r="E27" s="13"/>
      <c r="F27" s="13"/>
      <c r="G27" s="13"/>
      <c r="H27" s="14">
        <f>SUM(H23:H26)</f>
        <v>1397</v>
      </c>
    </row>
    <row r="29" spans="2:8">
      <c r="B29" s="6" t="s">
        <v>36</v>
      </c>
      <c r="C29" s="6"/>
      <c r="D29" s="6"/>
      <c r="E29" s="6"/>
      <c r="F29" s="6"/>
      <c r="G29" s="6"/>
      <c r="H29" s="6"/>
    </row>
    <row r="30" spans="2:8">
      <c r="B30" s="7">
        <v>1</v>
      </c>
      <c r="C30" s="7" t="s">
        <v>37</v>
      </c>
      <c r="D30" s="8">
        <v>1000</v>
      </c>
      <c r="E30" s="8">
        <f>D30*G30</f>
        <v>1000</v>
      </c>
      <c r="F30" s="7" t="s">
        <v>13</v>
      </c>
      <c r="G30" s="7">
        <v>1</v>
      </c>
      <c r="H30" s="8">
        <f>E30</f>
        <v>1000</v>
      </c>
    </row>
    <row r="31" spans="2:8">
      <c r="B31" s="7" t="s">
        <v>38</v>
      </c>
      <c r="C31" s="7"/>
      <c r="D31" s="7"/>
      <c r="E31" s="7"/>
      <c r="F31" s="7"/>
      <c r="G31" s="7"/>
      <c r="H31" s="8">
        <f>H30</f>
        <v>1000</v>
      </c>
    </row>
    <row r="32" spans="2:8">
      <c r="B32" s="7"/>
      <c r="C32" s="7"/>
      <c r="D32" s="7"/>
      <c r="E32" s="7"/>
      <c r="F32" s="7"/>
      <c r="G32" s="7" t="s">
        <v>39</v>
      </c>
      <c r="H32" s="15">
        <f>H12+H17+H21+H27+H31</f>
        <v>95562</v>
      </c>
    </row>
    <row r="34" spans="2:9">
      <c r="B34" s="7"/>
      <c r="C34" s="7" t="s">
        <v>40</v>
      </c>
      <c r="D34" s="7" t="s">
        <v>41</v>
      </c>
      <c r="E34" s="7" t="s">
        <v>42</v>
      </c>
      <c r="F34" s="7" t="s">
        <v>43</v>
      </c>
      <c r="G34" s="7" t="s">
        <v>44</v>
      </c>
      <c r="H34" s="7" t="s">
        <v>45</v>
      </c>
      <c r="I34" s="7" t="s">
        <v>46</v>
      </c>
    </row>
    <row r="35" spans="2:9">
      <c r="B35" s="7" t="s">
        <v>47</v>
      </c>
      <c r="C35" s="8">
        <f>H32</f>
        <v>95562</v>
      </c>
      <c r="D35" s="7">
        <v>6</v>
      </c>
      <c r="E35" s="8">
        <f>C35*D35</f>
        <v>573372</v>
      </c>
      <c r="F35" s="7">
        <v>0.315</v>
      </c>
      <c r="G35" s="8">
        <f>E35/F35</f>
        <v>1820228.5714285714</v>
      </c>
      <c r="H35" s="8">
        <f>G35-E35</f>
        <v>1246856.5714285714</v>
      </c>
      <c r="I35" s="8">
        <f>H35/D35</f>
        <v>207809.42857142855</v>
      </c>
    </row>
    <row r="36" spans="2:9">
      <c r="B36" s="7" t="s">
        <v>48</v>
      </c>
      <c r="C36" s="8">
        <f>H32</f>
        <v>95562</v>
      </c>
      <c r="D36" s="7">
        <v>6</v>
      </c>
      <c r="E36" s="8">
        <f>C36*D36</f>
        <v>573372</v>
      </c>
      <c r="F36" s="7">
        <v>0.68500000000000005</v>
      </c>
      <c r="G36" s="8">
        <f>E36/F36</f>
        <v>837039.41605839413</v>
      </c>
      <c r="H36" s="8">
        <f>G36-E36</f>
        <v>263667.41605839413</v>
      </c>
      <c r="I36" s="8">
        <f>H36/D36</f>
        <v>43944.56934306569</v>
      </c>
    </row>
  </sheetData>
  <mergeCells count="6">
    <mergeCell ref="C5:H5"/>
    <mergeCell ref="B7:H7"/>
    <mergeCell ref="B13:H13"/>
    <mergeCell ref="B18:H18"/>
    <mergeCell ref="B22:H22"/>
    <mergeCell ref="B29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Rodríguez Rodríguez</dc:creator>
  <cp:lastModifiedBy>Leonardo Rodríguez Rodríguez</cp:lastModifiedBy>
  <dcterms:created xsi:type="dcterms:W3CDTF">2025-05-22T07:27:43Z</dcterms:created>
  <dcterms:modified xsi:type="dcterms:W3CDTF">2025-05-22T07:29:10Z</dcterms:modified>
</cp:coreProperties>
</file>