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gu\Documents\ESIR\ESIR 2\Finance\"/>
    </mc:Choice>
  </mc:AlternateContent>
  <bookViews>
    <workbookView minimized="1" xWindow="0" yWindow="0" windowWidth="23040" windowHeight="9048" xr2:uid="{4C2BC578-262C-468D-AF1A-EB219896B94D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G3" i="1"/>
  <c r="G27" i="1" l="1"/>
  <c r="J22" i="1"/>
  <c r="G21" i="1"/>
  <c r="G17" i="1"/>
  <c r="G13" i="1"/>
  <c r="G8" i="1"/>
  <c r="D8" i="1"/>
  <c r="J4" i="1"/>
  <c r="J3" i="1"/>
  <c r="D9" i="1" s="1"/>
  <c r="D10" i="1" s="1"/>
  <c r="J8" i="1" s="1"/>
  <c r="D11" i="1" s="1"/>
  <c r="D13" i="1" s="1"/>
  <c r="J11" i="1" s="1"/>
  <c r="D14" i="1" s="1"/>
  <c r="D17" i="1" s="1"/>
  <c r="J14" i="1" s="1"/>
  <c r="D18" i="1" s="1"/>
  <c r="D21" i="1" s="1"/>
  <c r="J18" i="1" s="1"/>
  <c r="D23" i="1" s="1"/>
  <c r="D7" i="1"/>
  <c r="F8" i="1"/>
  <c r="F3" i="1"/>
  <c r="I3" i="1" s="1"/>
  <c r="C9" i="1" s="1"/>
  <c r="C7" i="1"/>
  <c r="I22" i="1"/>
  <c r="F21" i="1"/>
  <c r="F17" i="1"/>
  <c r="F13" i="1"/>
  <c r="I4" i="1"/>
  <c r="C8" i="1" s="1"/>
  <c r="C10" i="1" l="1"/>
  <c r="I8" i="1"/>
  <c r="C11" i="1" l="1"/>
  <c r="C13" i="1" s="1"/>
  <c r="I11" i="1"/>
  <c r="C14" i="1" l="1"/>
  <c r="C17" i="1" s="1"/>
  <c r="I14" i="1"/>
  <c r="C18" i="1" s="1"/>
  <c r="C21" i="1" l="1"/>
  <c r="I18" i="1"/>
  <c r="C23" i="1" s="1"/>
  <c r="F27" i="1" l="1"/>
  <c r="I23" i="1" l="1"/>
  <c r="C25" i="1"/>
</calcChain>
</file>

<file path=xl/sharedStrings.xml><?xml version="1.0" encoding="utf-8"?>
<sst xmlns="http://schemas.openxmlformats.org/spreadsheetml/2006/main" count="61" uniqueCount="49">
  <si>
    <t>Produits - Charges</t>
  </si>
  <si>
    <t>Produits</t>
  </si>
  <si>
    <t>Charges</t>
  </si>
  <si>
    <t>Soldes intermédiaires des exercices</t>
  </si>
  <si>
    <t>N</t>
  </si>
  <si>
    <t>N-1</t>
  </si>
  <si>
    <t>Ventes de marchandises</t>
  </si>
  <si>
    <t>Production vendue</t>
  </si>
  <si>
    <t>Ou déstockage de production (a)</t>
  </si>
  <si>
    <t>Production de l’exercice</t>
  </si>
  <si>
    <t>Total</t>
  </si>
  <si>
    <t>Marge commerciale</t>
  </si>
  <si>
    <t>Valeur ajoutée</t>
  </si>
  <si>
    <t>Impôts, taxes et versement assimilés (b)</t>
  </si>
  <si>
    <t>Excédent brut (ou insuffisance brute) d'exploitation</t>
  </si>
  <si>
    <t>Subventions d'exploitation</t>
  </si>
  <si>
    <t>Charges de personnel</t>
  </si>
  <si>
    <t>Excédent brut d'exploitation</t>
  </si>
  <si>
    <t>Ou insuffisance brute d'exploitation</t>
  </si>
  <si>
    <t>Reprises sur charges et transferts de charges</t>
  </si>
  <si>
    <t>Dotations aux amortissements</t>
  </si>
  <si>
    <t>Autres produits</t>
  </si>
  <si>
    <t>Autres charges</t>
  </si>
  <si>
    <t>Résultat d'exploitation</t>
  </si>
  <si>
    <t>Ou résultat d'exploitation</t>
  </si>
  <si>
    <t>Résultat courant avant impôts (bénéfice ou perte)</t>
  </si>
  <si>
    <t>Quotes-part de résultat sur opération faites en commun</t>
  </si>
  <si>
    <t>Produits financiers</t>
  </si>
  <si>
    <t>Charges financières</t>
  </si>
  <si>
    <t>Produits exceptionnels</t>
  </si>
  <si>
    <t>Charges exceptionnelles</t>
  </si>
  <si>
    <t>Résultat exceptionnel (bénéfice ou perte)</t>
  </si>
  <si>
    <t>Résultat courant avant impôts</t>
  </si>
  <si>
    <t>Ou Résultat courant avant impôts</t>
  </si>
  <si>
    <t>Résultat de l'exercice (bénéfice ou perte) ©</t>
  </si>
  <si>
    <t>Résultat exceptionnel</t>
  </si>
  <si>
    <t>Ou Résultat exceptionnel</t>
  </si>
  <si>
    <t>Participation des salariés</t>
  </si>
  <si>
    <t>Impôts sur le bénéfice</t>
  </si>
  <si>
    <t>Plus-values et/ou moins-values sur cessions d'éléments d'actif</t>
  </si>
  <si>
    <t xml:space="preserve">Coût d’achat des marchandises vendues </t>
  </si>
  <si>
    <t xml:space="preserve">Marge commerciale </t>
  </si>
  <si>
    <t xml:space="preserve">Valeur ajoutée </t>
  </si>
  <si>
    <t xml:space="preserve">Consommation de l'exercice en provenance de tiers </t>
  </si>
  <si>
    <t xml:space="preserve">Production Stockée </t>
  </si>
  <si>
    <t xml:space="preserve">Résultat d'exploitation (bénéfice ou perte) </t>
  </si>
  <si>
    <t>Valeur comptable des éléments cédés</t>
  </si>
  <si>
    <t>Produit des cessions d'éléments actifs</t>
  </si>
  <si>
    <t>Production immobilisée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</si>
</sst>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3" borderId="17" xfId="0" applyFont="1" applyFill="1" applyBorder="1" applyAlignment="1">
      <alignment horizontal="right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3" borderId="17" xfId="0" applyFill="1" applyBorder="1" applyAlignment="1">
      <alignment horizontal="right" vertical="top" wrapText="1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2" xfId="0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7" xfId="0" applyFill="1" applyBorder="1" applyAlignment="1">
      <alignment horizontal="left" vertical="center" wrapText="1"/>
    </xf>
    <xf numFmtId="0" fontId="0" fillId="0" borderId="27" xfId="0" applyBorder="1" applyAlignment="1">
      <alignment horizontal="center"/>
    </xf>
    <xf numFmtId="0" fontId="0" fillId="0" borderId="27" xfId="0" applyFill="1" applyBorder="1" applyAlignment="1">
      <alignment vertical="center" wrapText="1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28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/>
    </xf>
    <xf numFmtId="0" fontId="3" fillId="3" borderId="28" xfId="0" applyFont="1" applyFill="1" applyBorder="1" applyAlignment="1">
      <alignment horizontal="right" wrapText="1"/>
    </xf>
    <xf numFmtId="0" fontId="3" fillId="3" borderId="24" xfId="0" applyFont="1" applyFill="1" applyBorder="1" applyAlignment="1">
      <alignment horizontal="right" wrapText="1"/>
    </xf>
    <xf numFmtId="0" fontId="3" fillId="3" borderId="25" xfId="0" applyFont="1" applyFill="1" applyBorder="1" applyAlignment="1">
      <alignment horizontal="right" wrapText="1"/>
    </xf>
    <xf numFmtId="0" fontId="0" fillId="0" borderId="2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7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371A-F9B0-4AD1-BF18-F538AA39B600}">
  <dimension ref="B1:J28"/>
  <sheetViews>
    <sheetView tabSelected="1" topLeftCell="A2" zoomScale="70" zoomScaleNormal="70" workbookViewId="0">
      <selection activeCell="M25" sqref="M25"/>
    </sheetView>
  </sheetViews>
  <sheetFormatPr baseColWidth="10" defaultRowHeight="14.4" x14ac:dyDescent="0.3"/>
  <cols>
    <col min="2" max="2" width="34.6640625" customWidth="1"/>
    <col min="3" max="3" width="13.44140625" customWidth="1"/>
    <col min="5" max="5" width="38.21875" customWidth="1"/>
    <col min="8" max="8" width="36.6640625" customWidth="1"/>
  </cols>
  <sheetData>
    <row r="1" spans="2:10" ht="15" thickBot="1" x14ac:dyDescent="0.35">
      <c r="H1" s="1" t="s">
        <v>0</v>
      </c>
    </row>
    <row r="2" spans="2:10" ht="27" customHeight="1" thickBot="1" x14ac:dyDescent="0.35">
      <c r="B2" s="78" t="s">
        <v>1</v>
      </c>
      <c r="C2" s="79"/>
      <c r="D2" s="2"/>
      <c r="E2" s="78" t="s">
        <v>2</v>
      </c>
      <c r="F2" s="79"/>
      <c r="G2" s="3"/>
      <c r="H2" s="4" t="s">
        <v>3</v>
      </c>
      <c r="I2" s="4" t="s">
        <v>4</v>
      </c>
      <c r="J2" s="4" t="s">
        <v>5</v>
      </c>
    </row>
    <row r="3" spans="2:10" ht="26.4" customHeight="1" thickBot="1" x14ac:dyDescent="0.35">
      <c r="B3" s="5" t="s">
        <v>6</v>
      </c>
      <c r="C3" s="6">
        <v>7750</v>
      </c>
      <c r="D3" s="7">
        <v>5225</v>
      </c>
      <c r="E3" s="8" t="s">
        <v>40</v>
      </c>
      <c r="F3" s="9">
        <f>6000+225</f>
        <v>6225</v>
      </c>
      <c r="G3" s="10">
        <f>5000-500</f>
        <v>4500</v>
      </c>
      <c r="H3" s="8" t="s">
        <v>41</v>
      </c>
      <c r="I3" s="9">
        <f>C3-F3</f>
        <v>1525</v>
      </c>
      <c r="J3" s="11">
        <f>D3-G3</f>
        <v>725</v>
      </c>
    </row>
    <row r="4" spans="2:10" ht="24" customHeight="1" x14ac:dyDescent="0.3">
      <c r="B4" s="12" t="s">
        <v>7</v>
      </c>
      <c r="C4" s="13">
        <v>3286</v>
      </c>
      <c r="D4" s="14">
        <v>3036</v>
      </c>
      <c r="E4" s="54" t="s">
        <v>8</v>
      </c>
      <c r="F4" s="54">
        <v>0</v>
      </c>
      <c r="G4" s="54">
        <v>0</v>
      </c>
      <c r="H4" s="80" t="s">
        <v>9</v>
      </c>
      <c r="I4" s="72">
        <f>C4+C5+C6</f>
        <v>3206</v>
      </c>
      <c r="J4" s="61">
        <f>D7-G7</f>
        <v>3111</v>
      </c>
    </row>
    <row r="5" spans="2:10" ht="24" customHeight="1" x14ac:dyDescent="0.3">
      <c r="B5" s="15" t="s">
        <v>44</v>
      </c>
      <c r="C5" s="16">
        <v>-115</v>
      </c>
      <c r="D5" s="17">
        <v>35</v>
      </c>
      <c r="E5" s="55"/>
      <c r="F5" s="55"/>
      <c r="G5" s="55"/>
      <c r="H5" s="81"/>
      <c r="I5" s="73"/>
      <c r="J5" s="62"/>
    </row>
    <row r="6" spans="2:10" ht="22.2" customHeight="1" x14ac:dyDescent="0.3">
      <c r="B6" s="15" t="s">
        <v>48</v>
      </c>
      <c r="C6" s="16">
        <v>35</v>
      </c>
      <c r="D6" s="17">
        <v>40</v>
      </c>
      <c r="E6" s="56"/>
      <c r="F6" s="56"/>
      <c r="G6" s="56"/>
      <c r="H6" s="81"/>
      <c r="I6" s="73"/>
      <c r="J6" s="62"/>
    </row>
    <row r="7" spans="2:10" ht="15" thickBot="1" x14ac:dyDescent="0.35">
      <c r="B7" s="18" t="s">
        <v>10</v>
      </c>
      <c r="C7" s="19">
        <f>SUM(C4:C6)</f>
        <v>3206</v>
      </c>
      <c r="D7" s="20">
        <f>SUM(D4:D6)</f>
        <v>3111</v>
      </c>
      <c r="E7" s="21" t="s">
        <v>10</v>
      </c>
      <c r="F7" s="19">
        <v>0</v>
      </c>
      <c r="G7" s="20">
        <v>0</v>
      </c>
      <c r="H7" s="82"/>
      <c r="I7" s="74"/>
      <c r="J7" s="63"/>
    </row>
    <row r="8" spans="2:10" ht="15" thickBot="1" x14ac:dyDescent="0.35">
      <c r="B8" s="12" t="s">
        <v>9</v>
      </c>
      <c r="C8" s="22">
        <f>I4</f>
        <v>3206</v>
      </c>
      <c r="D8" s="23">
        <f>J4</f>
        <v>3111</v>
      </c>
      <c r="E8" s="72" t="s">
        <v>43</v>
      </c>
      <c r="F8" s="53">
        <f>1125-125+770</f>
        <v>1770</v>
      </c>
      <c r="G8" s="53">
        <f>900+55+670</f>
        <v>1625</v>
      </c>
      <c r="H8" s="75" t="s">
        <v>42</v>
      </c>
      <c r="I8" s="72">
        <f>I3+I4-F8</f>
        <v>2961</v>
      </c>
      <c r="J8" s="61">
        <f>D10-G8</f>
        <v>2211</v>
      </c>
    </row>
    <row r="9" spans="2:10" ht="15" thickBot="1" x14ac:dyDescent="0.35">
      <c r="B9" s="15" t="s">
        <v>11</v>
      </c>
      <c r="C9" s="16">
        <f>I3</f>
        <v>1525</v>
      </c>
      <c r="D9" s="24">
        <f>J3</f>
        <v>725</v>
      </c>
      <c r="E9" s="73"/>
      <c r="F9" s="53"/>
      <c r="G9" s="53"/>
      <c r="H9" s="76"/>
      <c r="I9" s="73"/>
      <c r="J9" s="62"/>
    </row>
    <row r="10" spans="2:10" ht="15" thickBot="1" x14ac:dyDescent="0.35">
      <c r="B10" s="18" t="s">
        <v>10</v>
      </c>
      <c r="C10" s="25">
        <f>C8+C9</f>
        <v>4731</v>
      </c>
      <c r="D10" s="26">
        <f>SUM(D8:D9)</f>
        <v>3836</v>
      </c>
      <c r="E10" s="74"/>
      <c r="F10" s="53"/>
      <c r="G10" s="53"/>
      <c r="H10" s="77"/>
      <c r="I10" s="74"/>
      <c r="J10" s="63"/>
    </row>
    <row r="11" spans="2:10" ht="27.6" customHeight="1" thickBot="1" x14ac:dyDescent="0.35">
      <c r="B11" s="12" t="s">
        <v>12</v>
      </c>
      <c r="C11" s="13">
        <f>I8</f>
        <v>2961</v>
      </c>
      <c r="D11" s="14">
        <f>J8</f>
        <v>2211</v>
      </c>
      <c r="E11" s="45" t="s">
        <v>13</v>
      </c>
      <c r="F11" s="9">
        <v>75</v>
      </c>
      <c r="G11" s="9">
        <v>75</v>
      </c>
      <c r="H11" s="69" t="s">
        <v>14</v>
      </c>
      <c r="I11" s="54">
        <f>I8+C12-F11-F12</f>
        <v>1986</v>
      </c>
      <c r="J11" s="61">
        <f>D13-G13</f>
        <v>1238</v>
      </c>
    </row>
    <row r="12" spans="2:10" ht="21.6" customHeight="1" thickBot="1" x14ac:dyDescent="0.35">
      <c r="B12" s="15" t="s">
        <v>15</v>
      </c>
      <c r="C12" s="16">
        <v>0</v>
      </c>
      <c r="D12" s="17"/>
      <c r="E12" s="44" t="s">
        <v>16</v>
      </c>
      <c r="F12" s="9">
        <v>900</v>
      </c>
      <c r="G12" s="9">
        <v>898</v>
      </c>
      <c r="H12" s="70"/>
      <c r="I12" s="55"/>
      <c r="J12" s="62"/>
    </row>
    <row r="13" spans="2:10" ht="15" thickBot="1" x14ac:dyDescent="0.35">
      <c r="B13" s="18" t="s">
        <v>10</v>
      </c>
      <c r="C13" s="19">
        <f>SUM(C11:C12)</f>
        <v>2961</v>
      </c>
      <c r="D13" s="20">
        <f>D11</f>
        <v>2211</v>
      </c>
      <c r="E13" s="18" t="s">
        <v>10</v>
      </c>
      <c r="F13" s="9">
        <f>SUM(F11:F12)</f>
        <v>975</v>
      </c>
      <c r="G13" s="9">
        <f>G11+G12</f>
        <v>973</v>
      </c>
      <c r="H13" s="71"/>
      <c r="I13" s="60"/>
      <c r="J13" s="63"/>
    </row>
    <row r="14" spans="2:10" ht="22.8" customHeight="1" thickBot="1" x14ac:dyDescent="0.35">
      <c r="B14" s="12" t="s">
        <v>17</v>
      </c>
      <c r="C14" s="13">
        <f>I11</f>
        <v>1986</v>
      </c>
      <c r="D14" s="14">
        <f>J11</f>
        <v>1238</v>
      </c>
      <c r="E14" s="27" t="s">
        <v>18</v>
      </c>
      <c r="F14" s="9">
        <v>0</v>
      </c>
      <c r="G14" s="9">
        <v>0</v>
      </c>
      <c r="H14" s="69" t="s">
        <v>45</v>
      </c>
      <c r="I14" s="54">
        <f>I11+C15+C16-F15-F16</f>
        <v>1811</v>
      </c>
      <c r="J14" s="61">
        <f>D17-G17</f>
        <v>1076</v>
      </c>
    </row>
    <row r="15" spans="2:10" ht="37.799999999999997" customHeight="1" thickBot="1" x14ac:dyDescent="0.35">
      <c r="B15" s="15" t="s">
        <v>19</v>
      </c>
      <c r="C15" s="16">
        <v>0</v>
      </c>
      <c r="D15" s="17">
        <v>0</v>
      </c>
      <c r="E15" s="28" t="s">
        <v>20</v>
      </c>
      <c r="F15" s="9">
        <v>145</v>
      </c>
      <c r="G15" s="9">
        <v>135</v>
      </c>
      <c r="H15" s="58"/>
      <c r="I15" s="55"/>
      <c r="J15" s="62"/>
    </row>
    <row r="16" spans="2:10" ht="23.4" customHeight="1" thickBot="1" x14ac:dyDescent="0.35">
      <c r="B16" s="29" t="s">
        <v>21</v>
      </c>
      <c r="C16" s="16">
        <v>20</v>
      </c>
      <c r="D16" s="17">
        <v>25</v>
      </c>
      <c r="E16" s="28" t="s">
        <v>22</v>
      </c>
      <c r="F16" s="9">
        <v>50</v>
      </c>
      <c r="G16" s="9">
        <v>52</v>
      </c>
      <c r="H16" s="58"/>
      <c r="I16" s="55"/>
      <c r="J16" s="62"/>
    </row>
    <row r="17" spans="2:10" ht="15" thickBot="1" x14ac:dyDescent="0.35">
      <c r="B17" s="18" t="s">
        <v>10</v>
      </c>
      <c r="C17" s="19">
        <f>SUM(C14:C16)</f>
        <v>2006</v>
      </c>
      <c r="D17" s="20">
        <f>D14+D16</f>
        <v>1263</v>
      </c>
      <c r="E17" s="18" t="s">
        <v>10</v>
      </c>
      <c r="F17" s="9">
        <f>SUM(F14:F16)</f>
        <v>195</v>
      </c>
      <c r="G17" s="9">
        <f>G15+G16</f>
        <v>187</v>
      </c>
      <c r="H17" s="59"/>
      <c r="I17" s="60"/>
      <c r="J17" s="63"/>
    </row>
    <row r="18" spans="2:10" ht="21.6" customHeight="1" thickBot="1" x14ac:dyDescent="0.35">
      <c r="B18" s="12" t="s">
        <v>23</v>
      </c>
      <c r="C18" s="13">
        <f>I14</f>
        <v>1811</v>
      </c>
      <c r="D18" s="14">
        <f>J14</f>
        <v>1076</v>
      </c>
      <c r="E18" s="27" t="s">
        <v>24</v>
      </c>
      <c r="F18" s="9">
        <v>0</v>
      </c>
      <c r="G18" s="9">
        <v>0</v>
      </c>
      <c r="H18" s="57" t="s">
        <v>25</v>
      </c>
      <c r="I18" s="54">
        <f>I14+C19+F19+C20-F20</f>
        <v>1720</v>
      </c>
      <c r="J18" s="61">
        <f>D21-G21</f>
        <v>972</v>
      </c>
    </row>
    <row r="19" spans="2:10" ht="31.2" customHeight="1" thickBot="1" x14ac:dyDescent="0.35">
      <c r="B19" s="15" t="s">
        <v>26</v>
      </c>
      <c r="C19" s="16">
        <v>0</v>
      </c>
      <c r="D19" s="17">
        <v>0</v>
      </c>
      <c r="E19" s="28" t="s">
        <v>26</v>
      </c>
      <c r="F19" s="9">
        <v>0</v>
      </c>
      <c r="G19" s="9">
        <v>0</v>
      </c>
      <c r="H19" s="58"/>
      <c r="I19" s="55"/>
      <c r="J19" s="62"/>
    </row>
    <row r="20" spans="2:10" ht="19.8" customHeight="1" thickBot="1" x14ac:dyDescent="0.35">
      <c r="B20" s="15" t="s">
        <v>27</v>
      </c>
      <c r="C20" s="16">
        <v>10</v>
      </c>
      <c r="D20" s="17">
        <v>8</v>
      </c>
      <c r="E20" s="28" t="s">
        <v>28</v>
      </c>
      <c r="F20" s="9">
        <v>101</v>
      </c>
      <c r="G20" s="9">
        <v>112</v>
      </c>
      <c r="H20" s="58"/>
      <c r="I20" s="55"/>
      <c r="J20" s="62"/>
    </row>
    <row r="21" spans="2:10" ht="15" thickBot="1" x14ac:dyDescent="0.35">
      <c r="B21" s="18" t="s">
        <v>10</v>
      </c>
      <c r="C21" s="19">
        <f>SUM(C18:C20)</f>
        <v>1821</v>
      </c>
      <c r="D21" s="20">
        <f>D18+D20</f>
        <v>1084</v>
      </c>
      <c r="E21" s="18" t="s">
        <v>10</v>
      </c>
      <c r="F21" s="9">
        <f>SUM(F18:F20)</f>
        <v>101</v>
      </c>
      <c r="G21" s="9">
        <f>G18+G19+G20</f>
        <v>112</v>
      </c>
      <c r="H21" s="59"/>
      <c r="I21" s="60"/>
      <c r="J21" s="63"/>
    </row>
    <row r="22" spans="2:10" ht="25.8" customHeight="1" thickBot="1" x14ac:dyDescent="0.35">
      <c r="B22" s="30" t="s">
        <v>29</v>
      </c>
      <c r="C22" s="9">
        <v>105</v>
      </c>
      <c r="D22" s="10">
        <v>85</v>
      </c>
      <c r="E22" s="8" t="s">
        <v>30</v>
      </c>
      <c r="F22" s="9">
        <v>150</v>
      </c>
      <c r="G22" s="9">
        <v>195</v>
      </c>
      <c r="H22" s="8" t="s">
        <v>31</v>
      </c>
      <c r="I22" s="9">
        <f>C22-F22</f>
        <v>-45</v>
      </c>
      <c r="J22" s="11">
        <f>D22-G22</f>
        <v>-110</v>
      </c>
    </row>
    <row r="23" spans="2:10" ht="21" customHeight="1" thickBot="1" x14ac:dyDescent="0.35">
      <c r="B23" s="31" t="s">
        <v>32</v>
      </c>
      <c r="C23" s="22">
        <f>I18</f>
        <v>1720</v>
      </c>
      <c r="D23" s="32">
        <f>J18</f>
        <v>972</v>
      </c>
      <c r="E23" s="33" t="s">
        <v>33</v>
      </c>
      <c r="F23" s="46">
        <v>0</v>
      </c>
      <c r="G23" s="46">
        <v>0</v>
      </c>
      <c r="H23" s="64" t="s">
        <v>34</v>
      </c>
      <c r="I23" s="66">
        <f>C23+C24-F23-F24-F25-F26</f>
        <v>1630</v>
      </c>
      <c r="J23" s="67">
        <f>D25-G27</f>
        <v>819</v>
      </c>
    </row>
    <row r="24" spans="2:10" ht="23.4" customHeight="1" thickBot="1" x14ac:dyDescent="0.35">
      <c r="B24" s="29" t="s">
        <v>35</v>
      </c>
      <c r="C24" s="34">
        <v>0</v>
      </c>
      <c r="D24" s="35">
        <v>0</v>
      </c>
      <c r="E24" s="42" t="s">
        <v>36</v>
      </c>
      <c r="F24" s="46">
        <v>45</v>
      </c>
      <c r="G24" s="46">
        <v>110</v>
      </c>
      <c r="H24" s="64"/>
      <c r="I24" s="51"/>
      <c r="J24" s="67"/>
    </row>
    <row r="25" spans="2:10" ht="19.8" customHeight="1" thickBot="1" x14ac:dyDescent="0.35">
      <c r="B25" s="47" t="s">
        <v>10</v>
      </c>
      <c r="C25" s="50">
        <f>SUM(C23:C24)</f>
        <v>1720</v>
      </c>
      <c r="D25" s="50">
        <v>972</v>
      </c>
      <c r="E25" s="43" t="s">
        <v>37</v>
      </c>
      <c r="F25" s="46">
        <v>0</v>
      </c>
      <c r="G25" s="46">
        <v>0</v>
      </c>
      <c r="H25" s="64"/>
      <c r="I25" s="51"/>
      <c r="J25" s="67"/>
    </row>
    <row r="26" spans="2:10" ht="18.600000000000001" customHeight="1" thickBot="1" x14ac:dyDescent="0.35">
      <c r="B26" s="48"/>
      <c r="C26" s="51"/>
      <c r="D26" s="51"/>
      <c r="E26" s="36" t="s">
        <v>38</v>
      </c>
      <c r="F26" s="46">
        <v>45</v>
      </c>
      <c r="G26" s="46">
        <v>43</v>
      </c>
      <c r="H26" s="64"/>
      <c r="I26" s="51"/>
      <c r="J26" s="67"/>
    </row>
    <row r="27" spans="2:10" ht="15" thickBot="1" x14ac:dyDescent="0.35">
      <c r="B27" s="49"/>
      <c r="C27" s="52"/>
      <c r="D27" s="52"/>
      <c r="E27" s="18" t="s">
        <v>10</v>
      </c>
      <c r="F27" s="46">
        <f>SUM(F23:F26)</f>
        <v>90</v>
      </c>
      <c r="G27" s="46">
        <f>G23+G24+G26</f>
        <v>153</v>
      </c>
      <c r="H27" s="65"/>
      <c r="I27" s="52"/>
      <c r="J27" s="68"/>
    </row>
    <row r="28" spans="2:10" ht="37.200000000000003" customHeight="1" thickBot="1" x14ac:dyDescent="0.35">
      <c r="B28" s="37" t="s">
        <v>47</v>
      </c>
      <c r="C28" s="38"/>
      <c r="D28" s="39"/>
      <c r="E28" s="40" t="s">
        <v>46</v>
      </c>
      <c r="F28" s="38"/>
      <c r="G28" s="38"/>
      <c r="H28" s="8" t="s">
        <v>39</v>
      </c>
      <c r="I28" s="38"/>
      <c r="J28" s="41"/>
    </row>
  </sheetData>
  <mergeCells count="29">
    <mergeCell ref="B2:C2"/>
    <mergeCell ref="E2:F2"/>
    <mergeCell ref="E4:E6"/>
    <mergeCell ref="F4:F6"/>
    <mergeCell ref="H4:H7"/>
    <mergeCell ref="J4:J7"/>
    <mergeCell ref="E8:E10"/>
    <mergeCell ref="F8:F10"/>
    <mergeCell ref="H8:H10"/>
    <mergeCell ref="I8:I10"/>
    <mergeCell ref="J8:J10"/>
    <mergeCell ref="I4:I7"/>
    <mergeCell ref="H11:H13"/>
    <mergeCell ref="I11:I13"/>
    <mergeCell ref="J11:J13"/>
    <mergeCell ref="H14:H17"/>
    <mergeCell ref="I14:I17"/>
    <mergeCell ref="J14:J17"/>
    <mergeCell ref="H18:H21"/>
    <mergeCell ref="I18:I21"/>
    <mergeCell ref="J18:J21"/>
    <mergeCell ref="H23:H27"/>
    <mergeCell ref="I23:I27"/>
    <mergeCell ref="J23:J27"/>
    <mergeCell ref="B25:B27"/>
    <mergeCell ref="C25:C27"/>
    <mergeCell ref="G8:G10"/>
    <mergeCell ref="G4:G6"/>
    <mergeCell ref="D25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</dc:creator>
  <cp:lastModifiedBy>Léo</cp:lastModifiedBy>
  <dcterms:created xsi:type="dcterms:W3CDTF">2018-01-08T10:02:57Z</dcterms:created>
  <dcterms:modified xsi:type="dcterms:W3CDTF">2018-01-08T13:38:23Z</dcterms:modified>
</cp:coreProperties>
</file>