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AmyLuProject\Video_Pr_Project\"/>
    </mc:Choice>
  </mc:AlternateContent>
  <bookViews>
    <workbookView xWindow="0" yWindow="0" windowWidth="20490" windowHeight="7755" activeTab="1"/>
  </bookViews>
  <sheets>
    <sheet name="1px=1mm" sheetId="1" r:id="rId1"/>
    <sheet name="1px=You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F7" i="2"/>
  <c r="G2" i="1" l="1"/>
  <c r="F2" i="1" s="1"/>
  <c r="J2" i="1" s="1"/>
  <c r="K2" i="1" s="1"/>
  <c r="G2" i="2"/>
  <c r="F2" i="2" s="1"/>
  <c r="I12" i="2" l="1"/>
  <c r="H12" i="2"/>
  <c r="F16" i="2" s="1"/>
  <c r="G12" i="2"/>
  <c r="F12" i="2"/>
  <c r="H7" i="2"/>
  <c r="G10" i="2"/>
  <c r="F10" i="2"/>
  <c r="I7" i="2"/>
  <c r="C27" i="1"/>
  <c r="D27" i="1" s="1"/>
  <c r="C31" i="1"/>
  <c r="D31" i="1" s="1"/>
  <c r="C17" i="1"/>
  <c r="D17" i="1" s="1"/>
  <c r="C11" i="1"/>
  <c r="D11" i="1" s="1"/>
  <c r="C5" i="1"/>
  <c r="D5" i="1" s="1"/>
  <c r="C30" i="1"/>
  <c r="D30" i="1" s="1"/>
  <c r="C28" i="1"/>
  <c r="D28" i="1" s="1"/>
  <c r="C26" i="1"/>
  <c r="D26" i="1" s="1"/>
  <c r="C24" i="1"/>
  <c r="D24" i="1" s="1"/>
  <c r="C22" i="1"/>
  <c r="D22" i="1" s="1"/>
  <c r="C20" i="1"/>
  <c r="D20" i="1" s="1"/>
  <c r="C18" i="1"/>
  <c r="D18" i="1" s="1"/>
  <c r="C16" i="1"/>
  <c r="D16" i="1" s="1"/>
  <c r="C14" i="1"/>
  <c r="D14" i="1" s="1"/>
  <c r="C12" i="1"/>
  <c r="D12" i="1" s="1"/>
  <c r="C10" i="1"/>
  <c r="D10" i="1" s="1"/>
  <c r="C8" i="1"/>
  <c r="D8" i="1" s="1"/>
  <c r="C6" i="1"/>
  <c r="D6" i="1" s="1"/>
  <c r="C4" i="1"/>
  <c r="D4" i="1" s="1"/>
  <c r="C2" i="1"/>
  <c r="D2" i="1" s="1"/>
  <c r="C29" i="1"/>
  <c r="D29" i="1" s="1"/>
  <c r="C25" i="1"/>
  <c r="D25" i="1" s="1"/>
  <c r="C23" i="1"/>
  <c r="D23" i="1" s="1"/>
  <c r="C21" i="1"/>
  <c r="D21" i="1" s="1"/>
  <c r="C19" i="1"/>
  <c r="D19" i="1" s="1"/>
  <c r="C15" i="1"/>
  <c r="D15" i="1" s="1"/>
  <c r="C13" i="1"/>
  <c r="D13" i="1" s="1"/>
  <c r="C9" i="1"/>
  <c r="D9" i="1" s="1"/>
  <c r="C7" i="1"/>
  <c r="D7" i="1" s="1"/>
  <c r="C3" i="1"/>
  <c r="D3" i="1" s="1"/>
  <c r="C28" i="2" l="1"/>
  <c r="D28" i="2" s="1"/>
  <c r="C24" i="2"/>
  <c r="D24" i="2" s="1"/>
  <c r="C20" i="2"/>
  <c r="D20" i="2" s="1"/>
  <c r="C16" i="2"/>
  <c r="D16" i="2" s="1"/>
  <c r="C12" i="2"/>
  <c r="D12" i="2" s="1"/>
  <c r="C8" i="2"/>
  <c r="D8" i="2" s="1"/>
  <c r="C21" i="2"/>
  <c r="D21" i="2" s="1"/>
  <c r="C9" i="2"/>
  <c r="D9" i="2" s="1"/>
  <c r="C31" i="2"/>
  <c r="D31" i="2" s="1"/>
  <c r="C27" i="2"/>
  <c r="D27" i="2" s="1"/>
  <c r="C23" i="2"/>
  <c r="D23" i="2" s="1"/>
  <c r="C19" i="2"/>
  <c r="D19" i="2" s="1"/>
  <c r="C15" i="2"/>
  <c r="D15" i="2" s="1"/>
  <c r="C11" i="2"/>
  <c r="D11" i="2" s="1"/>
  <c r="C7" i="2"/>
  <c r="D7" i="2" s="1"/>
  <c r="C4" i="2"/>
  <c r="D4" i="2" s="1"/>
  <c r="C25" i="2"/>
  <c r="D25" i="2" s="1"/>
  <c r="C17" i="2"/>
  <c r="D17" i="2" s="1"/>
  <c r="C5" i="2"/>
  <c r="D5" i="2" s="1"/>
  <c r="C30" i="2"/>
  <c r="D30" i="2" s="1"/>
  <c r="C26" i="2"/>
  <c r="D26" i="2" s="1"/>
  <c r="C22" i="2"/>
  <c r="D22" i="2" s="1"/>
  <c r="C18" i="2"/>
  <c r="D18" i="2" s="1"/>
  <c r="C14" i="2"/>
  <c r="D14" i="2" s="1"/>
  <c r="C10" i="2"/>
  <c r="D10" i="2" s="1"/>
  <c r="C6" i="2"/>
  <c r="D6" i="2" s="1"/>
  <c r="C3" i="2"/>
  <c r="D3" i="2" s="1"/>
  <c r="C29" i="2"/>
  <c r="D29" i="2" s="1"/>
  <c r="C13" i="2"/>
  <c r="D13" i="2" s="1"/>
  <c r="C2" i="2"/>
  <c r="D2" i="2" s="1"/>
  <c r="E4" i="2" s="1"/>
</calcChain>
</file>

<file path=xl/sharedStrings.xml><?xml version="1.0" encoding="utf-8"?>
<sst xmlns="http://schemas.openxmlformats.org/spreadsheetml/2006/main" count="40" uniqueCount="32">
  <si>
    <t>序号</t>
    <phoneticPr fontId="1" type="noConversion"/>
  </si>
  <si>
    <t>速度计算
(m/s)</t>
    <phoneticPr fontId="1" type="noConversion"/>
  </si>
  <si>
    <t>时间(s)</t>
    <phoneticPr fontId="1" type="noConversion"/>
  </si>
  <si>
    <t>基准</t>
    <phoneticPr fontId="1" type="noConversion"/>
  </si>
  <si>
    <t>px</t>
    <phoneticPr fontId="1" type="noConversion"/>
  </si>
  <si>
    <t>实际尺寸m</t>
    <phoneticPr fontId="1" type="noConversion"/>
  </si>
  <si>
    <t>比例尺（m/px）</t>
    <phoneticPr fontId="1" type="noConversion"/>
  </si>
  <si>
    <t>比例尺(mm/px)</t>
    <phoneticPr fontId="1" type="noConversion"/>
  </si>
  <si>
    <t>屏幕实际
运动距离
(m)</t>
    <phoneticPr fontId="1" type="noConversion"/>
  </si>
  <si>
    <t>↑填写此处</t>
    <phoneticPr fontId="1" type="noConversion"/>
  </si>
  <si>
    <t>辅助计算：</t>
    <phoneticPr fontId="1" type="noConversion"/>
  </si>
  <si>
    <t>屏幕实际
运动距离
(mm)</t>
    <phoneticPr fontId="1" type="noConversion"/>
  </si>
  <si>
    <t>屏幕实际
运动距离
(m)</t>
    <phoneticPr fontId="1" type="noConversion"/>
  </si>
  <si>
    <t>比例尺(mm/px)
1 px= ? mm</t>
    <phoneticPr fontId="1" type="noConversion"/>
  </si>
  <si>
    <t>车牌宽度</t>
    <phoneticPr fontId="1" type="noConversion"/>
  </si>
  <si>
    <t>车牌高度</t>
    <phoneticPr fontId="1" type="noConversion"/>
  </si>
  <si>
    <t>实际(mm)</t>
    <phoneticPr fontId="1" type="noConversion"/>
  </si>
  <si>
    <t>屏幕宽度
px</t>
    <phoneticPr fontId="1" type="noConversion"/>
  </si>
  <si>
    <t>屏幕实际运动距离为：</t>
    <phoneticPr fontId="1" type="noConversion"/>
  </si>
  <si>
    <t>终止位置 px</t>
    <phoneticPr fontId="1" type="noConversion"/>
  </si>
  <si>
    <t>屏幕实际
运动距离
(mm)</t>
    <phoneticPr fontId="1" type="noConversion"/>
  </si>
  <si>
    <t>屏幕实际运动距离为：</t>
    <phoneticPr fontId="1" type="noConversion"/>
  </si>
  <si>
    <t>实际大小(mm)</t>
    <phoneticPr fontId="1" type="noConversion"/>
  </si>
  <si>
    <t>像素(px)</t>
    <phoneticPr fontId="1" type="noConversion"/>
  </si>
  <si>
    <t>绘制大小(px)</t>
    <phoneticPr fontId="1" type="noConversion"/>
  </si>
  <si>
    <t>起始位置 px</t>
    <phoneticPr fontId="1" type="noConversion"/>
  </si>
  <si>
    <t>遮罩宽度</t>
    <phoneticPr fontId="1" type="noConversion"/>
  </si>
  <si>
    <t>遮罩高度</t>
    <phoneticPr fontId="1" type="noConversion"/>
  </si>
  <si>
    <t>0.1m/s帧数计算：</t>
    <phoneticPr fontId="1" type="noConversion"/>
  </si>
  <si>
    <t>视频帧率</t>
    <phoneticPr fontId="1" type="noConversion"/>
  </si>
  <si>
    <t>0.6 m/s 时间(s)</t>
    <phoneticPr fontId="1" type="noConversion"/>
  </si>
  <si>
    <t>距离预留值(px)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</si>
</sst>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15" zoomScaleNormal="115" workbookViewId="0">
      <selection activeCell="F4" sqref="F4"/>
    </sheetView>
  </sheetViews>
  <sheetFormatPr defaultRowHeight="13.5" x14ac:dyDescent="0.15"/>
  <cols>
    <col min="1" max="1" width="5.5" bestFit="1" customWidth="1"/>
    <col min="3" max="3" width="28.25" bestFit="1" customWidth="1"/>
    <col min="4" max="4" width="8.5" bestFit="1" customWidth="1"/>
    <col min="5" max="5" width="11" bestFit="1" customWidth="1"/>
    <col min="6" max="6" width="16.25" bestFit="1" customWidth="1"/>
    <col min="7" max="7" width="16.875" bestFit="1" customWidth="1"/>
    <col min="8" max="8" width="5.5" bestFit="1" customWidth="1"/>
    <col min="9" max="9" width="11" bestFit="1" customWidth="1"/>
    <col min="10" max="11" width="9.75" bestFit="1" customWidth="1"/>
  </cols>
  <sheetData>
    <row r="1" spans="1:11" ht="40.5" x14ac:dyDescent="0.15">
      <c r="A1" s="1" t="s">
        <v>0</v>
      </c>
      <c r="B1" s="2" t="s">
        <v>1</v>
      </c>
      <c r="C1" s="2" t="s">
        <v>18</v>
      </c>
      <c r="D1" s="1" t="s">
        <v>2</v>
      </c>
      <c r="E1" t="s">
        <v>10</v>
      </c>
      <c r="F1" s="10" t="s">
        <v>7</v>
      </c>
      <c r="G1" s="10" t="s">
        <v>6</v>
      </c>
      <c r="H1" s="11" t="s">
        <v>4</v>
      </c>
      <c r="I1" s="10" t="s">
        <v>5</v>
      </c>
      <c r="J1" s="18" t="s">
        <v>11</v>
      </c>
      <c r="K1" s="18" t="s">
        <v>12</v>
      </c>
    </row>
    <row r="2" spans="1:11" x14ac:dyDescent="0.15">
      <c r="A2" s="3">
        <v>1</v>
      </c>
      <c r="B2" s="7">
        <v>0.1</v>
      </c>
      <c r="C2" s="3">
        <f>K2</f>
        <v>2.8</v>
      </c>
      <c r="D2" s="17">
        <f>C2/B2</f>
        <v>27.999999999999996</v>
      </c>
      <c r="E2" s="16" t="s">
        <v>3</v>
      </c>
      <c r="F2" s="4">
        <f>G2*1000</f>
        <v>1</v>
      </c>
      <c r="G2" s="4">
        <f>I2/H2</f>
        <v>1E-3</v>
      </c>
      <c r="H2" s="14">
        <v>1920</v>
      </c>
      <c r="I2" s="5">
        <v>1.92</v>
      </c>
      <c r="J2" s="15">
        <f>2800*F2</f>
        <v>2800</v>
      </c>
      <c r="K2" s="4">
        <f>J2/1000</f>
        <v>2.8</v>
      </c>
    </row>
    <row r="3" spans="1:11" x14ac:dyDescent="0.15">
      <c r="A3" s="3">
        <v>2</v>
      </c>
      <c r="B3" s="7">
        <v>0.2</v>
      </c>
      <c r="C3" s="3">
        <f>K2</f>
        <v>2.8</v>
      </c>
      <c r="D3" s="9">
        <f t="shared" ref="D3:D31" si="0">C3/B3</f>
        <v>13.999999999999998</v>
      </c>
      <c r="H3" s="12"/>
      <c r="I3" s="5" t="s">
        <v>9</v>
      </c>
    </row>
    <row r="4" spans="1:11" x14ac:dyDescent="0.15">
      <c r="A4" s="3">
        <v>3</v>
      </c>
      <c r="B4" s="7">
        <v>0.3</v>
      </c>
      <c r="C4" s="3">
        <f>K2</f>
        <v>2.8</v>
      </c>
      <c r="D4" s="9">
        <f t="shared" si="0"/>
        <v>9.3333333333333339</v>
      </c>
      <c r="H4" s="12"/>
      <c r="I4" s="12"/>
    </row>
    <row r="5" spans="1:11" x14ac:dyDescent="0.15">
      <c r="A5" s="3">
        <v>4</v>
      </c>
      <c r="B5" s="7">
        <v>0.4</v>
      </c>
      <c r="C5" s="3">
        <f>K2</f>
        <v>2.8</v>
      </c>
      <c r="D5" s="9">
        <f t="shared" si="0"/>
        <v>6.9999999999999991</v>
      </c>
      <c r="H5" s="13"/>
      <c r="I5" s="12"/>
    </row>
    <row r="6" spans="1:11" x14ac:dyDescent="0.15">
      <c r="A6" s="3">
        <v>5</v>
      </c>
      <c r="B6" s="7">
        <v>0.5</v>
      </c>
      <c r="C6" s="3">
        <f>K2</f>
        <v>2.8</v>
      </c>
      <c r="D6" s="9">
        <f t="shared" si="0"/>
        <v>5.6</v>
      </c>
      <c r="H6" s="13"/>
      <c r="I6" s="12"/>
    </row>
    <row r="7" spans="1:11" x14ac:dyDescent="0.15">
      <c r="A7" s="3">
        <v>6</v>
      </c>
      <c r="B7" s="7">
        <v>0.6</v>
      </c>
      <c r="C7" s="3">
        <f>K2</f>
        <v>2.8</v>
      </c>
      <c r="D7" s="9">
        <f t="shared" si="0"/>
        <v>4.666666666666667</v>
      </c>
    </row>
    <row r="8" spans="1:11" x14ac:dyDescent="0.15">
      <c r="A8" s="3">
        <v>7</v>
      </c>
      <c r="B8" s="7">
        <v>0.7</v>
      </c>
      <c r="C8" s="3">
        <f>K2</f>
        <v>2.8</v>
      </c>
      <c r="D8" s="9">
        <f>C8/B8</f>
        <v>4</v>
      </c>
    </row>
    <row r="9" spans="1:11" x14ac:dyDescent="0.15">
      <c r="A9" s="3">
        <v>8</v>
      </c>
      <c r="B9" s="7">
        <v>0.8</v>
      </c>
      <c r="C9" s="3">
        <f>K2</f>
        <v>2.8</v>
      </c>
      <c r="D9" s="9">
        <f t="shared" si="0"/>
        <v>3.4999999999999996</v>
      </c>
    </row>
    <row r="10" spans="1:11" x14ac:dyDescent="0.15">
      <c r="A10" s="3">
        <v>9</v>
      </c>
      <c r="B10" s="7">
        <v>0.9</v>
      </c>
      <c r="C10" s="3">
        <f>K2</f>
        <v>2.8</v>
      </c>
      <c r="D10" s="9">
        <f t="shared" si="0"/>
        <v>3.1111111111111107</v>
      </c>
    </row>
    <row r="11" spans="1:11" x14ac:dyDescent="0.15">
      <c r="A11" s="3">
        <v>10</v>
      </c>
      <c r="B11" s="7">
        <v>1</v>
      </c>
      <c r="C11" s="3">
        <f>K2</f>
        <v>2.8</v>
      </c>
      <c r="D11" s="9">
        <f t="shared" si="0"/>
        <v>2.8</v>
      </c>
    </row>
    <row r="12" spans="1:11" x14ac:dyDescent="0.15">
      <c r="A12" s="3">
        <v>11</v>
      </c>
      <c r="B12" s="6">
        <v>1.1000000000000001</v>
      </c>
      <c r="C12" s="3">
        <f>K2</f>
        <v>2.8</v>
      </c>
      <c r="D12" s="9">
        <f t="shared" si="0"/>
        <v>2.545454545454545</v>
      </c>
    </row>
    <row r="13" spans="1:11" x14ac:dyDescent="0.15">
      <c r="A13" s="3">
        <v>12</v>
      </c>
      <c r="B13" s="6">
        <v>1.2</v>
      </c>
      <c r="C13" s="3">
        <f>K2</f>
        <v>2.8</v>
      </c>
      <c r="D13" s="9">
        <f t="shared" si="0"/>
        <v>2.3333333333333335</v>
      </c>
    </row>
    <row r="14" spans="1:11" x14ac:dyDescent="0.15">
      <c r="A14" s="3">
        <v>13</v>
      </c>
      <c r="B14" s="8">
        <v>1.3</v>
      </c>
      <c r="C14" s="3">
        <f>K2</f>
        <v>2.8</v>
      </c>
      <c r="D14" s="9">
        <f t="shared" si="0"/>
        <v>2.1538461538461537</v>
      </c>
    </row>
    <row r="15" spans="1:11" x14ac:dyDescent="0.15">
      <c r="A15" s="3">
        <v>14</v>
      </c>
      <c r="B15" s="8">
        <v>1.4</v>
      </c>
      <c r="C15" s="3">
        <f>K2</f>
        <v>2.8</v>
      </c>
      <c r="D15" s="9">
        <f t="shared" si="0"/>
        <v>2</v>
      </c>
    </row>
    <row r="16" spans="1:11" x14ac:dyDescent="0.15">
      <c r="A16" s="3">
        <v>15</v>
      </c>
      <c r="B16" s="8">
        <v>1.5</v>
      </c>
      <c r="C16" s="3">
        <f>K2</f>
        <v>2.8</v>
      </c>
      <c r="D16" s="9">
        <f t="shared" si="0"/>
        <v>1.8666666666666665</v>
      </c>
    </row>
    <row r="17" spans="1:4" x14ac:dyDescent="0.15">
      <c r="A17" s="3">
        <v>16</v>
      </c>
      <c r="B17" s="8">
        <v>1.6</v>
      </c>
      <c r="C17" s="3">
        <f>K2</f>
        <v>2.8</v>
      </c>
      <c r="D17" s="9">
        <f t="shared" si="0"/>
        <v>1.7499999999999998</v>
      </c>
    </row>
    <row r="18" spans="1:4" x14ac:dyDescent="0.15">
      <c r="A18" s="3">
        <v>17</v>
      </c>
      <c r="B18" s="8">
        <v>1.7</v>
      </c>
      <c r="C18" s="3">
        <f>K2</f>
        <v>2.8</v>
      </c>
      <c r="D18" s="9">
        <f t="shared" si="0"/>
        <v>1.6470588235294117</v>
      </c>
    </row>
    <row r="19" spans="1:4" x14ac:dyDescent="0.15">
      <c r="A19" s="3">
        <v>18</v>
      </c>
      <c r="B19" s="6">
        <v>1.8</v>
      </c>
      <c r="C19" s="3">
        <f>K2</f>
        <v>2.8</v>
      </c>
      <c r="D19" s="9">
        <f t="shared" si="0"/>
        <v>1.5555555555555554</v>
      </c>
    </row>
    <row r="20" spans="1:4" x14ac:dyDescent="0.15">
      <c r="A20" s="3">
        <v>19</v>
      </c>
      <c r="B20" s="6">
        <v>1.9</v>
      </c>
      <c r="C20" s="3">
        <f>K2</f>
        <v>2.8</v>
      </c>
      <c r="D20" s="9">
        <f t="shared" si="0"/>
        <v>1.4736842105263157</v>
      </c>
    </row>
    <row r="21" spans="1:4" x14ac:dyDescent="0.15">
      <c r="A21" s="3">
        <v>20</v>
      </c>
      <c r="B21" s="6">
        <v>2</v>
      </c>
      <c r="C21" s="3">
        <f>K2</f>
        <v>2.8</v>
      </c>
      <c r="D21" s="9">
        <f t="shared" si="0"/>
        <v>1.4</v>
      </c>
    </row>
    <row r="22" spans="1:4" x14ac:dyDescent="0.15">
      <c r="A22" s="3">
        <v>21</v>
      </c>
      <c r="B22" s="19">
        <v>1.34</v>
      </c>
      <c r="C22" s="3">
        <f>K2</f>
        <v>2.8</v>
      </c>
      <c r="D22" s="9">
        <f t="shared" si="0"/>
        <v>2.08955223880597</v>
      </c>
    </row>
    <row r="23" spans="1:4" x14ac:dyDescent="0.15">
      <c r="A23" s="3">
        <v>22</v>
      </c>
      <c r="B23" s="19">
        <v>1.38</v>
      </c>
      <c r="C23" s="3">
        <f>K2</f>
        <v>2.8</v>
      </c>
      <c r="D23" s="9">
        <f t="shared" si="0"/>
        <v>2.0289855072463769</v>
      </c>
    </row>
    <row r="24" spans="1:4" x14ac:dyDescent="0.15">
      <c r="A24" s="3">
        <v>23</v>
      </c>
      <c r="B24" s="19">
        <v>1.42</v>
      </c>
      <c r="C24" s="3">
        <f>K2</f>
        <v>2.8</v>
      </c>
      <c r="D24" s="9">
        <f t="shared" si="0"/>
        <v>1.971830985915493</v>
      </c>
    </row>
    <row r="25" spans="1:4" x14ac:dyDescent="0.15">
      <c r="A25" s="3">
        <v>24</v>
      </c>
      <c r="B25" s="19">
        <v>1.46</v>
      </c>
      <c r="C25" s="3">
        <f>K2</f>
        <v>2.8</v>
      </c>
      <c r="D25" s="9">
        <f t="shared" si="0"/>
        <v>1.9178082191780821</v>
      </c>
    </row>
    <row r="26" spans="1:4" x14ac:dyDescent="0.15">
      <c r="A26" s="3">
        <v>25</v>
      </c>
      <c r="B26" s="19">
        <v>1.5</v>
      </c>
      <c r="C26" s="3">
        <f>K2</f>
        <v>2.8</v>
      </c>
      <c r="D26" s="9">
        <f t="shared" si="0"/>
        <v>1.8666666666666665</v>
      </c>
    </row>
    <row r="27" spans="1:4" x14ac:dyDescent="0.15">
      <c r="A27" s="3">
        <v>26</v>
      </c>
      <c r="B27" s="19">
        <v>1.54</v>
      </c>
      <c r="C27" s="3">
        <f>K2</f>
        <v>2.8</v>
      </c>
      <c r="D27" s="9">
        <f t="shared" si="0"/>
        <v>1.8181818181818181</v>
      </c>
    </row>
    <row r="28" spans="1:4" x14ac:dyDescent="0.15">
      <c r="A28" s="3">
        <v>27</v>
      </c>
      <c r="B28" s="19">
        <v>1.58</v>
      </c>
      <c r="C28" s="3">
        <f>K2</f>
        <v>2.8</v>
      </c>
      <c r="D28" s="9">
        <f t="shared" si="0"/>
        <v>1.7721518987341771</v>
      </c>
    </row>
    <row r="29" spans="1:4" x14ac:dyDescent="0.15">
      <c r="A29" s="3">
        <v>28</v>
      </c>
      <c r="B29" s="19">
        <v>1.62</v>
      </c>
      <c r="C29" s="3">
        <f>K2</f>
        <v>2.8</v>
      </c>
      <c r="D29" s="9">
        <f t="shared" si="0"/>
        <v>1.7283950617283947</v>
      </c>
    </row>
    <row r="30" spans="1:4" x14ac:dyDescent="0.15">
      <c r="A30" s="3">
        <v>29</v>
      </c>
      <c r="B30" s="19">
        <v>1.66</v>
      </c>
      <c r="C30" s="3">
        <f>K2</f>
        <v>2.8</v>
      </c>
      <c r="D30" s="9">
        <f t="shared" si="0"/>
        <v>1.6867469879518071</v>
      </c>
    </row>
    <row r="31" spans="1:4" x14ac:dyDescent="0.15">
      <c r="A31" s="3">
        <v>30</v>
      </c>
      <c r="B31" s="19">
        <v>1.7</v>
      </c>
      <c r="C31" s="3">
        <f>K2</f>
        <v>2.8</v>
      </c>
      <c r="D31" s="9">
        <f t="shared" si="0"/>
        <v>1.6470588235294117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115" zoomScaleNormal="115" workbookViewId="0">
      <selection activeCell="G20" sqref="G20"/>
    </sheetView>
  </sheetViews>
  <sheetFormatPr defaultRowHeight="13.5" x14ac:dyDescent="0.15"/>
  <cols>
    <col min="1" max="1" width="5.5" bestFit="1" customWidth="1"/>
    <col min="2" max="2" width="9.5" bestFit="1" customWidth="1"/>
    <col min="3" max="3" width="22.75" bestFit="1" customWidth="1"/>
    <col min="5" max="5" width="17.625" bestFit="1" customWidth="1"/>
    <col min="6" max="6" width="14.625" bestFit="1" customWidth="1"/>
    <col min="7" max="7" width="16.875" bestFit="1" customWidth="1"/>
    <col min="8" max="8" width="9.75" bestFit="1" customWidth="1"/>
    <col min="9" max="9" width="11" bestFit="1" customWidth="1"/>
  </cols>
  <sheetData>
    <row r="1" spans="1:9" ht="27" x14ac:dyDescent="0.15">
      <c r="A1" s="1" t="s">
        <v>0</v>
      </c>
      <c r="B1" s="28" t="s">
        <v>1</v>
      </c>
      <c r="C1" s="2" t="s">
        <v>21</v>
      </c>
      <c r="D1" s="1" t="s">
        <v>2</v>
      </c>
      <c r="E1" s="30" t="s">
        <v>10</v>
      </c>
      <c r="F1" s="31" t="s">
        <v>13</v>
      </c>
      <c r="G1" s="32" t="s">
        <v>6</v>
      </c>
      <c r="H1" s="28" t="s">
        <v>17</v>
      </c>
      <c r="I1" s="32" t="s">
        <v>5</v>
      </c>
    </row>
    <row r="2" spans="1:9" x14ac:dyDescent="0.15">
      <c r="A2" s="3">
        <v>1</v>
      </c>
      <c r="B2" s="7">
        <v>0.1</v>
      </c>
      <c r="C2" s="27">
        <f>I7</f>
        <v>0.451171875</v>
      </c>
      <c r="D2" s="17">
        <f>C2/B2</f>
        <v>4.51171875</v>
      </c>
      <c r="E2" s="16" t="s">
        <v>3</v>
      </c>
      <c r="F2" s="4">
        <f>G2*1000</f>
        <v>0.29296875</v>
      </c>
      <c r="G2" s="4">
        <f>I2/H2</f>
        <v>2.9296874999999999E-4</v>
      </c>
      <c r="H2" s="14">
        <v>1280</v>
      </c>
      <c r="I2" s="5">
        <v>0.375</v>
      </c>
    </row>
    <row r="3" spans="1:9" x14ac:dyDescent="0.15">
      <c r="A3" s="3">
        <v>2</v>
      </c>
      <c r="B3" s="7">
        <v>0.2</v>
      </c>
      <c r="C3" s="27">
        <f>I7</f>
        <v>0.451171875</v>
      </c>
      <c r="D3" s="9">
        <f t="shared" ref="D3:D31" si="0">C3/B3</f>
        <v>2.255859375</v>
      </c>
      <c r="E3" s="35" t="s">
        <v>28</v>
      </c>
      <c r="F3" s="20"/>
      <c r="H3" s="12"/>
      <c r="I3" s="5" t="s">
        <v>9</v>
      </c>
    </row>
    <row r="4" spans="1:9" x14ac:dyDescent="0.15">
      <c r="A4" s="3">
        <v>3</v>
      </c>
      <c r="B4" s="7">
        <v>0.3</v>
      </c>
      <c r="C4" s="27">
        <f>I7</f>
        <v>0.451171875</v>
      </c>
      <c r="D4" s="9">
        <f t="shared" si="0"/>
        <v>1.50390625</v>
      </c>
      <c r="E4" s="36">
        <f>MOD(ABS(D2),1)*E6</f>
        <v>15.3515625</v>
      </c>
      <c r="F4" s="37" t="s">
        <v>25</v>
      </c>
      <c r="G4" s="37" t="s">
        <v>19</v>
      </c>
      <c r="H4" s="38" t="s">
        <v>20</v>
      </c>
      <c r="I4" s="38" t="s">
        <v>8</v>
      </c>
    </row>
    <row r="5" spans="1:9" x14ac:dyDescent="0.15">
      <c r="A5" s="3">
        <v>4</v>
      </c>
      <c r="B5" s="7">
        <v>0.4</v>
      </c>
      <c r="C5" s="27">
        <f>I7</f>
        <v>0.451171875</v>
      </c>
      <c r="D5" s="9">
        <f t="shared" si="0"/>
        <v>1.1279296875</v>
      </c>
      <c r="E5" s="35" t="s">
        <v>29</v>
      </c>
      <c r="F5" s="37"/>
      <c r="G5" s="37"/>
      <c r="H5" s="38"/>
      <c r="I5" s="38"/>
    </row>
    <row r="6" spans="1:9" x14ac:dyDescent="0.15">
      <c r="A6" s="3">
        <v>5</v>
      </c>
      <c r="B6" s="7">
        <v>0.5</v>
      </c>
      <c r="C6" s="27">
        <f>I7</f>
        <v>0.451171875</v>
      </c>
      <c r="D6" s="9">
        <f t="shared" si="0"/>
        <v>0.90234375</v>
      </c>
      <c r="E6" s="23">
        <v>30</v>
      </c>
      <c r="F6" s="37"/>
      <c r="G6" s="37"/>
      <c r="H6" s="38"/>
      <c r="I6" s="38"/>
    </row>
    <row r="7" spans="1:9" x14ac:dyDescent="0.15">
      <c r="A7" s="3">
        <v>6</v>
      </c>
      <c r="B7" s="7">
        <v>0.6</v>
      </c>
      <c r="C7" s="27">
        <f>I7</f>
        <v>0.451171875</v>
      </c>
      <c r="D7" s="9">
        <f t="shared" si="0"/>
        <v>0.751953125</v>
      </c>
      <c r="E7" s="35" t="s">
        <v>31</v>
      </c>
      <c r="F7" s="21">
        <f>H2/2+H11/2+F11/2+E8</f>
        <v>1410</v>
      </c>
      <c r="G7" s="21">
        <f>H2/2-H11/2-F11/2-E8</f>
        <v>-130</v>
      </c>
      <c r="H7" s="26">
        <f>(F7-G7)*F2</f>
        <v>451.171875</v>
      </c>
      <c r="I7" s="9">
        <f>H7/1000</f>
        <v>0.451171875</v>
      </c>
    </row>
    <row r="8" spans="1:9" x14ac:dyDescent="0.15">
      <c r="A8" s="3">
        <v>7</v>
      </c>
      <c r="B8" s="7">
        <v>0.7</v>
      </c>
      <c r="C8" s="27">
        <f>I7</f>
        <v>0.451171875</v>
      </c>
      <c r="D8" s="9">
        <f>C8/B8</f>
        <v>0.64453125</v>
      </c>
      <c r="E8" s="23">
        <v>0</v>
      </c>
      <c r="F8" s="29" t="s">
        <v>14</v>
      </c>
      <c r="G8" s="29" t="s">
        <v>15</v>
      </c>
      <c r="H8" s="29" t="s">
        <v>26</v>
      </c>
      <c r="I8" s="29" t="s">
        <v>27</v>
      </c>
    </row>
    <row r="9" spans="1:9" x14ac:dyDescent="0.15">
      <c r="A9" s="3">
        <v>8</v>
      </c>
      <c r="B9" s="7">
        <v>0.8</v>
      </c>
      <c r="C9" s="27">
        <f>I7</f>
        <v>0.451171875</v>
      </c>
      <c r="D9" s="9">
        <f t="shared" si="0"/>
        <v>0.56396484375</v>
      </c>
      <c r="E9" s="33" t="s">
        <v>16</v>
      </c>
      <c r="F9" s="22">
        <v>440</v>
      </c>
      <c r="G9" s="22">
        <v>140</v>
      </c>
      <c r="H9" s="22"/>
      <c r="I9" s="22"/>
    </row>
    <row r="10" spans="1:9" x14ac:dyDescent="0.15">
      <c r="A10" s="3">
        <v>9</v>
      </c>
      <c r="B10" s="7">
        <v>0.9</v>
      </c>
      <c r="C10" s="27">
        <f>I7</f>
        <v>0.451171875</v>
      </c>
      <c r="D10" s="9">
        <f t="shared" si="0"/>
        <v>0.50130208333333337</v>
      </c>
      <c r="E10" s="33" t="s">
        <v>23</v>
      </c>
      <c r="F10" s="25">
        <f>F9/F2</f>
        <v>1501.8666666666666</v>
      </c>
      <c r="G10" s="25">
        <f>G9/F2</f>
        <v>477.86666666666667</v>
      </c>
      <c r="H10" s="25"/>
      <c r="I10" s="25"/>
    </row>
    <row r="11" spans="1:9" x14ac:dyDescent="0.15">
      <c r="A11" s="3">
        <v>10</v>
      </c>
      <c r="B11" s="7">
        <v>1</v>
      </c>
      <c r="C11" s="27">
        <f>I7</f>
        <v>0.451171875</v>
      </c>
      <c r="D11" s="9">
        <f t="shared" si="0"/>
        <v>0.451171875</v>
      </c>
      <c r="E11" s="34" t="s">
        <v>24</v>
      </c>
      <c r="F11" s="23">
        <v>440</v>
      </c>
      <c r="G11" s="23">
        <v>140</v>
      </c>
      <c r="H11" s="23">
        <v>1100</v>
      </c>
      <c r="I11" s="23">
        <v>600</v>
      </c>
    </row>
    <row r="12" spans="1:9" x14ac:dyDescent="0.15">
      <c r="A12" s="3">
        <v>11</v>
      </c>
      <c r="B12" s="6">
        <v>1.1000000000000001</v>
      </c>
      <c r="C12" s="27">
        <f>I7</f>
        <v>0.451171875</v>
      </c>
      <c r="D12" s="9">
        <f t="shared" si="0"/>
        <v>0.41015624999999994</v>
      </c>
      <c r="E12" s="34" t="s">
        <v>22</v>
      </c>
      <c r="F12" s="24">
        <f>F11*F2</f>
        <v>128.90625</v>
      </c>
      <c r="G12" s="24">
        <f>G11*F2</f>
        <v>41.015625</v>
      </c>
      <c r="H12" s="24">
        <f>H11*F2</f>
        <v>322.265625</v>
      </c>
      <c r="I12" s="24">
        <f>I11*F2</f>
        <v>175.78125</v>
      </c>
    </row>
    <row r="13" spans="1:9" x14ac:dyDescent="0.15">
      <c r="A13" s="3">
        <v>12</v>
      </c>
      <c r="B13" s="6">
        <v>1.2</v>
      </c>
      <c r="C13" s="27">
        <f>I7</f>
        <v>0.451171875</v>
      </c>
      <c r="D13" s="9">
        <f t="shared" si="0"/>
        <v>0.3759765625</v>
      </c>
    </row>
    <row r="14" spans="1:9" x14ac:dyDescent="0.15">
      <c r="A14" s="3">
        <v>13</v>
      </c>
      <c r="B14" s="8">
        <v>1.3</v>
      </c>
      <c r="C14" s="27">
        <f>I7</f>
        <v>0.451171875</v>
      </c>
      <c r="D14" s="9">
        <f t="shared" si="0"/>
        <v>0.34705528846153844</v>
      </c>
    </row>
    <row r="15" spans="1:9" x14ac:dyDescent="0.15">
      <c r="A15" s="3">
        <v>14</v>
      </c>
      <c r="B15" s="8">
        <v>1.4</v>
      </c>
      <c r="C15" s="27">
        <f>I7</f>
        <v>0.451171875</v>
      </c>
      <c r="D15" s="9">
        <f t="shared" si="0"/>
        <v>0.322265625</v>
      </c>
      <c r="F15" s="20" t="s">
        <v>30</v>
      </c>
    </row>
    <row r="16" spans="1:9" x14ac:dyDescent="0.15">
      <c r="A16" s="3">
        <v>15</v>
      </c>
      <c r="B16" s="8">
        <v>1.5</v>
      </c>
      <c r="C16" s="27">
        <f>I7</f>
        <v>0.451171875</v>
      </c>
      <c r="D16" s="9">
        <f t="shared" si="0"/>
        <v>0.30078125</v>
      </c>
      <c r="F16" s="20">
        <f>H12/1000/0.6</f>
        <v>0.537109375</v>
      </c>
    </row>
    <row r="17" spans="1:4" x14ac:dyDescent="0.15">
      <c r="A17" s="3">
        <v>16</v>
      </c>
      <c r="B17" s="8">
        <v>1.6</v>
      </c>
      <c r="C17" s="27">
        <f>I7</f>
        <v>0.451171875</v>
      </c>
      <c r="D17" s="9">
        <f t="shared" si="0"/>
        <v>0.281982421875</v>
      </c>
    </row>
    <row r="18" spans="1:4" x14ac:dyDescent="0.15">
      <c r="A18" s="3">
        <v>17</v>
      </c>
      <c r="B18" s="8">
        <v>1.7</v>
      </c>
      <c r="C18" s="27">
        <f>I7</f>
        <v>0.451171875</v>
      </c>
      <c r="D18" s="9">
        <f t="shared" si="0"/>
        <v>0.26539522058823528</v>
      </c>
    </row>
    <row r="19" spans="1:4" x14ac:dyDescent="0.15">
      <c r="A19" s="3">
        <v>18</v>
      </c>
      <c r="B19" s="6">
        <v>1.8</v>
      </c>
      <c r="C19" s="27">
        <f>I7</f>
        <v>0.451171875</v>
      </c>
      <c r="D19" s="9">
        <f t="shared" si="0"/>
        <v>0.25065104166666669</v>
      </c>
    </row>
    <row r="20" spans="1:4" x14ac:dyDescent="0.15">
      <c r="A20" s="3">
        <v>19</v>
      </c>
      <c r="B20" s="6">
        <v>1.9</v>
      </c>
      <c r="C20" s="27">
        <f>I7</f>
        <v>0.451171875</v>
      </c>
      <c r="D20" s="9">
        <f t="shared" si="0"/>
        <v>0.23745888157894737</v>
      </c>
    </row>
    <row r="21" spans="1:4" x14ac:dyDescent="0.15">
      <c r="A21" s="3">
        <v>20</v>
      </c>
      <c r="B21" s="6">
        <v>2</v>
      </c>
      <c r="C21" s="27">
        <f>I7</f>
        <v>0.451171875</v>
      </c>
      <c r="D21" s="9">
        <f t="shared" si="0"/>
        <v>0.2255859375</v>
      </c>
    </row>
    <row r="22" spans="1:4" x14ac:dyDescent="0.15">
      <c r="A22" s="3">
        <v>21</v>
      </c>
      <c r="B22" s="19">
        <v>1.34</v>
      </c>
      <c r="C22" s="27">
        <f>I7</f>
        <v>0.451171875</v>
      </c>
      <c r="D22" s="9">
        <f t="shared" si="0"/>
        <v>0.33669542910447758</v>
      </c>
    </row>
    <row r="23" spans="1:4" x14ac:dyDescent="0.15">
      <c r="A23" s="3">
        <v>22</v>
      </c>
      <c r="B23" s="19">
        <v>1.38</v>
      </c>
      <c r="C23" s="27">
        <f>I7</f>
        <v>0.451171875</v>
      </c>
      <c r="D23" s="9">
        <f t="shared" si="0"/>
        <v>0.32693614130434784</v>
      </c>
    </row>
    <row r="24" spans="1:4" x14ac:dyDescent="0.15">
      <c r="A24" s="3">
        <v>23</v>
      </c>
      <c r="B24" s="19">
        <v>1.42</v>
      </c>
      <c r="C24" s="27">
        <f>I7</f>
        <v>0.451171875</v>
      </c>
      <c r="D24" s="9">
        <f t="shared" si="0"/>
        <v>0.31772667253521131</v>
      </c>
    </row>
    <row r="25" spans="1:4" x14ac:dyDescent="0.15">
      <c r="A25" s="3">
        <v>24</v>
      </c>
      <c r="B25" s="19">
        <v>1.46</v>
      </c>
      <c r="C25" s="27">
        <f>I7</f>
        <v>0.451171875</v>
      </c>
      <c r="D25" s="9">
        <f t="shared" si="0"/>
        <v>0.30902183219178081</v>
      </c>
    </row>
    <row r="26" spans="1:4" x14ac:dyDescent="0.15">
      <c r="A26" s="3">
        <v>25</v>
      </c>
      <c r="B26" s="19">
        <v>1.5</v>
      </c>
      <c r="C26" s="27">
        <f>I7</f>
        <v>0.451171875</v>
      </c>
      <c r="D26" s="9">
        <f t="shared" si="0"/>
        <v>0.30078125</v>
      </c>
    </row>
    <row r="27" spans="1:4" x14ac:dyDescent="0.15">
      <c r="A27" s="3">
        <v>26</v>
      </c>
      <c r="B27" s="19">
        <v>1.54</v>
      </c>
      <c r="C27" s="27">
        <f>I7</f>
        <v>0.451171875</v>
      </c>
      <c r="D27" s="9">
        <f t="shared" si="0"/>
        <v>0.29296875</v>
      </c>
    </row>
    <row r="28" spans="1:4" x14ac:dyDescent="0.15">
      <c r="A28" s="3">
        <v>27</v>
      </c>
      <c r="B28" s="19">
        <v>1.58</v>
      </c>
      <c r="C28" s="27">
        <f>I7</f>
        <v>0.451171875</v>
      </c>
      <c r="D28" s="9">
        <f t="shared" si="0"/>
        <v>0.28555181962025317</v>
      </c>
    </row>
    <row r="29" spans="1:4" x14ac:dyDescent="0.15">
      <c r="A29" s="3">
        <v>28</v>
      </c>
      <c r="B29" s="19">
        <v>1.62</v>
      </c>
      <c r="C29" s="27">
        <f>I7</f>
        <v>0.451171875</v>
      </c>
      <c r="D29" s="9">
        <f t="shared" si="0"/>
        <v>0.27850115740740738</v>
      </c>
    </row>
    <row r="30" spans="1:4" x14ac:dyDescent="0.15">
      <c r="A30" s="3">
        <v>29</v>
      </c>
      <c r="B30" s="19">
        <v>1.66</v>
      </c>
      <c r="C30" s="27">
        <f>I7</f>
        <v>0.451171875</v>
      </c>
      <c r="D30" s="9">
        <f t="shared" si="0"/>
        <v>0.27179028614457834</v>
      </c>
    </row>
    <row r="31" spans="1:4" x14ac:dyDescent="0.15">
      <c r="A31" s="3">
        <v>30</v>
      </c>
      <c r="B31" s="19">
        <v>1.7</v>
      </c>
      <c r="C31" s="27">
        <f>I7</f>
        <v>0.451171875</v>
      </c>
      <c r="D31" s="9">
        <f t="shared" si="0"/>
        <v>0.26539522058823528</v>
      </c>
    </row>
  </sheetData>
  <mergeCells count="4">
    <mergeCell ref="F4:F6"/>
    <mergeCell ref="G4:G6"/>
    <mergeCell ref="H4:H6"/>
    <mergeCell ref="I4:I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1px=1mm</vt:lpstr>
      <vt:lpstr>1px=Yours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Anshare_LY</dc:creator>
  <cp:lastModifiedBy>Anshare_LY</cp:lastModifiedBy>
  <dcterms:created xsi:type="dcterms:W3CDTF">2017-04-01T14:41:21Z</dcterms:created>
  <dcterms:modified xsi:type="dcterms:W3CDTF">2017-06-06T08:49:23Z</dcterms:modified>
</cp:coreProperties>
</file>